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810" windowHeight="14250" tabRatio="598" activeTab="12"/>
  </bookViews>
  <sheets>
    <sheet name="Cover" sheetId="1" r:id="rId1"/>
    <sheet name="RH QS" sheetId="2" state="hidden" r:id="rId2"/>
    <sheet name="Parc " sheetId="3" r:id="rId3"/>
    <sheet name="CA" sheetId="4" r:id="rId4"/>
    <sheet name="MB" sheetId="5" r:id="rId5"/>
    <sheet name="Opex" sheetId="7" r:id="rId6"/>
    <sheet name="P&amp;L" sheetId="8" r:id="rId7"/>
    <sheet name="Trafic" sheetId="6" r:id="rId8"/>
    <sheet name="Indicateurs" sheetId="11" r:id="rId9"/>
    <sheet name="Capex" sheetId="9" r:id="rId10"/>
    <sheet name="Cash" sheetId="13" r:id="rId11"/>
    <sheet name="Projets Capex" sheetId="10" state="hidden" r:id="rId12"/>
    <sheet name="Data Mobile" sheetId="17" r:id="rId13"/>
    <sheet name="Trésorerie" sheetId="12" r:id="rId14"/>
    <sheet name="Mobile Money" sheetId="16" state="hidden" r:id="rId15"/>
    <sheet name="BA Clients" sheetId="14" state="hidden" r:id="rId16"/>
    <sheet name="Kutools_Chart" sheetId="18"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_123Graph_A" localSheetId="12" hidden="1">#REF!</definedName>
    <definedName name="__123Graph_A" hidden="1">#REF!</definedName>
    <definedName name="__123Graph_AGRAPH1" hidden="1">[1]A!$C$248:$C$250</definedName>
    <definedName name="__123Graph_AGRAPH2" hidden="1">[1]A!$K$242:$K$242</definedName>
    <definedName name="__123Graph_AGRAPH3" hidden="1">[1]A!$C$248:$C$250</definedName>
    <definedName name="__123Graph_AGRAPH4" hidden="1">[1]A!$C$249:$G$249</definedName>
    <definedName name="__123Graph_AGRAPH5" hidden="1">[1]A!$R$202:$R$212</definedName>
    <definedName name="__123Graph_AGRAPH6" hidden="1">[1]A!$R$203:$R$212</definedName>
    <definedName name="__123Graph_B" localSheetId="12" hidden="1">#REF!</definedName>
    <definedName name="__123Graph_B" hidden="1">#REF!</definedName>
    <definedName name="__123Graph_BGRAPH1" hidden="1">[1]A!$D$248:$D$250</definedName>
    <definedName name="__123Graph_BGRAPH3" hidden="1">[1]A!$D$248:$D$250</definedName>
    <definedName name="__123Graph_BGRAPH4" hidden="1">[1]A!$C$250:$G$250</definedName>
    <definedName name="__123Graph_BGRAPH5" hidden="1">[1]A!$S$202:$S$212</definedName>
    <definedName name="__123Graph_BGRAPH6" hidden="1">[1]A!$S$203:$S$212</definedName>
    <definedName name="__123Graph_CGRAPH1" hidden="1">[1]A!$E$248:$E$250</definedName>
    <definedName name="__123Graph_CGRAPH3" hidden="1">[1]A!$E$248:$E$250</definedName>
    <definedName name="__123Graph_D" localSheetId="12" hidden="1">#REF!</definedName>
    <definedName name="__123Graph_D" hidden="1">#REF!</definedName>
    <definedName name="__123Graph_DGRAPH1" hidden="1">[1]A!$F$248:$F$250</definedName>
    <definedName name="__123Graph_DGRAPH3" hidden="1">[1]A!$F$248:$F$250</definedName>
    <definedName name="__123Graph_EGRAPH1" hidden="1">[1]A!$G$248:$G$250</definedName>
    <definedName name="__123Graph_EGRAPH3" hidden="1">[1]A!$G$248:$G$250</definedName>
    <definedName name="__123Graph_LBL_AGRAPH6" hidden="1">[1]A!$R$203:$R$213</definedName>
    <definedName name="__123Graph_LBL_BGRAPH6" hidden="1">[1]A!$S$203:$S$213</definedName>
    <definedName name="__123Graph_X" localSheetId="12" hidden="1">#REF!</definedName>
    <definedName name="__123Graph_X" hidden="1">#REF!</definedName>
    <definedName name="__123Graph_XGRAPH1" hidden="1">[1]A!$B$248:$B$250</definedName>
    <definedName name="__123Graph_XGRAPH3" hidden="1">[1]A!$B$248:$B$250</definedName>
    <definedName name="__123Graph_XGRAPH4" hidden="1">[1]A!$C$248:$G$248</definedName>
    <definedName name="__123Graph_XGRAPH5" hidden="1">[1]A!$Q$202:$Q$212</definedName>
    <definedName name="__123Graph_XGRAPH6" hidden="1">[1]A!$Q$203:$Q$212</definedName>
    <definedName name="__5_0__123Grap" localSheetId="12" hidden="1">#REF!</definedName>
    <definedName name="__5_0__123Grap" hidden="1">#REF!</definedName>
    <definedName name="_10_0__123Grap" localSheetId="12" hidden="1">#REF!</definedName>
    <definedName name="_10_0__123Grap" hidden="1">#REF!</definedName>
    <definedName name="_109__123Graph_LBL_ACHART_1" localSheetId="12" hidden="1">[2]synthgraph!#REF!</definedName>
    <definedName name="_109__123Graph_LBL_ACHART_1" hidden="1">[2]synthgraph!#REF!</definedName>
    <definedName name="_11__123Graph_BCHART_1" localSheetId="12" hidden="1">[2]synthgraph!#REF!</definedName>
    <definedName name="_11__123Graph_BCHART_1" hidden="1">[2]synthgraph!#REF!</definedName>
    <definedName name="_110__123Graph_LBL_ACHART_2" hidden="1">'[3]synthgraph DCF'!$G$7:$G$7</definedName>
    <definedName name="_111__123Graph_LBL_ACHART_3" localSheetId="12" hidden="1">#REF!</definedName>
    <definedName name="_111__123Graph_LBL_ACHART_3" hidden="1">#REF!</definedName>
    <definedName name="_12__123Graph_BCHART_2" hidden="1">'[3]synthgraph DCF'!$I$7:$I$7</definedName>
    <definedName name="_129__123Graph_LBL_DCHART_1" localSheetId="12" hidden="1">[2]synthgraph!#REF!</definedName>
    <definedName name="_129__123Graph_LBL_DCHART_1" hidden="1">[2]synthgraph!#REF!</definedName>
    <definedName name="_13__123Graph_BCHART_3" localSheetId="12" hidden="1">#REF!</definedName>
    <definedName name="_13__123Graph_BCHART_3" hidden="1">#REF!</definedName>
    <definedName name="_13_0__123Grap" localSheetId="12" hidden="1">#REF!</definedName>
    <definedName name="_13_0__123Grap" hidden="1">#REF!</definedName>
    <definedName name="_130__123Graph_LBL_DCHART_2" hidden="1">'[3]synthgraph DCF'!$H$7:$H$7</definedName>
    <definedName name="_131__123Graph_XCHART_2" hidden="1">'[3]synthgraph DCF'!$C$7:$C$7</definedName>
    <definedName name="_15__123Graph_BCHART_5" localSheetId="12" hidden="1">[4]MEX95IB!#REF!</definedName>
    <definedName name="_15__123Graph_BCHART_5" hidden="1">[4]MEX95IB!#REF!</definedName>
    <definedName name="_17__123Graph_DCHART_1" localSheetId="12" hidden="1">[2]synthgraph!#REF!</definedName>
    <definedName name="_17__123Graph_DCHART_1" hidden="1">[2]synthgraph!#REF!</definedName>
    <definedName name="_18__123Graph_DCHART_2" hidden="1">'[3]synthgraph DCF'!$L$7:$L$7</definedName>
    <definedName name="_18_0__123Grap" localSheetId="12" hidden="1">#REF!</definedName>
    <definedName name="_18_0__123Grap" hidden="1">#REF!</definedName>
    <definedName name="_19_0__123Grap" localSheetId="12" hidden="1">#REF!</definedName>
    <definedName name="_19_0__123Grap" hidden="1">#REF!</definedName>
    <definedName name="_20__123Graph_LBL_ACHART_1" localSheetId="12" hidden="1">[2]synthgraph!#REF!</definedName>
    <definedName name="_20__123Graph_LBL_ACHART_1" hidden="1">[2]synthgraph!#REF!</definedName>
    <definedName name="_21__123Graph_LBL_ACHART_2" hidden="1">'[3]synthgraph DCF'!$G$7:$G$7</definedName>
    <definedName name="_22__123Graph_LBL_ACHART_3" localSheetId="12" hidden="1">#REF!</definedName>
    <definedName name="_22__123Graph_LBL_ACHART_3" hidden="1">#REF!</definedName>
    <definedName name="_22_0__123Grap" localSheetId="12" hidden="1">#REF!</definedName>
    <definedName name="_22_0__123Grap" hidden="1">#REF!</definedName>
    <definedName name="_24__123Graph_LBL_DCHART_1" localSheetId="12" hidden="1">[2]synthgraph!#REF!</definedName>
    <definedName name="_24__123Graph_LBL_DCHART_1" hidden="1">[2]synthgraph!#REF!</definedName>
    <definedName name="_25__123Graph_LBL_DCHART_2" hidden="1">'[3]synthgraph DCF'!$H$7:$H$7</definedName>
    <definedName name="_26__123Graph_XCHART_2" hidden="1">'[3]synthgraph DCF'!$C$7:$C$7</definedName>
    <definedName name="_3_123Grap" localSheetId="12" hidden="1">#REF!</definedName>
    <definedName name="_3_123Grap" hidden="1">#REF!</definedName>
    <definedName name="_30__123Graph_ACHART_1" localSheetId="12" hidden="1">[2]synthgraph!#REF!</definedName>
    <definedName name="_30__123Graph_ACHART_1" hidden="1">[2]synthgraph!#REF!</definedName>
    <definedName name="_31__123Graph_ACHART_2" hidden="1">'[3]synthgraph DCF'!$G$7:$G$7</definedName>
    <definedName name="_32__123Graph_ACHART_1" localSheetId="12" hidden="1">[2]synthgraph!#REF!</definedName>
    <definedName name="_32__123Graph_ACHART_1" hidden="1">[2]synthgraph!#REF!</definedName>
    <definedName name="_32__123Graph_ACHART_3" localSheetId="12" hidden="1">#REF!</definedName>
    <definedName name="_32__123Graph_ACHART_3" hidden="1">#REF!</definedName>
    <definedName name="_33__123Graph_ACHART_2" hidden="1">'[3]synthgraph DCF'!$G$7:$G$7</definedName>
    <definedName name="_34__123Graph_ACHART_3" localSheetId="12" hidden="1">#REF!</definedName>
    <definedName name="_34__123Graph_ACHART_3" hidden="1">#REF!</definedName>
    <definedName name="_34__123Graph_BCHART_1" localSheetId="12" hidden="1">[2]synthgraph!#REF!</definedName>
    <definedName name="_34__123Graph_BCHART_1" hidden="1">[2]synthgraph!#REF!</definedName>
    <definedName name="_35__123Graph_BCHART_2" hidden="1">'[3]synthgraph DCF'!$I$7:$I$7</definedName>
    <definedName name="_36__123Graph_BCHART_3" localSheetId="12" hidden="1">#REF!</definedName>
    <definedName name="_36__123Graph_BCHART_3" hidden="1">#REF!</definedName>
    <definedName name="_37_0__123Grap" localSheetId="12" hidden="1">#REF!</definedName>
    <definedName name="_37_0__123Grap" hidden="1">#REF!</definedName>
    <definedName name="_38__123Graph_BCHART_5" localSheetId="12" hidden="1">[4]MEX95IB!#REF!</definedName>
    <definedName name="_38__123Graph_BCHART_5" hidden="1">[4]MEX95IB!#REF!</definedName>
    <definedName name="_39_0__123Grap" localSheetId="12" hidden="1">#REF!</definedName>
    <definedName name="_39_0__123Grap" hidden="1">#REF!</definedName>
    <definedName name="_40__123Graph_DCHART_1" localSheetId="12" hidden="1">[2]synthgraph!#REF!</definedName>
    <definedName name="_40__123Graph_DCHART_1" hidden="1">[2]synthgraph!#REF!</definedName>
    <definedName name="_41__123Graph_DCHART_2" hidden="1">'[3]synthgraph DCF'!$L$7:$L$7</definedName>
    <definedName name="_41_0_0_K" localSheetId="12" hidden="1">[5]useless!#REF!</definedName>
    <definedName name="_41_0_0_K" hidden="1">[5]useless!#REF!</definedName>
    <definedName name="_43__123Graph_LBL_ACHART_1" localSheetId="12" hidden="1">[2]synthgraph!#REF!</definedName>
    <definedName name="_43__123Graph_LBL_ACHART_1" hidden="1">[2]synthgraph!#REF!</definedName>
    <definedName name="_43_0_0_S" localSheetId="12" hidden="1">[5]useless!#REF!</definedName>
    <definedName name="_43_0_0_S" hidden="1">[5]useless!#REF!</definedName>
    <definedName name="_44__123Graph_LBL_ACHART_2" hidden="1">'[3]synthgraph DCF'!$G$7:$G$7</definedName>
    <definedName name="_45__123Graph_LBL_ACHART_3" localSheetId="12" hidden="1">#REF!</definedName>
    <definedName name="_45__123Graph_LBL_ACHART_3" hidden="1">#REF!</definedName>
    <definedName name="_47__123Graph_LBL_DCHART_1" localSheetId="12" hidden="1">[2]synthgraph!#REF!</definedName>
    <definedName name="_47__123Graph_LBL_DCHART_1" hidden="1">[2]synthgraph!#REF!</definedName>
    <definedName name="_48__123Graph_LBL_DCHART_2" hidden="1">'[3]synthgraph DCF'!$H$7:$H$7</definedName>
    <definedName name="_49__123Graph_XCHART_2" hidden="1">'[3]synthgraph DCF'!$C$7:$C$7</definedName>
    <definedName name="_5_0__123Grap" localSheetId="12" hidden="1">#REF!</definedName>
    <definedName name="_5_0__123Grap" hidden="1">#REF!</definedName>
    <definedName name="_5_123Grap" localSheetId="12" hidden="1">#REF!</definedName>
    <definedName name="_5_123Grap" hidden="1">#REF!</definedName>
    <definedName name="_52__123Graph_BCHART_1" localSheetId="12" hidden="1">[2]synthgraph!#REF!</definedName>
    <definedName name="_52__123Graph_BCHART_1" hidden="1">[2]synthgraph!#REF!</definedName>
    <definedName name="_53___0__123Grap" localSheetId="12" hidden="1">#REF!</definedName>
    <definedName name="_53___0__123Grap" hidden="1">#REF!</definedName>
    <definedName name="_53__123Graph_BCHART_2" hidden="1">'[3]synthgraph DCF'!$I$7:$I$7</definedName>
    <definedName name="_54__123Graph_BCHART_3" localSheetId="12" hidden="1">#REF!</definedName>
    <definedName name="_54__123Graph_BCHART_3" hidden="1">#REF!</definedName>
    <definedName name="_6_0__123Grap" localSheetId="12" hidden="1">#REF!</definedName>
    <definedName name="_6_0__123Grap" hidden="1">#REF!</definedName>
    <definedName name="_657_0__123Grap" localSheetId="12" hidden="1">#REF!</definedName>
    <definedName name="_657_0__123Grap" hidden="1">#REF!</definedName>
    <definedName name="_658_0__123Grap" localSheetId="12" hidden="1">#REF!</definedName>
    <definedName name="_658_0__123Grap" hidden="1">#REF!</definedName>
    <definedName name="_659_0__123Grap" localSheetId="12" hidden="1">#REF!</definedName>
    <definedName name="_659_0__123Grap" hidden="1">#REF!</definedName>
    <definedName name="_660_0__123Grap" localSheetId="12" hidden="1">#REF!</definedName>
    <definedName name="_660_0__123Grap" hidden="1">#REF!</definedName>
    <definedName name="_678_0_0_K" localSheetId="12" hidden="1">[5]useless!#REF!</definedName>
    <definedName name="_678_0_0_K" hidden="1">[5]useless!#REF!</definedName>
    <definedName name="_696_0_0_S" localSheetId="12" hidden="1">[5]useless!#REF!</definedName>
    <definedName name="_696_0_0_S" hidden="1">[5]useless!#REF!</definedName>
    <definedName name="_7__123Graph_ACHART_1" localSheetId="12" hidden="1">[2]synthgraph!#REF!</definedName>
    <definedName name="_7__123Graph_ACHART_1" hidden="1">[2]synthgraph!#REF!</definedName>
    <definedName name="_7_0__123Grap" localSheetId="12" hidden="1">#REF!</definedName>
    <definedName name="_7_0__123Grap" hidden="1">#REF!</definedName>
    <definedName name="_72__123Graph_BCHART_5" localSheetId="12" hidden="1">[4]MEX95IB!#REF!</definedName>
    <definedName name="_72__123Graph_BCHART_5" hidden="1">[4]MEX95IB!#REF!</definedName>
    <definedName name="_76_0__123Grap" localSheetId="12" hidden="1">#REF!</definedName>
    <definedName name="_76_0__123Grap" hidden="1">#REF!</definedName>
    <definedName name="_78_0_0_K" localSheetId="12" hidden="1">[5]useless!#REF!</definedName>
    <definedName name="_78_0_0_K" hidden="1">[5]useless!#REF!</definedName>
    <definedName name="_8__123Graph_ACHART_2" hidden="1">'[3]synthgraph DCF'!$G$7:$G$7</definedName>
    <definedName name="_80_0_0_S" localSheetId="12" hidden="1">[5]useless!#REF!</definedName>
    <definedName name="_80_0_0_S" hidden="1">[5]useless!#REF!</definedName>
    <definedName name="_9__123Graph_ACHART_3" localSheetId="12" hidden="1">#REF!</definedName>
    <definedName name="_9__123Graph_ACHART_3" hidden="1">#REF!</definedName>
    <definedName name="_90__123Graph_DCHART_1" localSheetId="12" hidden="1">[2]synthgraph!#REF!</definedName>
    <definedName name="_90__123Graph_DCHART_1" hidden="1">[2]synthgraph!#REF!</definedName>
    <definedName name="_91__123Graph_DCHART_2" hidden="1">'[3]synthgraph DCF'!$L$7:$L$7</definedName>
    <definedName name="_bb1"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dm.00C0D9EF8BE14012A7E563CDFAAFF67A.edm" localSheetId="12" hidden="1">#REF!</definedName>
    <definedName name="_bdm.00C0D9EF8BE14012A7E563CDFAAFF67A.edm" hidden="1">#REF!</definedName>
    <definedName name="_bdm.02AA2180B0084723AFFC9E4E6DA538AC.edm" localSheetId="12" hidden="1">#REF!</definedName>
    <definedName name="_bdm.02AA2180B0084723AFFC9E4E6DA538AC.edm" hidden="1">#REF!</definedName>
    <definedName name="_bdm.02EFED87DA6B440DAF356A06EA8CCE6D.edm" localSheetId="12" hidden="1">#REF!</definedName>
    <definedName name="_bdm.02EFED87DA6B440DAF356A06EA8CCE6D.edm" hidden="1">#REF!</definedName>
    <definedName name="_bdm.040230B8660F4BC9892D5A3F1707A1C8.edm" hidden="1">[6]Projections!$A:$IV</definedName>
    <definedName name="_bdm.053252EB6ED04855BFE51C3EB0837A6B.edm" localSheetId="12" hidden="1">#REF!</definedName>
    <definedName name="_bdm.053252EB6ED04855BFE51C3EB0837A6B.edm" hidden="1">#REF!</definedName>
    <definedName name="_bdm.0883F6F83E204B74B7DD1E975DA13ADD.edm" localSheetId="12" hidden="1">#REF!</definedName>
    <definedName name="_bdm.0883F6F83E204B74B7DD1E975DA13ADD.edm" hidden="1">#REF!</definedName>
    <definedName name="_bdm.08E492A671284214AD982BEB208B8F93.edm" localSheetId="12" hidden="1">#REF!</definedName>
    <definedName name="_bdm.08E492A671284214AD982BEB208B8F93.edm" hidden="1">#REF!</definedName>
    <definedName name="_bdm.09187C12D1CE45F193AE198DD6AE884F.edm" localSheetId="12" hidden="1">#REF!</definedName>
    <definedName name="_bdm.09187C12D1CE45F193AE198DD6AE884F.edm" hidden="1">#REF!</definedName>
    <definedName name="_bdm.0A4C5DE597874549B190FD467C6A1CC4.edm" localSheetId="12" hidden="1">#REF!</definedName>
    <definedName name="_bdm.0A4C5DE597874549B190FD467C6A1CC4.edm" hidden="1">#REF!</definedName>
    <definedName name="_bdm.0EBC0B70D2854C038F08EFF978C7C67A.edm" localSheetId="12" hidden="1">#REF!</definedName>
    <definedName name="_bdm.0EBC0B70D2854C038F08EFF978C7C67A.edm" hidden="1">#REF!</definedName>
    <definedName name="_bdm.15890F25A4484043AF3AE51860B59A14.edm" localSheetId="12" hidden="1">#REF!</definedName>
    <definedName name="_bdm.15890F25A4484043AF3AE51860B59A14.edm" hidden="1">#REF!</definedName>
    <definedName name="_bdm.170C77E1E37E4B33A5A3F1CF661EAD22.edm" localSheetId="12" hidden="1">#REF!</definedName>
    <definedName name="_bdm.170C77E1E37E4B33A5A3F1CF661EAD22.edm" hidden="1">#REF!</definedName>
    <definedName name="_bdm.18396CE513024A30AA8A76234D5FEFD0.edm" localSheetId="12" hidden="1">#REF!</definedName>
    <definedName name="_bdm.18396CE513024A30AA8A76234D5FEFD0.edm" hidden="1">#REF!</definedName>
    <definedName name="_bdm.2362C0156C8048FAA2961453BD7C4BCE.edm" localSheetId="12" hidden="1">#REF!</definedName>
    <definedName name="_bdm.2362C0156C8048FAA2961453BD7C4BCE.edm" hidden="1">#REF!</definedName>
    <definedName name="_bdm.29102105AB86426CAAC299DD444B5E4D.edm" localSheetId="12" hidden="1">#REF!</definedName>
    <definedName name="_bdm.29102105AB86426CAAC299DD444B5E4D.edm" hidden="1">#REF!</definedName>
    <definedName name="_bdm.2A38C861995B46C8991A97EA5A948A78.edm" localSheetId="12" hidden="1">#REF!</definedName>
    <definedName name="_bdm.2A38C861995B46C8991A97EA5A948A78.edm" hidden="1">#REF!</definedName>
    <definedName name="_bdm.2CBA471E682C48A3A10CD1024A462351.edm" localSheetId="12" hidden="1">#REF!</definedName>
    <definedName name="_bdm.2CBA471E682C48A3A10CD1024A462351.edm" hidden="1">#REF!</definedName>
    <definedName name="_bdm.2D161A2B7C76497F9F6D027C12375384.edm" localSheetId="12" hidden="1">#REF!</definedName>
    <definedName name="_bdm.2D161A2B7C76497F9F6D027C12375384.edm" hidden="1">#REF!</definedName>
    <definedName name="_bdm.2F477F25EFBE4C9BB3E9EC617CD64545.edm" localSheetId="12" hidden="1">#REF!</definedName>
    <definedName name="_bdm.2F477F25EFBE4C9BB3E9EC617CD64545.edm" hidden="1">#REF!</definedName>
    <definedName name="_bdm.304F174C8384432A9C14069F554DBEC0.edm" localSheetId="12" hidden="1">#REF!</definedName>
    <definedName name="_bdm.304F174C8384432A9C14069F554DBEC0.edm" hidden="1">#REF!</definedName>
    <definedName name="_bdm.31B8759EFE3D47B3BC99BC433F195FBF.edm" localSheetId="12" hidden="1">#REF!</definedName>
    <definedName name="_bdm.31B8759EFE3D47B3BC99BC433F195FBF.edm" hidden="1">#REF!</definedName>
    <definedName name="_bdm.37EED641822D4F2BAA2DDE4C8C2DFF5F.edm" hidden="1">#N/A</definedName>
    <definedName name="_bdm.3BBFE8DA33C7499691935804E68E6B0C.edm" localSheetId="12" hidden="1">#REF!</definedName>
    <definedName name="_bdm.3BBFE8DA33C7499691935804E68E6B0C.edm" hidden="1">#REF!</definedName>
    <definedName name="_bdm.443898C1DDAE4E0995C2ED5F5203FEF4.edm" hidden="1">[7]SOTP!$A:$IV</definedName>
    <definedName name="_bdm.49565BF5FF794C539DBC82076000DC4B.edm" localSheetId="12" hidden="1">#REF!</definedName>
    <definedName name="_bdm.49565BF5FF794C539DBC82076000DC4B.edm" hidden="1">#REF!</definedName>
    <definedName name="_bdm.4A2A91CF59154905B89117F8831531D4.edm" localSheetId="12" hidden="1">#REF!</definedName>
    <definedName name="_bdm.4A2A91CF59154905B89117F8831531D4.edm" hidden="1">#REF!</definedName>
    <definedName name="_bdm.4B0774CF4D7546338C029DACD0AC04AF.edm" localSheetId="12" hidden="1">#REF!</definedName>
    <definedName name="_bdm.4B0774CF4D7546338C029DACD0AC04AF.edm" hidden="1">#REF!</definedName>
    <definedName name="_bdm.560CC529085E43E4B75093E97034EB37.edm" localSheetId="12" hidden="1">#REF!</definedName>
    <definedName name="_bdm.560CC529085E43E4B75093E97034EB37.edm" hidden="1">#REF!</definedName>
    <definedName name="_bdm.56F75FC2606341CFA60722E4964A61ED.edm" localSheetId="12" hidden="1">#REF!</definedName>
    <definedName name="_bdm.56F75FC2606341CFA60722E4964A61ED.edm" hidden="1">#REF!</definedName>
    <definedName name="_bdm.5B9FA6AD16274AF0A7F1EA71741F6425.edm" localSheetId="12" hidden="1">#REF!</definedName>
    <definedName name="_bdm.5B9FA6AD16274AF0A7F1EA71741F6425.edm" hidden="1">#REF!</definedName>
    <definedName name="_bdm.60AC218AF8CD42C485087DD4F01F6F68.edm" localSheetId="12" hidden="1">#REF!</definedName>
    <definedName name="_bdm.60AC218AF8CD42C485087DD4F01F6F68.edm" hidden="1">#REF!</definedName>
    <definedName name="_bdm.66391AB36C3E40E8A357D2E91544AB4E.edm" localSheetId="12" hidden="1">#REF!</definedName>
    <definedName name="_bdm.66391AB36C3E40E8A357D2E91544AB4E.edm" hidden="1">#REF!</definedName>
    <definedName name="_bdm.677B41292497421CBA635D54779C6A45.edm" hidden="1">#N/A</definedName>
    <definedName name="_bdm.6E930F29C2E446FCB48CC686615AEB29.edm" localSheetId="12" hidden="1">#REF!</definedName>
    <definedName name="_bdm.6E930F29C2E446FCB48CC686615AEB29.edm" hidden="1">#REF!</definedName>
    <definedName name="_bdm.72BD0D0733C3441895C8CE1A7032FD8C.edm" localSheetId="12" hidden="1">#REF!</definedName>
    <definedName name="_bdm.72BD0D0733C3441895C8CE1A7032FD8C.edm" hidden="1">#REF!</definedName>
    <definedName name="_bdm.798B66F4737D405D8E166AD903AD9133.edm" localSheetId="12" hidden="1">#REF!</definedName>
    <definedName name="_bdm.798B66F4737D405D8E166AD903AD9133.edm" hidden="1">#REF!</definedName>
    <definedName name="_bdm.7AAACA4672FE4AABB120B35F1F6BF722.edm" localSheetId="12" hidden="1">#REF!</definedName>
    <definedName name="_bdm.7AAACA4672FE4AABB120B35F1F6BF722.edm" hidden="1">#REF!</definedName>
    <definedName name="_bdm.7B7617E2CF8F4F46B33C5D7AD69D1EB7.edm" localSheetId="12" hidden="1">#REF!</definedName>
    <definedName name="_bdm.7B7617E2CF8F4F46B33C5D7AD69D1EB7.edm" hidden="1">#REF!</definedName>
    <definedName name="_bdm.7E482D0A6A9A490DB4BA7E9C662E504C.edm" hidden="1">[6]Banques!$A:$IV</definedName>
    <definedName name="_bdm.978AA887B7A0409D9BEB94DDCF92946A.edm" localSheetId="12" hidden="1">#REF!</definedName>
    <definedName name="_bdm.978AA887B7A0409D9BEB94DDCF92946A.edm" hidden="1">#REF!</definedName>
    <definedName name="_bdm.9ACBBA07335647B59AADC13E50D1989D.edm" localSheetId="12" hidden="1">#REF!</definedName>
    <definedName name="_bdm.9ACBBA07335647B59AADC13E50D1989D.edm" hidden="1">#REF!</definedName>
    <definedName name="_bdm.9E068CDE91E2433BBDF7C764830C46CA.edm" localSheetId="12" hidden="1">#REF!</definedName>
    <definedName name="_bdm.9E068CDE91E2433BBDF7C764830C46CA.edm" hidden="1">#REF!</definedName>
    <definedName name="_bdm.A28A9FABA82C4BC0ABDC9477F55B7009.edm" localSheetId="12" hidden="1">#REF!</definedName>
    <definedName name="_bdm.A28A9FABA82C4BC0ABDC9477F55B7009.edm" hidden="1">#REF!</definedName>
    <definedName name="_bdm.A34D1CF0DB9D498B8FD69EF70C6190B9.edm" localSheetId="12" hidden="1">#REF!</definedName>
    <definedName name="_bdm.A34D1CF0DB9D498B8FD69EF70C6190B9.edm" hidden="1">#REF!</definedName>
    <definedName name="_bdm.A3ACD61AA97041CDB0D389B5A3B28566.edm" localSheetId="12" hidden="1">#REF!</definedName>
    <definedName name="_bdm.A3ACD61AA97041CDB0D389B5A3B28566.edm" hidden="1">#REF!</definedName>
    <definedName name="_bdm.B5EBC1BF630646CF98990A90EE5C73A7.edm" hidden="1">'[7]Charts (2)'!$A:$IV</definedName>
    <definedName name="_bdm.B5F4FA410314435888E15E0CFF304D25.edm" hidden="1">[7]Charts!$A:$IV</definedName>
    <definedName name="_bdm.BB237A5F4F0D4DD1B8979E5B117F89E3.edm" localSheetId="12" hidden="1">#REF!</definedName>
    <definedName name="_bdm.BB237A5F4F0D4DD1B8979E5B117F89E3.edm" hidden="1">#REF!</definedName>
    <definedName name="_bdm.BCBEAFDCF30E4D8FA746679BF86222DE.edm" localSheetId="12" hidden="1">#REF!</definedName>
    <definedName name="_bdm.BCBEAFDCF30E4D8FA746679BF86222DE.edm" hidden="1">#REF!</definedName>
    <definedName name="_bdm.BCDC6A4BFB8F4261AAF69A1910BBFFAB.edm" localSheetId="12" hidden="1">#REF!</definedName>
    <definedName name="_bdm.BCDC6A4BFB8F4261AAF69A1910BBFFAB.edm" hidden="1">#REF!</definedName>
    <definedName name="_bdm.BF193DFCE64E4F0D81685B0562859DB2.edm" localSheetId="12" hidden="1">#REF!</definedName>
    <definedName name="_bdm.BF193DFCE64E4F0D81685B0562859DB2.edm" hidden="1">#REF!</definedName>
    <definedName name="_bdm.C05B16D046A7485D8A261ACBD07A322C.edm" hidden="1">'[6]Key historical financials'!$A:$IV</definedName>
    <definedName name="_bdm.C372A35933EB401BA3A6EC0685403139.edm" localSheetId="12" hidden="1">#REF!</definedName>
    <definedName name="_bdm.C372A35933EB401BA3A6EC0685403139.edm" hidden="1">#REF!</definedName>
    <definedName name="_bdm.C7A1F3F634A74A0F9EC4B07D8DBC668B.edm" localSheetId="12" hidden="1">#REF!</definedName>
    <definedName name="_bdm.C7A1F3F634A74A0F9EC4B07D8DBC668B.edm" hidden="1">#REF!</definedName>
    <definedName name="_bdm.C86D533D5E914EB487C2080BF18E83E4.edm" localSheetId="12" hidden="1">#REF!</definedName>
    <definedName name="_bdm.C86D533D5E914EB487C2080BF18E83E4.edm" hidden="1">#REF!</definedName>
    <definedName name="_bdm.C935CBCFCC734F7AB9CA5D1103224C93.edm" localSheetId="12" hidden="1">#REF!</definedName>
    <definedName name="_bdm.C935CBCFCC734F7AB9CA5D1103224C93.edm" hidden="1">#REF!</definedName>
    <definedName name="_bdm.CC87ADE021184A7094FC32CE14CFBA8E.edm" hidden="1">[6]OUTPUT!$A:$IV</definedName>
    <definedName name="_bdm.CDA74E3D7FAC4579B204406FAE55AE99.edm" localSheetId="12" hidden="1">#REF!</definedName>
    <definedName name="_bdm.CDA74E3D7FAC4579B204406FAE55AE99.edm" hidden="1">#REF!</definedName>
    <definedName name="_bdm.D53AE69ED9E841EFBC1CE6DD976C8FC6.edm" hidden="1">[8]Charts!$A:$IV</definedName>
    <definedName name="_bdm.D68F0F579E0F4D9F8EDE01C05C8CBDCB.edm" localSheetId="12" hidden="1">#REF!</definedName>
    <definedName name="_bdm.D68F0F579E0F4D9F8EDE01C05C8CBDCB.edm" hidden="1">#REF!</definedName>
    <definedName name="_bdm.DB7A4686E71E4C1FA433BF1FC8CD0FF0.edm" localSheetId="12" hidden="1">#REF!</definedName>
    <definedName name="_bdm.DB7A4686E71E4C1FA433BF1FC8CD0FF0.edm" hidden="1">#REF!</definedName>
    <definedName name="_bdm.DCF303DB6FEF4A7D95C8B1A06C3EDA7D.edm" localSheetId="12" hidden="1">#REF!</definedName>
    <definedName name="_bdm.DCF303DB6FEF4A7D95C8B1A06C3EDA7D.edm" hidden="1">#REF!</definedName>
    <definedName name="_bdm.E11B1C5716184E2EAE2F8DCD87BD458E.edm" localSheetId="12" hidden="1">#REF!</definedName>
    <definedName name="_bdm.E11B1C5716184E2EAE2F8DCD87BD458E.edm" hidden="1">#REF!</definedName>
    <definedName name="_bdm.E59BFABDE1194659AC464A4646E3BBFB.edm" hidden="1">'[7]Colour pannel'!$A:$IV</definedName>
    <definedName name="_bdm.EBAC93D9B4434258968CD782605A4122.edm" localSheetId="12" hidden="1">#REF!</definedName>
    <definedName name="_bdm.EBAC93D9B4434258968CD782605A4122.edm" hidden="1">#REF!</definedName>
    <definedName name="_bdm.ECF6D3394DBF44B7ABC5637DE6403FE6.edm" localSheetId="12" hidden="1">#REF!</definedName>
    <definedName name="_bdm.ECF6D3394DBF44B7ABC5637DE6403FE6.edm" hidden="1">#REF!</definedName>
    <definedName name="_bdm.F18B3776FEAF4F7AA1587EB080776343.edm" localSheetId="12" hidden="1">#REF!</definedName>
    <definedName name="_bdm.F18B3776FEAF4F7AA1587EB080776343.edm" hidden="1">#REF!</definedName>
    <definedName name="_bdm.F44AE91BFA0E46E8889BCA3BF81CDCFF.edm" localSheetId="12" hidden="1">#REF!</definedName>
    <definedName name="_bdm.F44AE91BFA0E46E8889BCA3BF81CDCFF.edm" hidden="1">#REF!</definedName>
    <definedName name="_Co50" localSheetId="12" hidden="1">{#N/A,"DR",FALSE,"increm pf";#N/A,"MAMSI",FALSE,"increm pf";#N/A,"MAXI",FALSE,"increm pf";#N/A,"PCAM",FALSE,"increm pf";#N/A,"PHSV",FALSE,"increm pf";#N/A,"SIE",FALSE,"increm pf"}</definedName>
    <definedName name="_Co50" hidden="1">{#N/A,"DR",FALSE,"increm pf";#N/A,"MAMSI",FALSE,"increm pf";#N/A,"MAXI",FALSE,"increm pf";#N/A,"PCAM",FALSE,"increm pf";#N/A,"PHSV",FALSE,"increm pf";#N/A,"SIE",FALSE,"increm pf"}</definedName>
    <definedName name="_das2" localSheetId="1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CF1" localSheetId="12"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Fill" localSheetId="12" hidden="1">#REF!</definedName>
    <definedName name="_Fill" hidden="1">#REF!</definedName>
    <definedName name="_GSRATES_1" hidden="1">"CT300001Latest          "</definedName>
    <definedName name="_GSRATES_COUNT" hidden="1">1</definedName>
    <definedName name="_Key1" localSheetId="12" hidden="1">#REF!</definedName>
    <definedName name="_Key1" hidden="1">#REF!</definedName>
    <definedName name="_Key2" localSheetId="12" hidden="1">#REF!</definedName>
    <definedName name="_Key2" hidden="1">#REF!</definedName>
    <definedName name="_ok1" localSheetId="12"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rder1" hidden="1">255</definedName>
    <definedName name="_Order2" hidden="1">255</definedName>
    <definedName name="_Regression_Out" localSheetId="12" hidden="1">#REF!</definedName>
    <definedName name="_Regression_Out" hidden="1">#REF!</definedName>
    <definedName name="_Regression_X" localSheetId="12" hidden="1">#REF!</definedName>
    <definedName name="_Regression_X" hidden="1">#REF!</definedName>
    <definedName name="_Regression_Y" localSheetId="12" hidden="1">#REF!</definedName>
    <definedName name="_Regression_Y" hidden="1">#REF!</definedName>
    <definedName name="_Sort" localSheetId="12" hidden="1">#REF!</definedName>
    <definedName name="_Sort" hidden="1">#REF!</definedName>
    <definedName name="_Table2_In1" localSheetId="12" hidden="1">#REF!</definedName>
    <definedName name="_Table2_In1" hidden="1">#REF!</definedName>
    <definedName name="_Table2_In2" localSheetId="12" hidden="1">#REF!</definedName>
    <definedName name="_Table2_In2" hidden="1">#REF!</definedName>
    <definedName name="_Table2_Out" localSheetId="12" hidden="1">#REF!</definedName>
    <definedName name="_Table2_Out" hidden="1">#REF!</definedName>
    <definedName name="_xf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AAA_DOCTOPS" hidden="1">"AAA_SET"</definedName>
    <definedName name="AAA_duser" hidden="1">"OFF"</definedName>
    <definedName name="aaaaaa" localSheetId="12" hidden="1">{"IS",#N/A,FALSE,"IS";"RPTIS",#N/A,FALSE,"RPTIS";"STATS",#N/A,FALSE,"STATS";"CELL",#N/A,FALSE,"CELL";"BS",#N/A,FALSE,"BS"}</definedName>
    <definedName name="aaaaaa" hidden="1">{"IS",#N/A,FALSE,"IS";"RPTIS",#N/A,FALSE,"RPTIS";"STATS",#N/A,FALSE,"STATS";"CELL",#N/A,FALSE,"CELL";"BS",#N/A,FALSE,"BS"}</definedName>
    <definedName name="aaaaaaaaa" localSheetId="12" hidden="1">{"subs",#N/A,FALSE,"database ";"proportional",#N/A,FALSE,"database "}</definedName>
    <definedName name="aaaaaaaaa" hidden="1">{"subs",#N/A,FALSE,"database ";"proportional",#N/A,FALSE,"database "}</definedName>
    <definedName name="AAB_Addin5" hidden="1">"AAB_Description for addin 5,Description for addin 5,Description for addin 5,Description for addin 5,Description for addin 5,Description for addin 5"</definedName>
    <definedName name="ABRACADABRA" localSheetId="12" hidden="1">#REF!</definedName>
    <definedName name="ABRACADABRA" hidden="1">#REF!</definedName>
    <definedName name="ac" localSheetId="12" hidden="1">{#N/A,#N/A,TRUE,"Pro Forma";#N/A,#N/A,TRUE,"PF_Bal";#N/A,#N/A,TRUE,"PF_INC";#N/A,#N/A,TRUE,"CBE";#N/A,#N/A,TRUE,"SWK"}</definedName>
    <definedName name="ac" hidden="1">{#N/A,#N/A,TRUE,"Pro Forma";#N/A,#N/A,TRUE,"PF_Bal";#N/A,#N/A,TRUE,"PF_INC";#N/A,#N/A,TRUE,"CBE";#N/A,#N/A,TRUE,"SWK"}</definedName>
    <definedName name="AccessDatabase" hidden="1">"P:\auctions\auction.11\programs\11_flash.mdb"</definedName>
    <definedName name="ad" localSheetId="12" hidden="1">{"IS",#N/A,FALSE,"IS";"RPTIS",#N/A,FALSE,"RPTIS";"STATS",#N/A,FALSE,"STATS";"CELL",#N/A,FALSE,"CELL";"BS",#N/A,FALSE,"BS"}</definedName>
    <definedName name="ad" hidden="1">{"IS",#N/A,FALSE,"IS";"RPTIS",#N/A,FALSE,"RPTIS";"STATS",#N/A,FALSE,"STATS";"CELL",#N/A,FALSE,"CELL";"BS",#N/A,FALSE,"BS"}</definedName>
    <definedName name="addg" localSheetId="12" hidden="1">{#N/A,#N/A,FALSE,"CBE";#N/A,#N/A,FALSE,"SWK"}</definedName>
    <definedName name="addg" hidden="1">{#N/A,#N/A,FALSE,"CBE";#N/A,#N/A,FALSE,"SWK"}</definedName>
    <definedName name="af"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h" localSheetId="12" hidden="1">{"test2",#N/A,TRUE,"Prices"}</definedName>
    <definedName name="ah" hidden="1">{"test2",#N/A,TRUE,"Prices"}</definedName>
    <definedName name="ai" localSheetId="12" hidden="1">{"subs",#N/A,FALSE,"database ";"proportional",#N/A,FALSE,"database "}</definedName>
    <definedName name="ai" hidden="1">{"subs",#N/A,FALSE,"database ";"proportional",#N/A,FALSE,"database "}</definedName>
    <definedName name="aj" localSheetId="12" hidden="1">{"IS",#N/A,FALSE,"IS";"RPTIS",#N/A,FALSE,"RPTIS";"STATS",#N/A,FALSE,"STATS";"BS",#N/A,FALSE,"BS"}</definedName>
    <definedName name="aj" hidden="1">{"IS",#N/A,FALSE,"IS";"RPTIS",#N/A,FALSE,"RPTIS";"STATS",#N/A,FALSE,"STATS";"BS",#N/A,FALSE,"BS"}</definedName>
    <definedName name="anscount" hidden="1">1</definedName>
    <definedName name="ao"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p"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pendix4" localSheetId="12"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rRtgMFR" localSheetId="12" hidden="1">{#N/A,#N/A,FALSE,"1999 Fiscal Current Week";#N/A,#N/A,FALSE,"1999 Fiscal Variance"}</definedName>
    <definedName name="AprRtgMFR" hidden="1">{#N/A,#N/A,FALSE,"1999 Fiscal Current Week";#N/A,#N/A,FALSE,"1999 Fiscal Variance"}</definedName>
    <definedName name="aq" localSheetId="12" hidden="1">{"IS",#N/A,FALSE,"IS";"RPTIS",#N/A,FALSE,"RPTIS";"STATS",#N/A,FALSE,"STATS";"CELL",#N/A,FALSE,"CELL";"BS",#N/A,FALSE,"BS"}</definedName>
    <definedName name="aq" hidden="1">{"IS",#N/A,FALSE,"IS";"RPTIS",#N/A,FALSE,"RPTIS";"STATS",#N/A,FALSE,"STATS";"CELL",#N/A,FALSE,"CELL";"BS",#N/A,FALSE,"BS"}</definedName>
    <definedName name="art" localSheetId="12" hidden="1">{"First Page",#N/A,FALSE,"Surfactants LBO";"Second Page",#N/A,FALSE,"Surfactants LBO"}</definedName>
    <definedName name="art" hidden="1">{"First Page",#N/A,FALSE,"Surfactants LBO";"Second Page",#N/A,FALSE,"Surfactants LBO"}</definedName>
    <definedName name="Artems" localSheetId="12" hidden="1">{"First Page",#N/A,FALSE,"Surfactants LBO";"Second Page",#N/A,FALSE,"Surfactants LBO"}</definedName>
    <definedName name="Artems" hidden="1">{"First Page",#N/A,FALSE,"Surfactants LBO";"Second Page",#N/A,FALSE,"Surfactants LBO"}</definedName>
    <definedName name="Artic" localSheetId="12" hidden="1">{"First Page",#N/A,FALSE,"Surfactants LBO";"Second Page",#N/A,FALSE,"Surfactants LBO"}</definedName>
    <definedName name="Artic" hidden="1">{"First Page",#N/A,FALSE,"Surfactants LBO";"Second Page",#N/A,FALSE,"Surfactants LBO"}</definedName>
    <definedName name="as" localSheetId="12" hidden="1">{"comp1",#N/A,FALSE,"COMPS";"footnotes",#N/A,FALSE,"COMPS"}</definedName>
    <definedName name="as" hidden="1">{"comp1",#N/A,FALSE,"COMPS";"footnotes",#N/A,FALSE,"COMPS"}</definedName>
    <definedName name="AS2DocOpenMode" hidden="1">"AS2DocumentEdit"</definedName>
    <definedName name="AS2HasNoAutoHeaderFooter" hidden="1">" "</definedName>
    <definedName name="AS2LinkLS" hidden="1">[9]Links!A1</definedName>
    <definedName name="AS2ReportLS" hidden="1">1</definedName>
    <definedName name="AS2StaticLS" hidden="1">'[10]Stocks lead'!A1</definedName>
    <definedName name="AS2SyncStepLS" hidden="1">0</definedName>
    <definedName name="AS2TickmarkLS" localSheetId="12" hidden="1">#REF!</definedName>
    <definedName name="AS2TickmarkLS" hidden="1">#REF!</definedName>
    <definedName name="AS2VersionLS" hidden="1">300</definedName>
    <definedName name="asd" localSheetId="12" hidden="1">{#N/A,#N/A,FALSE,"DCF Summary";#N/A,#N/A,FALSE,"Casema";#N/A,#N/A,FALSE,"Casema NoTel";#N/A,#N/A,FALSE,"UK";#N/A,#N/A,FALSE,"RCF";#N/A,#N/A,FALSE,"Intercable CZ";#N/A,#N/A,FALSE,"Interkabel P"}</definedName>
    <definedName name="asd" hidden="1">{#N/A,#N/A,FALSE,"DCF Summary";#N/A,#N/A,FALSE,"Casema";#N/A,#N/A,FALSE,"Casema NoTel";#N/A,#N/A,FALSE,"UK";#N/A,#N/A,FALSE,"RCF";#N/A,#N/A,FALSE,"Intercable CZ";#N/A,#N/A,FALSE,"Interkabel P"}</definedName>
    <definedName name="asdf" localSheetId="12" hidden="1">{#N/A,#N/A,FALSE,"Calc";#N/A,#N/A,FALSE,"Sensitivity";#N/A,#N/A,FALSE,"LT Earn.Dil.";#N/A,#N/A,FALSE,"Dil. AVP"}</definedName>
    <definedName name="asdf" hidden="1">{#N/A,#N/A,FALSE,"Calc";#N/A,#N/A,FALSE,"Sensitivity";#N/A,#N/A,FALSE,"LT Earn.Dil.";#N/A,#N/A,FALSE,"Dil. AVP"}</definedName>
    <definedName name="at" localSheetId="12" hidden="1">{"IS",#N/A,FALSE,"IS";"RPTIS",#N/A,FALSE,"RPTIS";"STATS",#N/A,FALSE,"STATS";"CELL",#N/A,FALSE,"CELL";"BS",#N/A,FALSE,"BS"}</definedName>
    <definedName name="at" hidden="1">{"IS",#N/A,FALSE,"IS";"RPTIS",#N/A,FALSE,"RPTIS";"STATS",#N/A,FALSE,"STATS";"CELL",#N/A,FALSE,"CELL";"BS",#N/A,FALSE,"BS"}</definedName>
    <definedName name="au" localSheetId="12" hidden="1">{#N/A,#N/A,FALSE,"ORIX CSC"}</definedName>
    <definedName name="au" hidden="1">{#N/A,#N/A,FALSE,"ORIX CSC"}</definedName>
    <definedName name="Auditor" localSheetId="12" hidden="1">OFFSET('Data Mobile'!CompRange3Main,9,0,COUNTA('Data Mobile'!CompRange3Main)-COUNTA(#REF!),1)</definedName>
    <definedName name="Auditor" hidden="1">OFFSET([11]!CompRange3Main,9,0,COUNTA([11]!CompRange3Main)-COUNTA(#REF!),1)</definedName>
    <definedName name="ay" localSheetId="12" hidden="1">{"print 1",#N/A,FALSE,"PrimeCo PCS";"print 2",#N/A,FALSE,"PrimeCo PCS";"valuation",#N/A,FALSE,"PrimeCo PCS"}</definedName>
    <definedName name="ay" hidden="1">{"print 1",#N/A,FALSE,"PrimeCo PCS";"print 2",#N/A,FALSE,"PrimeCo PCS";"valuation",#N/A,FALSE,"PrimeCo PCS"}</definedName>
    <definedName name="azazaz" localSheetId="12"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azaz"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raze" localSheetId="12" hidden="1">{"orixcsc",#N/A,FALSE,"ORIX CSC";"orixcsc2",#N/A,FALSE,"ORIX CSC"}</definedName>
    <definedName name="azraze" hidden="1">{"orixcsc",#N/A,FALSE,"ORIX CSC";"orixcsc2",#N/A,FALSE,"ORIX CSC"}</definedName>
    <definedName name="bc" localSheetId="12" hidden="1">{"IS",#N/A,FALSE,"IS";"RPTIS",#N/A,FALSE,"RPTIS";"STATS",#N/A,FALSE,"STATS";"CELL",#N/A,FALSE,"CELL";"BS",#N/A,FALSE,"BS"}</definedName>
    <definedName name="bc" hidden="1">{"IS",#N/A,FALSE,"IS";"RPTIS",#N/A,FALSE,"RPTIS";"STATS",#N/A,FALSE,"STATS";"CELL",#N/A,FALSE,"CELL";"BS",#N/A,FALSE,"BS"}</definedName>
    <definedName name="belnew" localSheetId="12" hidden="1">{"IS",#N/A,FALSE,"IS";"RPTIS",#N/A,FALSE,"RPTIS";"STATS",#N/A,FALSE,"STATS";"CELL",#N/A,FALSE,"CELL";"BS",#N/A,FALSE,"BS"}</definedName>
    <definedName name="belnew" hidden="1">{"IS",#N/A,FALSE,"IS";"RPTIS",#N/A,FALSE,"RPTIS";"STATS",#N/A,FALSE,"STATS";"CELL",#N/A,FALSE,"CELL";"BS",#N/A,FALSE,"BS"}</definedName>
    <definedName name="belnew1" localSheetId="12" hidden="1">{"IS",#N/A,FALSE,"IS";"RPTIS",#N/A,FALSE,"RPTIS";"STATS",#N/A,FALSE,"STATS";"CELL",#N/A,FALSE,"CELL";"BS",#N/A,FALSE,"BS"}</definedName>
    <definedName name="belnew1" hidden="1">{"IS",#N/A,FALSE,"IS";"RPTIS",#N/A,FALSE,"RPTIS";"STATS",#N/A,FALSE,"STATS";"CELL",#N/A,FALSE,"CELL";"BS",#N/A,FALSE,"BS"}</definedName>
    <definedName name="belnew10" localSheetId="12" hidden="1">{"IS",#N/A,FALSE,"IS";"RPTIS",#N/A,FALSE,"RPTIS";"STATS",#N/A,FALSE,"STATS";"CELL",#N/A,FALSE,"CELL";"BS",#N/A,FALSE,"BS"}</definedName>
    <definedName name="belnew10" hidden="1">{"IS",#N/A,FALSE,"IS";"RPTIS",#N/A,FALSE,"RPTIS";"STATS",#N/A,FALSE,"STATS";"CELL",#N/A,FALSE,"CELL";"BS",#N/A,FALSE,"BS"}</definedName>
    <definedName name="BG" localSheetId="12" hidden="1">{#N/A,#N/A,TRUE,"Cover sheet";#N/A,#N/A,TRUE,"DCF analysis";#N/A,#N/A,TRUE,"WACC calculation"}</definedName>
    <definedName name="BG" hidden="1">{#N/A,#N/A,TRUE,"Cover sheet";#N/A,#N/A,TRUE,"DCF analysis";#N/A,#N/A,TRUE,"WACC calculation"}</definedName>
    <definedName name="BG_Del" hidden="1">15</definedName>
    <definedName name="BG_Ins" hidden="1">4</definedName>
    <definedName name="BG_Mod" hidden="1">6</definedName>
    <definedName name="bhjilouiop" localSheetId="12"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labla"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nk3" localSheetId="12" hidden="1">#REF!</definedName>
    <definedName name="Blank3" hidden="1">#REF!</definedName>
    <definedName name="Blank4" localSheetId="12" hidden="1">#REF!</definedName>
    <definedName name="Blank4" hidden="1">#REF!</definedName>
    <definedName name="Blank5" localSheetId="12" hidden="1">#REF!</definedName>
    <definedName name="Blank5" hidden="1">#REF!</definedName>
    <definedName name="Blank6" localSheetId="12" hidden="1">#REF!</definedName>
    <definedName name="Blank6" hidden="1">#REF!</definedName>
    <definedName name="Blank7" localSheetId="12" hidden="1">#REF!</definedName>
    <definedName name="Blank7" hidden="1">#REF!</definedName>
    <definedName name="Blank8" localSheetId="12" hidden="1">#REF!</definedName>
    <definedName name="Blank8" hidden="1">#REF!</definedName>
    <definedName name="BLPH7" localSheetId="12" hidden="1">[12]Sheet1!#REF!</definedName>
    <definedName name="BLPH7" hidden="1">[12]Sheet1!#REF!</definedName>
    <definedName name="bnkj" localSheetId="12" hidden="1">{#N/A,#N/A,FALSE,"output";#N/A,#N/A,FALSE,"contrib";#N/A,#N/A,FALSE,"profile";#N/A,#N/A,FALSE,"comps"}</definedName>
    <definedName name="bnkj" hidden="1">{#N/A,#N/A,FALSE,"output";#N/A,#N/A,FALSE,"contrib";#N/A,#N/A,FALSE,"profile";#N/A,#N/A,FALSE,"comps"}</definedName>
    <definedName name="budfev" hidden="1">[13]A!$U$2:$AH$2</definedName>
    <definedName name="Cable" localSheetId="12" hidden="1">{#N/A,#N/A,FALSE,"Operations";#N/A,#N/A,FALSE,"Financials"}</definedName>
    <definedName name="Cable" hidden="1">{#N/A,#N/A,FALSE,"Operations";#N/A,#N/A,FALSE,"Financials"}</definedName>
    <definedName name="Cable2" localSheetId="12" hidden="1">{#N/A,#N/A,FALSE,"Operations";#N/A,#N/A,FALSE,"Financials"}</definedName>
    <definedName name="Cable2" hidden="1">{#N/A,#N/A,FALSE,"Operations";#N/A,#N/A,FALSE,"Financials"}</definedName>
    <definedName name="camel" localSheetId="12" hidden="1">{#N/A,#N/A,TRUE,"Forecast &amp; Analysis";#N/A,#N/A,TRUE,"Market Values";#N/A,#N/A,TRUE,"Ratios";#N/A,#N/A,TRUE,"Regressions";#N/A,#N/A,TRUE,"Market Values";#N/A,#N/A,TRUE,"Parameters &amp; Results"}</definedName>
    <definedName name="camel" hidden="1">{#N/A,#N/A,TRUE,"Forecast &amp; Analysis";#N/A,#N/A,TRUE,"Market Values";#N/A,#N/A,TRUE,"Ratios";#N/A,#N/A,TRUE,"Regressions";#N/A,#N/A,TRUE,"Market Values";#N/A,#N/A,TRUE,"Parameters &amp; Results"}</definedName>
    <definedName name="cc" localSheetId="12" hidden="1">{#N/A,#N/A,FALSE,"CBE";#N/A,#N/A,FALSE,"SWK"}</definedName>
    <definedName name="cc" hidden="1">{#N/A,#N/A,FALSE,"CBE";#N/A,#N/A,FALSE,"SWK"}</definedName>
    <definedName name="Comp" localSheetId="12" hidden="1">{"First Page",#N/A,FALSE,"Surfactants LBO";"Second Page",#N/A,FALSE,"Surfactants LBO"}</definedName>
    <definedName name="Comp" hidden="1">{"First Page",#N/A,FALSE,"Surfactants LBO";"Second Page",#N/A,FALSE,"Surfactants LBO"}</definedName>
    <definedName name="CompanyName1" localSheetId="12" hidden="1">#REF!</definedName>
    <definedName name="CompanyName1" hidden="1">#REF!</definedName>
    <definedName name="CompanyName2" localSheetId="12" hidden="1">#REF!</definedName>
    <definedName name="CompanyName2" hidden="1">#REF!</definedName>
    <definedName name="CompanyName3" localSheetId="12" hidden="1">#REF!</definedName>
    <definedName name="CompanyName3" hidden="1">#REF!</definedName>
    <definedName name="Comparable" localSheetId="12" hidden="1">{"First Page",#N/A,FALSE,"Surfactants LBO";"Second Page",#N/A,FALSE,"Surfactants LBO"}</definedName>
    <definedName name="Comparable" hidden="1">{"First Page",#N/A,FALSE,"Surfactants LBO";"Second Page",#N/A,FALSE,"Surfactants LBO"}</definedName>
    <definedName name="CompRange1" localSheetId="12" hidden="1">OFFSET('Data Mobile'!CompRange1Main,9,0,COUNTA('Data Mobile'!CompRange1Main)-COUNTA(#REF!),1)</definedName>
    <definedName name="CompRange1" hidden="1">OFFSET([11]!CompRange1Main,9,0,COUNTA([11]!CompRange1Main)-COUNTA(#REF!),1)</definedName>
    <definedName name="CompRange1Main" localSheetId="12" hidden="1">#REF!</definedName>
    <definedName name="CompRange1Main" hidden="1">#REF!</definedName>
    <definedName name="CompRange2" localSheetId="12" hidden="1">OFFSET('Data Mobile'!CompRange2Main,9,0,COUNTA('Data Mobile'!CompRange2Main)-COUNTA(#REF!),1)</definedName>
    <definedName name="CompRange2" hidden="1">OFFSET([11]!CompRange2Main,9,0,COUNTA([11]!CompRange2Main)-COUNTA(#REF!),1)</definedName>
    <definedName name="CompRange2Main" localSheetId="12" hidden="1">#REF!</definedName>
    <definedName name="CompRange2Main" hidden="1">#REF!</definedName>
    <definedName name="CompRange3" localSheetId="12" hidden="1">OFFSET('Data Mobile'!CompRange3Main,9,0,COUNTA('Data Mobile'!CompRange3Main)-COUNTA(#REF!),1)</definedName>
    <definedName name="CompRange3" hidden="1">OFFSET([11]!CompRange3Main,9,0,COUNTA([11]!CompRange3Main)-COUNTA(#REF!),1)</definedName>
    <definedName name="CompRange3Main" localSheetId="12" hidden="1">#REF!</definedName>
    <definedName name="CompRange3Main" hidden="1">#REF!</definedName>
    <definedName name="cooper2" localSheetId="12" hidden="1">{#N/A,#N/A,TRUE,"Pro Forma";#N/A,#N/A,TRUE,"PF_Bal";#N/A,#N/A,TRUE,"PF_INC";#N/A,#N/A,TRUE,"CBE";#N/A,#N/A,TRUE,"SWK"}</definedName>
    <definedName name="cooper2" hidden="1">{#N/A,#N/A,TRUE,"Pro Forma";#N/A,#N/A,TRUE,"PF_Bal";#N/A,#N/A,TRUE,"PF_INC";#N/A,#N/A,TRUE,"CBE";#N/A,#N/A,TRUE,"SWK"}</definedName>
    <definedName name="coucou" localSheetId="12" hidden="1">{#N/A,#N/A,TRUE,"Cover sheet";#N/A,#N/A,TRUE,"INPUTS";#N/A,#N/A,TRUE,"OUTPUTS";#N/A,#N/A,TRUE,"VALUATION"}</definedName>
    <definedName name="coucou" hidden="1">{#N/A,#N/A,TRUE,"Cover sheet";#N/A,#N/A,TRUE,"INPUTS";#N/A,#N/A,TRUE,"OUTPUTS";#N/A,#N/A,TRUE,"VALUATION"}</definedName>
    <definedName name="CSDCDS" hidden="1">[14]AW!$E$11:$E$24</definedName>
    <definedName name="cvxxc" localSheetId="12" hidden="1">#REF!</definedName>
    <definedName name="cvxxc" hidden="1">#REF!</definedName>
    <definedName name="cxvbvcxb" localSheetId="12" hidden="1">[14]RSG!#REF!</definedName>
    <definedName name="cxvbvcxb" hidden="1">[14]RSG!#REF!</definedName>
    <definedName name="das" localSheetId="1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teRangeComp" localSheetId="12" hidden="1">OFFSET('Data Mobile'!DateRangeCompMain,9,0,COUNTA('Data Mobile'!DateRangeCompMain)-COUNTA(#REF!),1)</definedName>
    <definedName name="DateRangeComp" hidden="1">OFFSET([11]!DateRangeCompMain,9,0,COUNTA([11]!DateRangeCompMain)-COUNTA(#REF!),1)</definedName>
    <definedName name="DateRangeCompMain" localSheetId="12" hidden="1">#REF!</definedName>
    <definedName name="DateRangeCompMain" hidden="1">#REF!</definedName>
    <definedName name="ddc" localSheetId="12" hidden="1">{#N/A,#N/A,TRUE,"Forecast &amp; Analysis";#N/A,#N/A,TRUE,"Market Values";#N/A,#N/A,TRUE,"Ratios";#N/A,#N/A,TRUE,"Regressions";#N/A,#N/A,TRUE,"Market Values";#N/A,#N/A,TRUE,"Parameters &amp; Results"}</definedName>
    <definedName name="ddc" hidden="1">{#N/A,#N/A,TRUE,"Forecast &amp; Analysis";#N/A,#N/A,TRUE,"Market Values";#N/A,#N/A,TRUE,"Ratios";#N/A,#N/A,TRUE,"Regressions";#N/A,#N/A,TRUE,"Market Values";#N/A,#N/A,TRUE,"Parameters &amp; Results"}</definedName>
    <definedName name="ddd" localSheetId="12" hidden="1">'Data Mobile'!Tx_intérêt_par_an/#REF!</definedName>
    <definedName name="ddd" hidden="1">[11]!Tx_intérêt_par_an/#REF!</definedName>
    <definedName name="DDF" localSheetId="12" hidden="1">{#N/A,#N/A,FALSE,"TOTFINAL";#N/A,#N/A,FALSE,"FINPLAN";#N/A,#N/A,FALSE,"TOTMOTADJ";#N/A,#N/A,FALSE,"tieEQ";#N/A,#N/A,FALSE,"G";#N/A,#N/A,FALSE,"ELIMS";#N/A,#N/A,FALSE,"NEXTEL ADJ";#N/A,#N/A,FALSE,"MIMS";#N/A,#N/A,FALSE,"LMPS";#N/A,#N/A,FALSE,"CNSS";#N/A,#N/A,FALSE,"CSS";#N/A,#N/A,FALSE,"MCG";#N/A,#N/A,FALSE,"AECS";#N/A,#N/A,FALSE,"SPS";#N/A,#N/A,FALSE,"CORP"}</definedName>
    <definedName name="DDF" hidden="1">{#N/A,#N/A,FALSE,"TOTFINAL";#N/A,#N/A,FALSE,"FINPLAN";#N/A,#N/A,FALSE,"TOTMOTADJ";#N/A,#N/A,FALSE,"tieEQ";#N/A,#N/A,FALSE,"G";#N/A,#N/A,FALSE,"ELIMS";#N/A,#N/A,FALSE,"NEXTEL ADJ";#N/A,#N/A,FALSE,"MIMS";#N/A,#N/A,FALSE,"LMPS";#N/A,#N/A,FALSE,"CNSS";#N/A,#N/A,FALSE,"CSS";#N/A,#N/A,FALSE,"MCG";#N/A,#N/A,FALSE,"AECS";#N/A,#N/A,FALSE,"SPS";#N/A,#N/A,FALSE,"CORP"}</definedName>
    <definedName name="de"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cembre" localSheetId="12" hidden="1">{#N/A,#N/A,FALSE,"Umsatz";#N/A,#N/A,FALSE,"Base V.02";#N/A,#N/A,FALSE,"Charts"}</definedName>
    <definedName name="decembre" hidden="1">{#N/A,#N/A,FALSE,"Umsatz";#N/A,#N/A,FALSE,"Base V.02";#N/A,#N/A,FALSE,"Charts"}</definedName>
    <definedName name="deciembre" localSheetId="12" hidden="1">{#N/A,#N/A,FALSE,"Umsatz";#N/A,#N/A,FALSE,"Base V.02";#N/A,#N/A,FALSE,"Charts"}</definedName>
    <definedName name="deciembre" hidden="1">{#N/A,#N/A,FALSE,"Umsatz";#N/A,#N/A,FALSE,"Base V.02";#N/A,#N/A,FALSE,"Charts"}</definedName>
    <definedName name="deg" localSheetId="12" hidden="1">{"First Page",#N/A,FALSE,"Surfactants LBO";"Second Page",#N/A,FALSE,"Surfactants LBO"}</definedName>
    <definedName name="deg" hidden="1">{"First Page",#N/A,FALSE,"Surfactants LBO";"Second Page",#N/A,FALSE,"Surfactants LBO"}</definedName>
    <definedName name="desz" localSheetId="12" hidden="1">#REF!</definedName>
    <definedName name="desz" hidden="1">#REF!</definedName>
    <definedName name="dfd" localSheetId="12" hidden="1">{"comp1",#N/A,FALSE,"COMPS";"footnotes",#N/A,FALSE,"COMPS"}</definedName>
    <definedName name="dfd" hidden="1">{"comp1",#N/A,FALSE,"COMPS";"footnotes",#N/A,FALSE,"COMPS"}</definedName>
    <definedName name="DFFDG" localSheetId="12" hidden="1">[14]RSG!#REF!</definedName>
    <definedName name="DFFDG" hidden="1">[14]RSG!#REF!</definedName>
    <definedName name="dfhfh" localSheetId="12" hidden="1">[14]RSG!#REF!</definedName>
    <definedName name="dfhfh" hidden="1">[14]RSG!#REF!</definedName>
    <definedName name="dgndhgn" localSheetId="12" hidden="1">[14]RSG!#REF!</definedName>
    <definedName name="dgndhgn" hidden="1">[14]RSG!#REF!</definedName>
    <definedName name="dhgndn" hidden="1">[14]AW!$D$12</definedName>
    <definedName name="Diable" localSheetId="12" hidden="1">{#N/A,#N/A,FALSE,"Operations";#N/A,#N/A,FALSE,"Financials"}</definedName>
    <definedName name="Diable" hidden="1">{#N/A,#N/A,FALSE,"Operations";#N/A,#N/A,FALSE,"Financials"}</definedName>
    <definedName name="djcgf" localSheetId="12" hidden="1">{#N/A,#N/A,TRUE,"Forecast &amp; Analysis";#N/A,#N/A,TRUE,"Market Values";#N/A,#N/A,TRUE,"Ratios";#N/A,#N/A,TRUE,"Regressions";#N/A,#N/A,TRUE,"Market Values";#N/A,#N/A,TRUE,"Parameters &amp; Results"}</definedName>
    <definedName name="djcgf" hidden="1">{#N/A,#N/A,TRUE,"Forecast &amp; Analysis";#N/A,#N/A,TRUE,"Market Values";#N/A,#N/A,TRUE,"Ratios";#N/A,#N/A,TRUE,"Regressions";#N/A,#N/A,TRUE,"Market Values";#N/A,#N/A,TRUE,"Parameters &amp; Results"}</definedName>
    <definedName name="dr" localSheetId="12" hidden="1">{"IS",#N/A,FALSE,"IS";"RPTIS",#N/A,FALSE,"RPTIS";"STATS",#N/A,FALSE,"STATS";"BS",#N/A,FALSE,"BS"}</definedName>
    <definedName name="dr" hidden="1">{"IS",#N/A,FALSE,"IS";"RPTIS",#N/A,FALSE,"RPTIS";"STATS",#N/A,FALSE,"STATS";"BS",#N/A,FALSE,"BS"}</definedName>
    <definedName name="dsggd" localSheetId="12" hidden="1">{#N/A,#N/A,FALSE,"Cover";"Short outputs",#N/A,FALSE,"Outputs";#N/A,#N/A,FALSE,"Control (In)";"tesco summary",#N/A,FALSE,"Tesco";"Outputs and Co summaries",#N/A,FALSE,"Sainsbury";"Outputs and Co Summaries",#N/A,FALSE,"Carrefour";"Outputs and Co summaries",#N/A,FALSE,"Co D";"Outputs and Co summaries",#N/A,FALSE,"Co E"}</definedName>
    <definedName name="dsggd" hidden="1">{#N/A,#N/A,FALSE,"Cover";"Short outputs",#N/A,FALSE,"Outputs";#N/A,#N/A,FALSE,"Control (In)";"tesco summary",#N/A,FALSE,"Tesco";"Outputs and Co summaries",#N/A,FALSE,"Sainsbury";"Outputs and Co Summaries",#N/A,FALSE,"Carrefour";"Outputs and Co summaries",#N/A,FALSE,"Co D";"Outputs and Co summaries",#N/A,FALSE,"Co E"}</definedName>
    <definedName name="dvd" localSheetId="12" hidden="1">[15]P.EQUIPEMENT99!#REF!</definedName>
    <definedName name="dvd" hidden="1">[15]P.EQUIPEMENT99!#REF!</definedName>
    <definedName name="dz" localSheetId="12" hidden="1">{"test2",#N/A,TRUE,"Prices"}</definedName>
    <definedName name="dz" hidden="1">{"test2",#N/A,TRUE,"Prices"}</definedName>
    <definedName name="ea"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ditable" localSheetId="12" hidden="1">[16]Table000208!$B$6:$B$12,[16]Table000208!#REF!,[16]Table000208!#REF!,[16]Table000208!#REF!</definedName>
    <definedName name="Editable" hidden="1">[16]Table000208!$B$6:$B$12,[16]Table000208!#REF!,[16]Table000208!#REF!,[16]Table000208!#REF!</definedName>
    <definedName name="edp" localSheetId="12"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frqezrqze" localSheetId="12" hidden="1">{"coverall",#N/A,FALSE,"Definitions";"cover1",#N/A,FALSE,"Definitions";"cover2",#N/A,FALSE,"Definitions";"cover3",#N/A,FALSE,"Definitions";"cover4",#N/A,FALSE,"Definitions";"cover5",#N/A,FALSE,"Definitions";"blank",#N/A,FALSE,"Definitions"}</definedName>
    <definedName name="efrqezrqze" hidden="1">{"coverall",#N/A,FALSE,"Definitions";"cover1",#N/A,FALSE,"Definitions";"cover2",#N/A,FALSE,"Definitions";"cover3",#N/A,FALSE,"Definitions";"cover4",#N/A,FALSE,"Definitions";"cover5",#N/A,FALSE,"Definitions";"blank",#N/A,FALSE,"Definitions"}</definedName>
    <definedName name="ekrpzekpzork" localSheetId="12" hidden="1">#REF!</definedName>
    <definedName name="ekrpzekpzork" hidden="1">#REF!</definedName>
    <definedName name="emily" localSheetId="12" hidden="1">{#N/A,#N/A,FALSE,"Calc";#N/A,#N/A,FALSE,"Sensitivity";#N/A,#N/A,FALSE,"LT Earn.Dil.";#N/A,#N/A,FALSE,"Dil. AVP"}</definedName>
    <definedName name="emily" hidden="1">{#N/A,#N/A,FALSE,"Calc";#N/A,#N/A,FALSE,"Sensitivity";#N/A,#N/A,FALSE,"LT Earn.Dil.";#N/A,#N/A,FALSE,"Dil. AVP"}</definedName>
    <definedName name="Emploi" localSheetId="12" hidden="1">{"IS",#N/A,FALSE,"IS";"RPTIS",#N/A,FALSE,"RPTIS";"STATS",#N/A,FALSE,"STATS";"CELL",#N/A,FALSE,"CELL";"BS",#N/A,FALSE,"BS"}</definedName>
    <definedName name="Emploi" hidden="1">{"IS",#N/A,FALSE,"IS";"RPTIS",#N/A,FALSE,"RPTIS";"STATS",#N/A,FALSE,"STATS";"CELL",#N/A,FALSE,"CELL";"BS",#N/A,FALSE,"BS"}</definedName>
    <definedName name="ererer" localSheetId="12" hidden="1">#REF!</definedName>
    <definedName name="ererer" hidden="1">#REF!</definedName>
    <definedName name="ERTY" hidden="1">[14]AW!$C$30:$H$35</definedName>
    <definedName name="erzerpzj" localSheetId="12" hidden="1">#REF!</definedName>
    <definedName name="erzerpzj" hidden="1">#REF!</definedName>
    <definedName name="essais" localSheetId="12" hidden="1">{#N/A,#N/A,FALSE,"F_Plan";#N/A,#N/A,FALSE,"Parameter"}</definedName>
    <definedName name="essais" hidden="1">{#N/A,#N/A,FALSE,"F_Plan";#N/A,#N/A,FALSE,"Parameter"}</definedName>
    <definedName name="et" localSheetId="12" hidden="1">{"IS",#N/A,FALSE,"IS";"RPTIS",#N/A,FALSE,"RPTIS";"STATS",#N/A,FALSE,"STATS";"BS",#N/A,FALSE,"BS"}</definedName>
    <definedName name="et" hidden="1">{"IS",#N/A,FALSE,"IS";"RPTIS",#N/A,FALSE,"RPTIS";"STATS",#N/A,FALSE,"STATS";"BS",#N/A,FALSE,"BS"}</definedName>
    <definedName name="EV__LASTREFTIME__" hidden="1">39293.7047916667</definedName>
    <definedName name="ey"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r" localSheetId="12" hidden="1">{"hiden",#N/A,FALSE,"14";"hidden",#N/A,FALSE,"16";"hidden",#N/A,FALSE,"18";"hidden",#N/A,FALSE,"20"}</definedName>
    <definedName name="eyr" hidden="1">{"hiden",#N/A,FALSE,"14";"hidden",#N/A,FALSE,"16";"hidden",#N/A,FALSE,"18";"hidden",#N/A,FALSE,"20"}</definedName>
    <definedName name="ezrtezr" localSheetId="12" hidden="1">[14]RSG!#REF!</definedName>
    <definedName name="ezrtezr" hidden="1">[14]RSG!#REF!</definedName>
    <definedName name="ezrtrezt" hidden="1">[14]AW!$D$11:$D$24</definedName>
    <definedName name="eztezrt" localSheetId="12" hidden="1">[14]RSG!#REF!</definedName>
    <definedName name="eztezrt" hidden="1">[14]RSG!#REF!</definedName>
    <definedName name="fcfdd" localSheetId="12" hidden="1">{#N/A,#N/A,TRUE,"Forecast &amp; Analysis";#N/A,#N/A,TRUE,"Market Values";#N/A,#N/A,TRUE,"Ratios";#N/A,#N/A,TRUE,"Regressions";#N/A,#N/A,TRUE,"Market Values";#N/A,#N/A,TRUE,"Parameters &amp; Results"}</definedName>
    <definedName name="fcfdd" hidden="1">{#N/A,#N/A,TRUE,"Forecast &amp; Analysis";#N/A,#N/A,TRUE,"Market Values";#N/A,#N/A,TRUE,"Ratios";#N/A,#N/A,TRUE,"Regressions";#N/A,#N/A,TRUE,"Market Values";#N/A,#N/A,TRUE,"Parameters &amp; Results"}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hfdh" localSheetId="12" hidden="1">{"First Page",#N/A,FALSE,"Surfactants LBO";"Second Page",#N/A,FALSE,"Surfactants LBO"}</definedName>
    <definedName name="fdhfdh" hidden="1">{"First Page",#N/A,FALSE,"Surfactants LBO";"Second Page",#N/A,FALSE,"Surfactants LBO"}</definedName>
    <definedName name="fdhfghfdh" localSheetId="12" hidden="1">{"First Page",#N/A,FALSE,"Surfactants LBO";"Second Page",#N/A,FALSE,"Surfactants LBO"}</definedName>
    <definedName name="fdhfghfdh" hidden="1">{"First Page",#N/A,FALSE,"Surfactants LBO";"Second Page",#N/A,FALSE,"Surfactants LBO"}</definedName>
    <definedName name="FDP_280_1_aSrv" localSheetId="12" hidden="1">[17]Forecasts_VDF!#REF!</definedName>
    <definedName name="FDP_280_1_aSrv" hidden="1">[17]Forecasts_VDF!#REF!</definedName>
    <definedName name="FDP_281_1_aSrv" localSheetId="12" hidden="1">[17]Forecasts_VDF!#REF!</definedName>
    <definedName name="FDP_281_1_aSrv" hidden="1">[17]Forecasts_VDF!#REF!</definedName>
    <definedName name="FDP_282_1_aSrv" localSheetId="12" hidden="1">[17]Forecasts_VDF!#REF!</definedName>
    <definedName name="FDP_282_1_aSrv" hidden="1">[17]Forecasts_VDF!#REF!</definedName>
    <definedName name="FDP_283_1_aSrv" localSheetId="12" hidden="1">[17]Forecasts_VDF!#REF!</definedName>
    <definedName name="FDP_283_1_aSrv" hidden="1">[17]Forecasts_VDF!#REF!</definedName>
    <definedName name="fff" localSheetId="12" hidden="1">'Data Mobile'!Tx_intérêt_par_an/#REF!</definedName>
    <definedName name="fff" hidden="1">[11]!Tx_intérêt_par_an/#REF!</definedName>
    <definedName name="fffs" localSheetId="12" hidden="1">{"IS",#N/A,FALSE,"IS";"RPTIS",#N/A,FALSE,"RPTIS";"STATS",#N/A,FALSE,"STATS";"CELL",#N/A,FALSE,"CELL";"BS",#N/A,FALSE,"BS"}</definedName>
    <definedName name="fffs" hidden="1">{"IS",#N/A,FALSE,"IS";"RPTIS",#N/A,FALSE,"RPTIS";"STATS",#N/A,FALSE,"STATS";"CELL",#N/A,FALSE,"CELL";"BS",#N/A,FALSE,"BS"}</definedName>
    <definedName name="fgdsgsd" localSheetId="12" hidden="1">{"cover",#N/A,TRUE,"BaseCase";"pnl",#N/A,TRUE,"BaseCase";"pnldet",#N/A,TRUE,"BaseCase";"bil",#N/A,TRUE,"BaseCase";"tabfi",#N/A,TRUE,"BaseCase";"ratios",#N/A,TRUE,"BaseCase";"variab",#N/A,TRUE,"BaseCase";"inv",#N/A,TRUE,"BaseCase"}</definedName>
    <definedName name="fgdsgsd" hidden="1">{"cover",#N/A,TRUE,"BaseCase";"pnl",#N/A,TRUE,"BaseCase";"pnldet",#N/A,TRUE,"BaseCase";"bil",#N/A,TRUE,"BaseCase";"tabfi",#N/A,TRUE,"BaseCase";"ratios",#N/A,TRUE,"BaseCase";"variab",#N/A,TRUE,"BaseCase";"inv",#N/A,TRUE,"BaseCase"}</definedName>
    <definedName name="FGFR" localSheetId="12" hidden="1">{#N/A,#N/A,TRUE,"Cover sheet";#N/A,#N/A,TRUE,"Summary";#N/A,#N/A,TRUE,"Key Assumptions";#N/A,#N/A,TRUE,"Profit &amp; Loss";#N/A,#N/A,TRUE,"Balance Sheet";#N/A,#N/A,TRUE,"Cashflow";#N/A,#N/A,TRUE,"IRR";#N/A,#N/A,TRUE,"Ratios";#N/A,#N/A,TRUE,"Debt analysis"}</definedName>
    <definedName name="FGFR" hidden="1">{#N/A,#N/A,TRUE,"Cover sheet";#N/A,#N/A,TRUE,"Summary";#N/A,#N/A,TRUE,"Key Assumptions";#N/A,#N/A,TRUE,"Profit &amp; Loss";#N/A,#N/A,TRUE,"Balance Sheet";#N/A,#N/A,TRUE,"Cashflow";#N/A,#N/A,TRUE,"IRR";#N/A,#N/A,TRUE,"Ratios";#N/A,#N/A,TRUE,"Debt analysis"}</definedName>
    <definedName name="fghdgfhdf" localSheetId="12" hidden="1">{#N/A,#N/A,TRUE,"Cover sheet";#N/A,#N/A,TRUE,"DCF analysis";#N/A,#N/A,TRUE,"WACC calculation"}</definedName>
    <definedName name="fghdgfhdf" hidden="1">{#N/A,#N/A,TRUE,"Cover sheet";#N/A,#N/A,TRUE,"DCF analysis";#N/A,#N/A,TRUE,"WACC calculation"}</definedName>
    <definedName name="forecast" localSheetId="12" hidden="1">OFFSET('Data Mobile'!CompRange1Main,9,0,COUNTA('Data Mobile'!CompRange1Main)-COUNTA(#REF!),1)</definedName>
    <definedName name="forecast" hidden="1">OFFSET([11]!CompRange1Main,9,0,COUNTA([11]!CompRange1Main)-COUNTA(#REF!),1)</definedName>
    <definedName name="fq"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rank" localSheetId="12" hidden="1">{#N/A,#N/A,TRUE,"Cover sheet";#N/A,#N/A,TRUE,"DCF analysis";#N/A,#N/A,TRUE,"WACC calculation"}</definedName>
    <definedName name="Frank" hidden="1">{#N/A,#N/A,TRUE,"Cover sheet";#N/A,#N/A,TRUE,"DCF analysis";#N/A,#N/A,TRUE,"WACC calculation"}</definedName>
    <definedName name="frde" localSheetId="12" hidden="1">#REF!</definedName>
    <definedName name="frde" hidden="1">#REF!</definedName>
    <definedName name="FSDFSDF" localSheetId="12" hidden="1">[14]RSG!#REF!</definedName>
    <definedName name="FSDFSDF" hidden="1">[14]RSG!#REF!</definedName>
    <definedName name="fuffuy" localSheetId="12" hidden="1">{#N/A,#N/A,FALSE,"Cover";"outputs total",#N/A,FALSE,"Outputs"}</definedName>
    <definedName name="fuffuy" hidden="1">{#N/A,#N/A,FALSE,"Cover";"outputs total",#N/A,FALSE,"Outputs"}</definedName>
    <definedName name="FX_TOGGLE" hidden="1">[18]Toggles!$I$2</definedName>
    <definedName name="FXCurrencies" hidden="1">[18]Toggles!$H$3:$J$11</definedName>
    <definedName name="gaga" localSheetId="12" hidden="1">{#N/A,#N/A,TRUE,"Cover sheet";#N/A,#N/A,TRUE,"INPUTS";#N/A,#N/A,TRUE,"OUTPUTS";#N/A,#N/A,TRUE,"VALUATION"}</definedName>
    <definedName name="gaga" hidden="1">{#N/A,#N/A,TRUE,"Cover sheet";#N/A,#N/A,TRUE,"INPUTS";#N/A,#N/A,TRUE,"OUTPUTS";#N/A,#N/A,TRUE,"VALUATION"}</definedName>
    <definedName name="gdsfg" localSheetId="12" hidden="1">{#N/A,#N/A,TRUE,"Cover sheet";#N/A,#N/A,TRUE,"INPUTS";#N/A,#N/A,TRUE,"OUTPUTS";#N/A,#N/A,TRUE,"VALUATION"}</definedName>
    <definedName name="gdsfg" hidden="1">{#N/A,#N/A,TRUE,"Cover sheet";#N/A,#N/A,TRUE,"INPUTS";#N/A,#N/A,TRUE,"OUTPUTS";#N/A,#N/A,TRUE,"VALUATION"}</definedName>
    <definedName name="gf" localSheetId="12" hidden="1">{"IS",#N/A,FALSE,"IS";"RPTIS",#N/A,FALSE,"RPTIS";"STATS",#N/A,FALSE,"STATS";"CELL",#N/A,FALSE,"CELL";"BS",#N/A,FALSE,"BS"}</definedName>
    <definedName name="gf" hidden="1">{"IS",#N/A,FALSE,"IS";"RPTIS",#N/A,FALSE,"RPTIS";"STATS",#N/A,FALSE,"STATS";"CELL",#N/A,FALSE,"CELL";"BS",#N/A,FALSE,"BS"}</definedName>
    <definedName name="ggf" localSheetId="12" hidden="1">{"comps",#N/A,FALSE,"comps";"notes",#N/A,FALSE,"comps"}</definedName>
    <definedName name="ggf" hidden="1">{"comps",#N/A,FALSE,"comps";"notes",#N/A,FALSE,"comps"}</definedName>
    <definedName name="ghghgh" localSheetId="12" hidden="1">{#N/A,#N/A,TRUE,"Cover sheet";#N/A,#N/A,TRUE,"DCF analysis";#N/A,#N/A,TRUE,"WACC calculation"}</definedName>
    <definedName name="ghghgh" hidden="1">{#N/A,#N/A,TRUE,"Cover sheet";#N/A,#N/A,TRUE,"DCF analysis";#N/A,#N/A,TRUE,"WACC calculation"}</definedName>
    <definedName name="ghghghghg" localSheetId="12" hidden="1">{#N/A,#N/A,TRUE,"Cover sheet";#N/A,#N/A,TRUE,"DCF analysis";#N/A,#N/A,TRUE,"WACC calculation"}</definedName>
    <definedName name="ghghghghg" hidden="1">{#N/A,#N/A,TRUE,"Cover sheet";#N/A,#N/A,TRUE,"DCF analysis";#N/A,#N/A,TRUE,"WACC calculation"}</definedName>
    <definedName name="ghuogo" localSheetId="1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ogo" localSheetId="12" hidden="1">{#N/A,#N/A,TRUE,"Cover sheet";#N/A,#N/A,TRUE,"INPUTS";#N/A,#N/A,TRUE,"OUTPUTS";#N/A,#N/A,TRUE,"VALUATION"}</definedName>
    <definedName name="gogo" hidden="1">{#N/A,#N/A,TRUE,"Cover sheet";#N/A,#N/A,TRUE,"INPUTS";#N/A,#N/A,TRUE,"OUTPUTS";#N/A,#N/A,TRUE,"VALUATION"}</definedName>
    <definedName name="goodbye" localSheetId="12" hidden="1">{#N/A,#N/A,FALSE,"Cover";"Short outputs",#N/A,FALSE,"Outputs";#N/A,#N/A,FALSE,"Control (In)";"tesco summary",#N/A,FALSE,"Tesco";"Outputs and Co summaries",#N/A,FALSE,"Sainsbury";"Outputs and Co Summaries",#N/A,FALSE,"Carrefour";"Outputs and Co summaries",#N/A,FALSE,"Co D";"Outputs and Co summaries",#N/A,FALSE,"Co E"}</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s" localSheetId="12" hidden="1">{"IS",#N/A,FALSE,"IS";"RPTIS",#N/A,FALSE,"RPTIS";"STATS",#N/A,FALSE,"STATS";"CELL",#N/A,FALSE,"CELL";"BS",#N/A,FALSE,"BS"}</definedName>
    <definedName name="gs" hidden="1">{"IS",#N/A,FALSE,"IS";"RPTIS",#N/A,FALSE,"RPTIS";"STATS",#N/A,FALSE,"STATS";"CELL",#N/A,FALSE,"CELL";"BS",#N/A,FALSE,"BS"}</definedName>
    <definedName name="gtf" localSheetId="12" hidden="1">#REF!</definedName>
    <definedName name="gtf" hidden="1">#REF!</definedName>
    <definedName name="gtfr" localSheetId="12" hidden="1">#REF!</definedName>
    <definedName name="gtfr" hidden="1">#REF!</definedName>
    <definedName name="gtr" localSheetId="12" hidden="1">{"print 1",#N/A,FALSE,"PrimeCo PCS";"print 2",#N/A,FALSE,"PrimeCo PCS";"valuation",#N/A,FALSE,"PrimeCo PCS"}</definedName>
    <definedName name="gtr" hidden="1">{"print 1",#N/A,FALSE,"PrimeCo PCS";"print 2",#N/A,FALSE,"PrimeCo PCS";"valuation",#N/A,FALSE,"PrimeCo PCS"}</definedName>
    <definedName name="h" localSheetId="12"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ello" localSheetId="12" hidden="1">{#N/A,#N/A,FALSE,"Cover";"outputs total",#N/A,FALSE,"Outputs"}</definedName>
    <definedName name="hello" hidden="1">{#N/A,#N/A,FALSE,"Cover";"outputs total",#N/A,FALSE,"Outputs"}</definedName>
    <definedName name="hfsgfx" localSheetId="12" hidden="1">{#N/A,#N/A,FALSE,"Outlook for Month ";#N/A,#N/A,FALSE,"Risk for Month ";#N/A,#N/A,FALSE,"Upside for Month"}</definedName>
    <definedName name="hfsgfx" hidden="1">{#N/A,#N/A,FALSE,"Outlook for Month ";#N/A,#N/A,FALSE,"Risk for Month ";#N/A,#N/A,FALSE,"Upside for Month"}</definedName>
    <definedName name="hhhsdf" localSheetId="12" hidden="1">{"up stand alones",#N/A,FALSE,"Acquiror"}</definedName>
    <definedName name="hhhsdf" hidden="1">{"up stand alones",#N/A,FALSE,"Acquiror"}</definedName>
    <definedName name="HTML_CodePage" hidden="1">1252</definedName>
    <definedName name="HTML_Control" localSheetId="12" hidden="1">{"' calendrier 2000'!$A$1:$Q$38"}</definedName>
    <definedName name="HTML_Control" hidden="1">{"' calendrier 2000'!$A$1:$Q$38"}</definedName>
    <definedName name="HTML_Control2" localSheetId="12" hidden="1">{"' calendrier 2000'!$A$1:$Q$38"}</definedName>
    <definedName name="HTML_Control2" hidden="1">{"' calendrier 2000'!$A$1:$Q$38"}</definedName>
    <definedName name="HTML_Description" hidden="1">""</definedName>
    <definedName name="HTML_Email" hidden="1">""</definedName>
    <definedName name="HTML_Header" hidden="1">"calendrier 2000"</definedName>
    <definedName name="HTML_LastUpdate" hidden="1">"06/04/00"</definedName>
    <definedName name="HTML_LineAfter" hidden="1">FALSE</definedName>
    <definedName name="HTML_LineBefore" hidden="1">FALSE</definedName>
    <definedName name="HTML_Name" hidden="1">"LEMAITRE Thierry"</definedName>
    <definedName name="HTML_OBDlg2" hidden="1">TRUE</definedName>
    <definedName name="HTML_OBDlg4" hidden="1">TRUE</definedName>
    <definedName name="HTML_OS" hidden="1">0</definedName>
    <definedName name="HTML_PathFile" hidden="1">"K:\Divers\MonHTML.htm"</definedName>
    <definedName name="HTML_Title" hidden="1">"calendrier 2000"</definedName>
    <definedName name="HTML1_1" hidden="1">"'[FLASH.XLS]R74'!$B$1:$M$50"</definedName>
    <definedName name="HTML1_10" hidden="1">""</definedName>
    <definedName name="HTML1_11" hidden="1">1</definedName>
    <definedName name="HTML1_12" hidden="1">"C:\AUCTION\FLASH\MYHTML.HTM"</definedName>
    <definedName name="HTML1_2" hidden="1">1</definedName>
    <definedName name="HTML1_3" hidden="1">"FLASH"</definedName>
    <definedName name="HTML1_4" hidden="1">"Flash Round 74"</definedName>
    <definedName name="HTML1_5" hidden="1">"Wednesday April 3, 1996"</definedName>
    <definedName name="HTML1_6" hidden="1">1</definedName>
    <definedName name="HTML1_7" hidden="1">1</definedName>
    <definedName name="HTML1_8" hidden="1">"4/3/96"</definedName>
    <definedName name="HTML1_9" hidden="1">"Ken Hamel"</definedName>
    <definedName name="HTMLCount" hidden="1">1</definedName>
    <definedName name="ik" localSheetId="12" hidden="1">{"casespecific",#N/A,FALSE,"Assumptions"}</definedName>
    <definedName name="ik" hidden="1">{"casespecific",#N/A,FALSE,"Assumptions"}</definedName>
    <definedName name="io" localSheetId="12" hidden="1">{#N/A,#N/A,FALSE,"Contribution Analysis"}</definedName>
    <definedName name="io" hidden="1">{#N/A,#N/A,FALSE,"Contribution Analysis"}</definedName>
    <definedName name="iouirtrt" localSheetId="12" hidden="1">#REF!</definedName>
    <definedName name="iouirtrt" hidden="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INT" hidden="1">"c373"</definedName>
    <definedName name="IQ_EBITDA_MARGIN" hidden="1">"c372"</definedName>
    <definedName name="IQ_EBITDA_OVER_TOTAL_IE" hidden="1">"c373"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DATE" hidden="1">"c1634"</definedName>
    <definedName name="IQ_EST_EPS_GROWTH_1YR" hidden="1">"c1636"</definedName>
    <definedName name="IQ_EST_EPS_GROWTH_Q_1YR" hidden="1">"c1641"</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UTI" hidden="1">"c1125"</definedName>
    <definedName name="IQ_REVENUE" hidden="1">"c1122"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Z_SCORE" hidden="1">"c1339"</definedName>
    <definedName name="iu" localSheetId="12" hidden="1">{"orixcsc",#N/A,FALSE,"ORIX CSC";"orixcsc2",#N/A,FALSE,"ORIX CSC"}</definedName>
    <definedName name="iu" hidden="1">{"orixcsc",#N/A,FALSE,"ORIX CSC";"orixcsc2",#N/A,FALSE,"ORIX CSC"}</definedName>
    <definedName name="j" localSheetId="12" hidden="1">{"résultats",#N/A,FALSE,"résultats SFS";"indicateurs",#N/A,FALSE,"résultats SFS";"commentaires",#N/A,FALSE,"commentaires SFS";"graphiques",#N/A,FALSE,"graphiques SFS"}</definedName>
    <definedName name="j" hidden="1">{"résultats",#N/A,FALSE,"résultats SFS";"indicateurs",#N/A,FALSE,"résultats SFS";"commentaires",#N/A,FALSE,"commentaires SFS";"graphiques",#N/A,FALSE,"graphiques SFS"}</definedName>
    <definedName name="jfjfj" localSheetId="12" hidden="1">{#N/A,#N/A,TRUE,"Cover sheet";#N/A,#N/A,TRUE,"DCF analysis";#N/A,#N/A,TRUE,"WACC calculation"}</definedName>
    <definedName name="jfjfj" hidden="1">{#N/A,#N/A,TRUE,"Cover sheet";#N/A,#N/A,TRUE,"DCF analysis";#N/A,#N/A,TRUE,"WACC calculation"}</definedName>
    <definedName name="jgkhjk" localSheetId="12" hidden="1">#REF!</definedName>
    <definedName name="jgkhjk" hidden="1">#REF!</definedName>
    <definedName name="jkl" localSheetId="12" hidden="1">{#N/A,#N/A,FALSE,"EL-M-01";#N/A,#N/A,FALSE,"EL-M-02";#N/A,#N/A,FALSE,"EL-M-03";#N/A,#N/A,FALSE,"EL-S-01";#N/A,#N/A,FALSE,"EL-S-02";#N/A,#N/A,FALSE,"EL-A-01";#N/A,#N/A,FALSE,"EL-A-02"}</definedName>
    <definedName name="jkl" hidden="1">{#N/A,#N/A,FALSE,"EL-M-01";#N/A,#N/A,FALSE,"EL-M-02";#N/A,#N/A,FALSE,"EL-M-03";#N/A,#N/A,FALSE,"EL-S-01";#N/A,#N/A,FALSE,"EL-S-02";#N/A,#N/A,FALSE,"EL-A-01";#N/A,#N/A,FALSE,"EL-A-02"}</definedName>
    <definedName name="jqksdsqkd" localSheetId="12" hidden="1">{#N/A,#N/A,FALSE,"TOTFINAL";#N/A,#N/A,FALSE,"FINPLAN";#N/A,#N/A,FALSE,"TOTMOTADJ";#N/A,#N/A,FALSE,"tieEQ";#N/A,#N/A,FALSE,"G";#N/A,#N/A,FALSE,"ELIMS";#N/A,#N/A,FALSE,"NEXTEL ADJ";#N/A,#N/A,FALSE,"MIMS";#N/A,#N/A,FALSE,"LMPS";#N/A,#N/A,FALSE,"CNSS";#N/A,#N/A,FALSE,"CSS";#N/A,#N/A,FALSE,"MCG";#N/A,#N/A,FALSE,"AECS";#N/A,#N/A,FALSE,"SPS";#N/A,#N/A,FALSE,"CORP"}</definedName>
    <definedName name="jqksdsqkd" hidden="1">{#N/A,#N/A,FALSE,"TOTFINAL";#N/A,#N/A,FALSE,"FINPLAN";#N/A,#N/A,FALSE,"TOTMOTADJ";#N/A,#N/A,FALSE,"tieEQ";#N/A,#N/A,FALSE,"G";#N/A,#N/A,FALSE,"ELIMS";#N/A,#N/A,FALSE,"NEXTEL ADJ";#N/A,#N/A,FALSE,"MIMS";#N/A,#N/A,FALSE,"LMPS";#N/A,#N/A,FALSE,"CNSS";#N/A,#N/A,FALSE,"CSS";#N/A,#N/A,FALSE,"MCG";#N/A,#N/A,FALSE,"AECS";#N/A,#N/A,FALSE,"SPS";#N/A,#N/A,FALSE,"CORP"}</definedName>
    <definedName name="ka" localSheetId="12" hidden="1">{"IS",#N/A,FALSE,"IS";"RPTIS",#N/A,FALSE,"RPTIS";"STATS",#N/A,FALSE,"STATS";"CELL",#N/A,FALSE,"CELL";"BS",#N/A,FALSE,"BS"}</definedName>
    <definedName name="ka" hidden="1">{"IS",#N/A,FALSE,"IS";"RPTIS",#N/A,FALSE,"RPTIS";"STATS",#N/A,FALSE,"STATS";"CELL",#N/A,FALSE,"CELL";"BS",#N/A,FALSE,"BS"}</definedName>
    <definedName name="kd" localSheetId="12" hidden="1">{"sweden",#N/A,FALSE,"Sweden";"germany",#N/A,FALSE,"Germany";"portugal",#N/A,FALSE,"Portugal";"belgium",#N/A,FALSE,"Belgium";"japan",#N/A,FALSE,"Japan ";"italy",#N/A,FALSE,"Italy";"spain",#N/A,FALSE,"Spain";"korea",#N/A,FALSE,"Korea"}</definedName>
    <definedName name="kd" hidden="1">{"sweden",#N/A,FALSE,"Sweden";"germany",#N/A,FALSE,"Germany";"portugal",#N/A,FALSE,"Portugal";"belgium",#N/A,FALSE,"Belgium";"japan",#N/A,FALSE,"Japan ";"italy",#N/A,FALSE,"Italy";"spain",#N/A,FALSE,"Spain";"korea",#N/A,FALSE,"Korea"}</definedName>
    <definedName name="ke" localSheetId="12" hidden="1">{"orixcsc",#N/A,FALSE,"ORIX CSC";"orixcsc2",#N/A,FALSE,"ORIX CSC"}</definedName>
    <definedName name="ke" hidden="1">{"orixcsc",#N/A,FALSE,"ORIX CSC";"orixcsc2",#N/A,FALSE,"ORIX CSC"}</definedName>
    <definedName name="kf"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g" localSheetId="12" hidden="1">{"print 1",#N/A,FALSE,"PrimeCo PCS";"print 2",#N/A,FALSE,"PrimeCo PCS";"valuation",#N/A,FALSE,"PrimeCo PCS"}</definedName>
    <definedName name="kg" hidden="1">{"print 1",#N/A,FALSE,"PrimeCo PCS";"print 2",#N/A,FALSE,"PrimeCo PCS";"valuation",#N/A,FALSE,"PrimeCo PCS"}</definedName>
    <definedName name="kgkgk" localSheetId="12" hidden="1">{#N/A,#N/A,TRUE,"Cover sheet";#N/A,#N/A,TRUE,"DCF analysis";#N/A,#N/A,TRUE,"WACC calculation"}</definedName>
    <definedName name="kgkgk" hidden="1">{#N/A,#N/A,TRUE,"Cover sheet";#N/A,#N/A,TRUE,"DCF analysis";#N/A,#N/A,TRUE,"WACC calculation"}</definedName>
    <definedName name="kh" localSheetId="12" hidden="1">{"test2",#N/A,TRUE,"Prices"}</definedName>
    <definedName name="kh" hidden="1">{"test2",#N/A,TRUE,"Prices"}</definedName>
    <definedName name="ki" localSheetId="12" hidden="1">{"orixcsc",#N/A,FALSE,"ORIX CSC";"orixcsc2",#N/A,FALSE,"ORIX CSC"}</definedName>
    <definedName name="ki" hidden="1">{"orixcsc",#N/A,FALSE,"ORIX CSC";"orixcsc2",#N/A,FALSE,"ORIX CSC"}</definedName>
    <definedName name="kj" localSheetId="12" hidden="1">{"IS",#N/A,FALSE,"IS";"RPTIS",#N/A,FALSE,"RPTIS";"STATS",#N/A,FALSE,"STATS";"BS",#N/A,FALSE,"BS"}</definedName>
    <definedName name="kj" hidden="1">{"IS",#N/A,FALSE,"IS";"RPTIS",#N/A,FALSE,"RPTIS";"STATS",#N/A,FALSE,"STATS";"BS",#N/A,FALSE,"BS"}</definedName>
    <definedName name="kkk"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 localSheetId="12" hidden="1">{#N/A,#N/A,TRUE,"Forecast &amp; Analysis";#N/A,#N/A,TRUE,"Market Values";#N/A,#N/A,TRUE,"Ratios";#N/A,#N/A,TRUE,"Regressions";#N/A,#N/A,TRUE,"Market Values";#N/A,#N/A,TRUE,"Parameters &amp; Results"}</definedName>
    <definedName name="kkkk" hidden="1">{#N/A,#N/A,TRUE,"Forecast &amp; Analysis";#N/A,#N/A,TRUE,"Market Values";#N/A,#N/A,TRUE,"Ratios";#N/A,#N/A,TRUE,"Regressions";#N/A,#N/A,TRUE,"Market Values";#N/A,#N/A,TRUE,"Parameters &amp; Results"}</definedName>
    <definedName name="kkkkk"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k" localSheetId="12" hidden="1">{#N/A,#N/A,FALSE,"ORIX CSC"}</definedName>
    <definedName name="kkkkkk" hidden="1">{#N/A,#N/A,FALSE,"ORIX CSC"}</definedName>
    <definedName name="kkkkkkk"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k"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k" localSheetId="12" hidden="1">{"coverall",#N/A,FALSE,"Definitions";"cover1",#N/A,FALSE,"Definitions";"cover2",#N/A,FALSE,"Definitions";"cover3",#N/A,FALSE,"Definitions";"cover4",#N/A,FALSE,"Definitions";"cover5",#N/A,FALSE,"Definitions";"blank",#N/A,FALSE,"Definitions"}</definedName>
    <definedName name="kkkkkkkkk" hidden="1">{"coverall",#N/A,FALSE,"Definitions";"cover1",#N/A,FALSE,"Definitions";"cover2",#N/A,FALSE,"Definitions";"cover3",#N/A,FALSE,"Definitions";"cover4",#N/A,FALSE,"Definitions";"cover5",#N/A,FALSE,"Definitions";"blank",#N/A,FALSE,"Definitions"}</definedName>
    <definedName name="kkkkkkkkkkk" localSheetId="12" hidden="1">{#N/A,#N/A,FALSE,"Contribution Analysis"}</definedName>
    <definedName name="kkkkkkkkkkk" hidden="1">{#N/A,#N/A,FALSE,"Contribution Analysis"}</definedName>
    <definedName name="kkkkkkkkkkkk" localSheetId="12" hidden="1">{"IS",#N/A,FALSE,"IS";"RPTIS",#N/A,FALSE,"RPTIS";"STATS",#N/A,FALSE,"STATS";"CELL",#N/A,FALSE,"CELL";"BS",#N/A,FALSE,"BS"}</definedName>
    <definedName name="kkkkkkkkkkkk" hidden="1">{"IS",#N/A,FALSE,"IS";"RPTIS",#N/A,FALSE,"RPTIS";"STATS",#N/A,FALSE,"STATS";"CELL",#N/A,FALSE,"CELL";"BS",#N/A,FALSE,"BS"}</definedName>
    <definedName name="kkkkkkkkkkkkk" localSheetId="12" hidden="1">{#N/A,#N/A,FALSE,"ORIX CSC"}</definedName>
    <definedName name="kkkkkkkkkkkkk" hidden="1">{#N/A,#N/A,FALSE,"ORIX CSC"}</definedName>
    <definedName name="kkkkkkkkkkkkkk" localSheetId="12" hidden="1">{"sweden",#N/A,FALSE,"Sweden";"germany",#N/A,FALSE,"Germany";"portugal",#N/A,FALSE,"Portugal";"belgium",#N/A,FALSE,"Belgium";"japan",#N/A,FALSE,"Japan ";"italy",#N/A,FALSE,"Italy";"spain",#N/A,FALSE,"Spain";"korea",#N/A,FALSE,"Korea"}</definedName>
    <definedName name="kkkkkkkkkkkkkk" hidden="1">{"sweden",#N/A,FALSE,"Sweden";"germany",#N/A,FALSE,"Germany";"portugal",#N/A,FALSE,"Portugal";"belgium",#N/A,FALSE,"Belgium";"japan",#N/A,FALSE,"Japan ";"italy",#N/A,FALSE,"Italy";"spain",#N/A,FALSE,"Spain";"korea",#N/A,FALSE,"Korea"}</definedName>
    <definedName name="kkkkkkkkkkkkkkk"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kkk" localSheetId="12" hidden="1">{"IS",#N/A,FALSE,"IS";"RPTIS",#N/A,FALSE,"RPTIS";"STATS",#N/A,FALSE,"STATS";"CELL",#N/A,FALSE,"CELL";"BS",#N/A,FALSE,"BS"}</definedName>
    <definedName name="kkkkkkkkkkkkkkkkkk" hidden="1">{"IS",#N/A,FALSE,"IS";"RPTIS",#N/A,FALSE,"RPTIS";"STATS",#N/A,FALSE,"STATS";"CELL",#N/A,FALSE,"CELL";"BS",#N/A,FALSE,"BS"}</definedName>
    <definedName name="kma" localSheetId="12" hidden="1">{#N/A,#N/A,TRUE,"Cover sheet";#N/A,#N/A,TRUE,"DCF analysis";#N/A,#N/A,TRUE,"WACC calculation"}</definedName>
    <definedName name="kma" hidden="1">{#N/A,#N/A,TRUE,"Cover sheet";#N/A,#N/A,TRUE,"DCF analysis";#N/A,#N/A,TRUE,"WACC calculation"}</definedName>
    <definedName name="kmh" localSheetId="12" hidden="1">{#N/A,#N/A,TRUE,"Cover sheet";#N/A,#N/A,TRUE,"DCF analysis";#N/A,#N/A,TRUE,"WACC calculation"}</definedName>
    <definedName name="kmh" hidden="1">{#N/A,#N/A,TRUE,"Cover sheet";#N/A,#N/A,TRUE,"DCF analysis";#N/A,#N/A,TRUE,"WACC calculation"}</definedName>
    <definedName name="ko" localSheetId="12" hidden="1">{#N/A,#N/A,FALSE,"ORIX CSC"}</definedName>
    <definedName name="ko" hidden="1">{#N/A,#N/A,FALSE,"ORIX CSC"}</definedName>
    <definedName name="kol" localSheetId="12" hidden="1">{"away stand alones",#N/A,FALSE,"Target"}</definedName>
    <definedName name="kol" hidden="1">{"away stand alones",#N/A,FALSE,"Target"}</definedName>
    <definedName name="kp" localSheetId="12" hidden="1">{"subs",#N/A,FALSE,"database ";"proportional",#N/A,FALSE,"database "}</definedName>
    <definedName name="kp" hidden="1">{"subs",#N/A,FALSE,"database ";"proportional",#N/A,FALSE,"database "}</definedName>
    <definedName name="kq"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r"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s"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t" localSheetId="12" hidden="1">{"IS",#N/A,FALSE,"IS";"RPTIS",#N/A,FALSE,"RPTIS";"STATS",#N/A,FALSE,"STATS";"CELL",#N/A,FALSE,"CELL";"BS",#N/A,FALSE,"BS"}</definedName>
    <definedName name="kt" hidden="1">{"IS",#N/A,FALSE,"IS";"RPTIS",#N/A,FALSE,"RPTIS";"STATS",#N/A,FALSE,"STATS";"CELL",#N/A,FALSE,"CELL";"BS",#N/A,FALSE,"BS"}</definedName>
    <definedName name="ku" localSheetId="12" hidden="1">{"coverall",#N/A,FALSE,"Definitions";"cover1",#N/A,FALSE,"Definitions";"cover2",#N/A,FALSE,"Definitions";"cover3",#N/A,FALSE,"Definitions";"cover4",#N/A,FALSE,"Definitions";"cover5",#N/A,FALSE,"Definitions";"blank",#N/A,FALSE,"Definitions"}</definedName>
    <definedName name="ku" hidden="1">{"coverall",#N/A,FALSE,"Definitions";"cover1",#N/A,FALSE,"Definitions";"cover2",#N/A,FALSE,"Definitions";"cover3",#N/A,FALSE,"Definitions";"cover4",#N/A,FALSE,"Definitions";"cover5",#N/A,FALSE,"Definitions";"blank",#N/A,FALSE,"Definitions"}</definedName>
    <definedName name="ky" localSheetId="12" hidden="1">{#N/A,#N/A,FALSE,"Contribution Analysis"}</definedName>
    <definedName name="ky" hidden="1">{#N/A,#N/A,FALSE,"Contribution Analysis"}</definedName>
    <definedName name="la"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la" localSheetId="12" hidden="1">{#N/A,#N/A,TRUE,"Cover sheet";#N/A,#N/A,TRUE,"DCF analysis";#N/A,#N/A,TRUE,"WACC calculation"}</definedName>
    <definedName name="lala" hidden="1">{#N/A,#N/A,TRUE,"Cover sheet";#N/A,#N/A,TRUE,"DCF analysis";#N/A,#N/A,TRUE,"WACC calculation"}</definedName>
    <definedName name="lb"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d" localSheetId="12" hidden="1">{"coverall",#N/A,FALSE,"Definitions";"cover1",#N/A,FALSE,"Definitions";"cover2",#N/A,FALSE,"Definitions";"cover3",#N/A,FALSE,"Definitions";"cover4",#N/A,FALSE,"Definitions";"cover5",#N/A,FALSE,"Definitions";"blank",#N/A,FALSE,"Definitions"}</definedName>
    <definedName name="ld" hidden="1">{"coverall",#N/A,FALSE,"Definitions";"cover1",#N/A,FALSE,"Definitions";"cover2",#N/A,FALSE,"Definitions";"cover3",#N/A,FALSE,"Definitions";"cover4",#N/A,FALSE,"Definitions";"cover5",#N/A,FALSE,"Definitions";"blank",#N/A,FALSE,"Definitions"}</definedName>
    <definedName name="le" localSheetId="12" hidden="1">{"IS",#N/A,FALSE,"IS";"RPTIS",#N/A,FALSE,"RPTIS";"STATS",#N/A,FALSE,"STATS";"CELL",#N/A,FALSE,"CELL";"BS",#N/A,FALSE,"BS"}</definedName>
    <definedName name="le" hidden="1">{"IS",#N/A,FALSE,"IS";"RPTIS",#N/A,FALSE,"RPTIS";"STATS",#N/A,FALSE,"STATS";"CELL",#N/A,FALSE,"CELL";"BS",#N/A,FALSE,"BS"}</definedName>
    <definedName name="li" localSheetId="12" hidden="1">{"IS",#N/A,FALSE,"IS";"RPTIS",#N/A,FALSE,"RPTIS";"STATS",#N/A,FALSE,"STATS";"CELL",#N/A,FALSE,"CELL";"BS",#N/A,FALSE,"BS"}</definedName>
    <definedName name="li" hidden="1">{"IS",#N/A,FALSE,"IS";"RPTIS",#N/A,FALSE,"RPTIS";"STATS",#N/A,FALSE,"STATS";"CELL",#N/A,FALSE,"CELL";"BS",#N/A,FALSE,"BS"}</definedName>
    <definedName name="limcount" hidden="1">1</definedName>
    <definedName name="ljk" localSheetId="12" hidden="1">[19]P.EQUIPEMENT99!#REF!</definedName>
    <definedName name="ljk" hidden="1">[19]P.EQUIPEMENT99!#REF!</definedName>
    <definedName name="lkglotr" localSheetId="12" hidden="1">#REF!</definedName>
    <definedName name="lkglotr" hidden="1">#REF!</definedName>
    <definedName name="LKJLML" localSheetId="12" hidden="1">#REF!</definedName>
    <definedName name="LKJLML" hidden="1">#REF!</definedName>
    <definedName name="lkkgopr" localSheetId="12" hidden="1">#REF!</definedName>
    <definedName name="lkkgopr" hidden="1">#REF!</definedName>
    <definedName name="ln" localSheetId="12" hidden="1">{#N/A,#N/A,FALSE,"Contribution Analysis"}</definedName>
    <definedName name="ln" hidden="1">{#N/A,#N/A,FALSE,"Contribution Analysis"}</definedName>
    <definedName name="lo" localSheetId="12" hidden="1">{"IS",#N/A,FALSE,"IS";"RPTIS",#N/A,FALSE,"RPTIS";"STATS",#N/A,FALSE,"STATS";"CELL",#N/A,FALSE,"CELL";"BS",#N/A,FALSE,"BS"}</definedName>
    <definedName name="lo" hidden="1">{"IS",#N/A,FALSE,"IS";"RPTIS",#N/A,FALSE,"RPTIS";"STATS",#N/A,FALSE,"STATS";"CELL",#N/A,FALSE,"CELL";"BS",#N/A,FALSE,"BS"}</definedName>
    <definedName name="loki" localSheetId="12" hidden="1">#REF!</definedName>
    <definedName name="loki" hidden="1">#REF!</definedName>
    <definedName name="lq"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r" localSheetId="12" hidden="1">{"IS",#N/A,FALSE,"IS";"RPTIS",#N/A,FALSE,"RPTIS";"STATS",#N/A,FALSE,"STATS";"CELL",#N/A,FALSE,"CELL";"BS",#N/A,FALSE,"BS"}</definedName>
    <definedName name="lr" hidden="1">{"IS",#N/A,FALSE,"IS";"RPTIS",#N/A,FALSE,"RPTIS";"STATS",#N/A,FALSE,"STATS";"CELL",#N/A,FALSE,"CELL";"BS",#N/A,FALSE,"BS"}</definedName>
    <definedName name="ls" localSheetId="12" hidden="1">{"sweden",#N/A,FALSE,"Sweden";"germany",#N/A,FALSE,"Germany";"portugal",#N/A,FALSE,"Portugal";"belgium",#N/A,FALSE,"Belgium";"japan",#N/A,FALSE,"Japan ";"italy",#N/A,FALSE,"Italy";"spain",#N/A,FALSE,"Spain";"korea",#N/A,FALSE,"Korea"}</definedName>
    <definedName name="ls" hidden="1">{"sweden",#N/A,FALSE,"Sweden";"germany",#N/A,FALSE,"Germany";"portugal",#N/A,FALSE,"Portugal";"belgium",#N/A,FALSE,"Belgium";"japan",#N/A,FALSE,"Japan ";"italy",#N/A,FALSE,"Italy";"spain",#N/A,FALSE,"Spain";"korea",#N/A,FALSE,"Korea"}</definedName>
    <definedName name="lu" localSheetId="12" hidden="1">{"orixcsc",#N/A,FALSE,"ORIX CSC";"orixcsc2",#N/A,FALSE,"ORIX CSC"}</definedName>
    <definedName name="lu" hidden="1">{"orixcsc",#N/A,FALSE,"ORIX CSC";"orixcsc2",#N/A,FALSE,"ORIX CSC"}</definedName>
    <definedName name="lumpjiùo" localSheetId="12" hidden="1">{"IS",#N/A,FALSE,"IS";"RPTIS",#N/A,FALSE,"RPTIS";"STATS",#N/A,FALSE,"STATS";"BS",#N/A,FALSE,"BS"}</definedName>
    <definedName name="lumpjiùo" hidden="1">{"IS",#N/A,FALSE,"IS";"RPTIS",#N/A,FALSE,"RPTIS";"STATS",#N/A,FALSE,"STATS";"BS",#N/A,FALSE,"BS"}</definedName>
    <definedName name="lv" localSheetId="12" hidden="1">{"IS",#N/A,FALSE,"IS";"RPTIS",#N/A,FALSE,"RPTIS";"STATS",#N/A,FALSE,"STATS";"BS",#N/A,FALSE,"BS"}</definedName>
    <definedName name="lv" hidden="1">{"IS",#N/A,FALSE,"IS";"RPTIS",#N/A,FALSE,"RPTIS";"STATS",#N/A,FALSE,"STATS";"BS",#N/A,FALSE,"BS"}</definedName>
    <definedName name="ly" localSheetId="12" hidden="1">{#N/A,#N/A,FALSE,"Contribution Analysis"}</definedName>
    <definedName name="ly" hidden="1">{#N/A,#N/A,FALSE,"Contribution Analysis"}</definedName>
    <definedName name="lz" localSheetId="12" hidden="1">{"IS",#N/A,FALSE,"IS";"RPTIS",#N/A,FALSE,"RPTIS";"STATS",#N/A,FALSE,"STATS";"CELL",#N/A,FALSE,"CELL";"BS",#N/A,FALSE,"BS"}</definedName>
    <definedName name="lz" hidden="1">{"IS",#N/A,FALSE,"IS";"RPTIS",#N/A,FALSE,"RPTIS";"STATS",#N/A,FALSE,"STATS";"CELL",#N/A,FALSE,"CELL";"BS",#N/A,FALSE,"BS"}</definedName>
    <definedName name="M.E.SFES" localSheetId="12" hidden="1">#REF!</definedName>
    <definedName name="M.E.SFES" hidden="1">#REF!</definedName>
    <definedName name="ma" localSheetId="12" hidden="1">{#N/A,#N/A,FALSE,"ORIX CSC"}</definedName>
    <definedName name="ma" hidden="1">{#N/A,#N/A,FALSE,"ORIX CSC"}</definedName>
    <definedName name="mb"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c" localSheetId="12" hidden="1">{"IS",#N/A,FALSE,"IS";"RPTIS",#N/A,FALSE,"RPTIS";"STATS",#N/A,FALSE,"STATS";"BS",#N/A,FALSE,"BS"}</definedName>
    <definedName name="mc" hidden="1">{"IS",#N/A,FALSE,"IS";"RPTIS",#N/A,FALSE,"RPTIS";"STATS",#N/A,FALSE,"STATS";"BS",#N/A,FALSE,"BS"}</definedName>
    <definedName name="md" localSheetId="12" hidden="1">{"IS",#N/A,FALSE,"IS";"RPTIS",#N/A,FALSE,"RPTIS";"STATS",#N/A,FALSE,"STATS";"CELL",#N/A,FALSE,"CELL";"BS",#N/A,FALSE,"BS"}</definedName>
    <definedName name="md" hidden="1">{"IS",#N/A,FALSE,"IS";"RPTIS",#N/A,FALSE,"RPTIS";"STATS",#N/A,FALSE,"STATS";"CELL",#N/A,FALSE,"CELL";"BS",#N/A,FALSE,"BS"}</definedName>
    <definedName name="mdlm" localSheetId="12" hidden="1">{#N/A,#N/A,TRUE,"financial";#N/A,#N/A,TRUE,"plants"}</definedName>
    <definedName name="mdlm" hidden="1">{#N/A,#N/A,TRUE,"financial";#N/A,#N/A,TRUE,"plants"}</definedName>
    <definedName name="mf" localSheetId="12" hidden="1">{"print 1",#N/A,FALSE,"PrimeCo PCS";"print 2",#N/A,FALSE,"PrimeCo PCS";"valuation",#N/A,FALSE,"PrimeCo PCS"}</definedName>
    <definedName name="mf" hidden="1">{"print 1",#N/A,FALSE,"PrimeCo PCS";"print 2",#N/A,FALSE,"PrimeCo PCS";"valuation",#N/A,FALSE,"PrimeCo PCS"}</definedName>
    <definedName name="mh" localSheetId="12" hidden="1">{"IS",#N/A,FALSE,"IS";"RPTIS",#N/A,FALSE,"RPTIS";"STATS",#N/A,FALSE,"STATS";"BS",#N/A,FALSE,"BS"}</definedName>
    <definedName name="mh" hidden="1">{"IS",#N/A,FALSE,"IS";"RPTIS",#N/A,FALSE,"RPTIS";"STATS",#N/A,FALSE,"STATS";"BS",#N/A,FALSE,"BS"}</definedName>
    <definedName name="mi" localSheetId="12" hidden="1">{"subs",#N/A,FALSE,"database ";"proportional",#N/A,FALSE,"database "}</definedName>
    <definedName name="mi" hidden="1">{"subs",#N/A,FALSE,"database ";"proportional",#N/A,FALSE,"database "}</definedName>
    <definedName name="mj" localSheetId="12" hidden="1">{"test2",#N/A,TRUE,"Prices"}</definedName>
    <definedName name="mj" hidden="1">{"test2",#N/A,TRUE,"Prices"}</definedName>
    <definedName name="ml"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n" localSheetId="12" hidden="1">{"print 1",#N/A,FALSE,"PrimeCo PCS";"print 2",#N/A,FALSE,"PrimeCo PCS";"valuation",#N/A,FALSE,"PrimeCo PCS"}</definedName>
    <definedName name="mn" hidden="1">{"print 1",#N/A,FALSE,"PrimeCo PCS";"print 2",#N/A,FALSE,"PrimeCo PCS";"valuation",#N/A,FALSE,"PrimeCo PCS"}</definedName>
    <definedName name="mo" localSheetId="12" hidden="1">{"test2",#N/A,TRUE,"Prices"}</definedName>
    <definedName name="mo" hidden="1">{"test2",#N/A,TRUE,"Prices"}</definedName>
    <definedName name="mp"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ol" localSheetId="12" hidden="1">#REF!</definedName>
    <definedName name="mpol" hidden="1">#REF!</definedName>
    <definedName name="mq" localSheetId="12" hidden="1">{"IS",#N/A,FALSE,"IS";"RPTIS",#N/A,FALSE,"RPTIS";"STATS",#N/A,FALSE,"STATS";"CELL",#N/A,FALSE,"CELL";"BS",#N/A,FALSE,"BS"}</definedName>
    <definedName name="mq" hidden="1">{"IS",#N/A,FALSE,"IS";"RPTIS",#N/A,FALSE,"RPTIS";"STATS",#N/A,FALSE,"STATS";"CELL",#N/A,FALSE,"CELL";"BS",#N/A,FALSE,"BS"}</definedName>
    <definedName name="mr" localSheetId="12" hidden="1">{"IS",#N/A,FALSE,"IS";"RPTIS",#N/A,FALSE,"RPTIS";"STATS",#N/A,FALSE,"STATS";"CELL",#N/A,FALSE,"CELL";"BS",#N/A,FALSE,"BS"}</definedName>
    <definedName name="mr" hidden="1">{"IS",#N/A,FALSE,"IS";"RPTIS",#N/A,FALSE,"RPTIS";"STATS",#N/A,FALSE,"STATS";"CELL",#N/A,FALSE,"CELL";"BS",#N/A,FALSE,"BS"}</definedName>
    <definedName name="ms" localSheetId="12" hidden="1">{"IS",#N/A,FALSE,"IS";"RPTIS",#N/A,FALSE,"RPTIS";"STATS",#N/A,FALSE,"STATS";"CELL",#N/A,FALSE,"CELL";"BS",#N/A,FALSE,"BS"}</definedName>
    <definedName name="ms" hidden="1">{"IS",#N/A,FALSE,"IS";"RPTIS",#N/A,FALSE,"RPTIS";"STATS",#N/A,FALSE,"STATS";"CELL",#N/A,FALSE,"CELL";"BS",#N/A,FALSE,"BS"}</definedName>
    <definedName name="mt"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u" localSheetId="12" hidden="1">{"IS",#N/A,FALSE,"IS";"RPTIS",#N/A,FALSE,"RPTIS";"STATS",#N/A,FALSE,"STATS";"BS",#N/A,FALSE,"BS"}</definedName>
    <definedName name="mu" hidden="1">{"IS",#N/A,FALSE,"IS";"RPTIS",#N/A,FALSE,"RPTIS";"STATS",#N/A,FALSE,"STATS";"BS",#N/A,FALSE,"BS"}</definedName>
    <definedName name="mv"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w" localSheetId="12" hidden="1">{"test2",#N/A,TRUE,"Prices"}</definedName>
    <definedName name="mw" hidden="1">{"test2",#N/A,TRUE,"Prices"}</definedName>
    <definedName name="mx"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y" localSheetId="1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z" localSheetId="12" hidden="1">{"IS",#N/A,FALSE,"IS";"RPTIS",#N/A,FALSE,"RPTIS";"STATS",#N/A,FALSE,"STATS";"CELL",#N/A,FALSE,"CELL";"BS",#N/A,FALSE,"BS"}</definedName>
    <definedName name="mz" hidden="1">{"IS",#N/A,FALSE,"IS";"RPTIS",#N/A,FALSE,"RPTIS";"STATS",#N/A,FALSE,"STATS";"CELL",#N/A,FALSE,"CELL";"BS",#N/A,FALSE,"BS"}</definedName>
    <definedName name="new" localSheetId="12" hidden="1">#REF!</definedName>
    <definedName name="new" hidden="1">#REF!</definedName>
    <definedName name="new_FTK" localSheetId="12" hidden="1">{#N/A,#N/A,FALSE,"Outlook for Month ";#N/A,#N/A,FALSE,"Risk for Month ";#N/A,#N/A,FALSE,"Upside for Month"}</definedName>
    <definedName name="new_FTK" hidden="1">{#N/A,#N/A,FALSE,"Outlook for Month ";#N/A,#N/A,FALSE,"Risk for Month ";#N/A,#N/A,FALSE,"Upside for Month"}</definedName>
    <definedName name="newbel" localSheetId="12" hidden="1">{"IS",#N/A,FALSE,"IS";"RPTIS",#N/A,FALSE,"RPTIS";"STATS",#N/A,FALSE,"STATS";"CELL",#N/A,FALSE,"CELL";"BS",#N/A,FALSE,"BS"}</definedName>
    <definedName name="newbel" hidden="1">{"IS",#N/A,FALSE,"IS";"RPTIS",#N/A,FALSE,"RPTIS";"STATS",#N/A,FALSE,"STATS";"CELL",#N/A,FALSE,"CELL";"BS",#N/A,FALSE,"BS"}</definedName>
    <definedName name="newbel1" localSheetId="12" hidden="1">{"IS",#N/A,FALSE,"IS";"RPTIS",#N/A,FALSE,"RPTIS";"STATS",#N/A,FALSE,"STATS";"CELL",#N/A,FALSE,"CELL";"BS",#N/A,FALSE,"BS"}</definedName>
    <definedName name="newbel1" hidden="1">{"IS",#N/A,FALSE,"IS";"RPTIS",#N/A,FALSE,"RPTIS";"STATS",#N/A,FALSE,"STATS";"CELL",#N/A,FALSE,"CELL";"BS",#N/A,FALSE,"BS"}</definedName>
    <definedName name="newDC" localSheetId="12" hidden="1">{#N/A,#N/A,TRUE,"Cover sheet";#N/A,#N/A,TRUE,"DCF analysis";#N/A,#N/A,TRUE,"WACC calculation"}</definedName>
    <definedName name="newDC" hidden="1">{#N/A,#N/A,TRUE,"Cover sheet";#N/A,#N/A,TRUE,"DCF analysis";#N/A,#N/A,TRUE,"WACC calculation"}</definedName>
    <definedName name="nnflklkfrji" localSheetId="12" hidden="1">#REF!</definedName>
    <definedName name="nnflklkfrji" hidden="1">#REF!</definedName>
    <definedName name="nnn" localSheetId="12" hidden="1">OFFSET('Data Mobile'!DateRangeCompMain,9,0,COUNTA('Data Mobile'!DateRangeCompMain)-COUNTA(#REF!),1)</definedName>
    <definedName name="nnn" hidden="1">OFFSET([11]!DateRangeCompMain,9,0,COUNTA([11]!DateRangeCompMain)-COUNTA(#REF!),1)</definedName>
    <definedName name="noidea" localSheetId="12" hidden="1">{#N/A,#N/A,FALSE,"Calc";#N/A,#N/A,FALSE,"Sensitivity";#N/A,#N/A,FALSE,"LT Earn.Dil.";#N/A,#N/A,FALSE,"Dil. AVP"}</definedName>
    <definedName name="noidea" hidden="1">{#N/A,#N/A,FALSE,"Calc";#N/A,#N/A,FALSE,"Sensitivity";#N/A,#N/A,FALSE,"LT Earn.Dil.";#N/A,#N/A,FALSE,"Dil. AVP"}</definedName>
    <definedName name="NOIDEA2" localSheetId="12" hidden="1">{#N/A,#N/A,FALSE,"Calc";#N/A,#N/A,FALSE,"Sensitivity";#N/A,#N/A,FALSE,"LT Earn.Dil.";#N/A,#N/A,FALSE,"Dil. AVP"}</definedName>
    <definedName name="NOIDEA2" hidden="1">{#N/A,#N/A,FALSE,"Calc";#N/A,#N/A,FALSE,"Sensitivity";#N/A,#N/A,FALSE,"LT Earn.Dil.";#N/A,#N/A,FALSE,"Dil. AVP"}</definedName>
    <definedName name="Novacom" localSheetId="12" hidden="1">OFFSET('Data Mobile'!CompRange1Main,9,0,COUNTA('Data Mobile'!CompRange1Main)-COUNTA(#REF!),1)</definedName>
    <definedName name="Novacom" hidden="1">OFFSET([11]!CompRange1Main,9,0,COUNTA([11]!CompRange1Main)-COUNTA(#REF!),1)</definedName>
    <definedName name="oiuoiuouiyuiui" localSheetId="12" hidden="1">#REF!</definedName>
    <definedName name="oiuoiuouiyuiui" hidden="1">#REF!</definedName>
    <definedName name="ok" localSheetId="12" hidden="1">{#N/A,#N/A,FALSE,"Calc";#N/A,#N/A,FALSE,"Sensitivity";#N/A,#N/A,FALSE,"LT Earn.Dil.";#N/A,#N/A,FALSE,"Dil. AVP"}</definedName>
    <definedName name="ok" hidden="1">{#N/A,#N/A,FALSE,"Calc";#N/A,#N/A,FALSE,"Sensitivity";#N/A,#N/A,FALSE,"LT Earn.Dil.";#N/A,#N/A,FALSE,"Dil. AVP"}</definedName>
    <definedName name="oku" localSheetId="12" hidden="1">{"equity comps",#N/A,FALSE,"CS Comps";"equity comps",#N/A,FALSE,"PS Comps";"equity comps",#N/A,FALSE,"GIC_Comps";"equity comps",#N/A,FALSE,"GIC2_Comps";"debt comps",#N/A,FALSE,"CS Comps";"debt comps",#N/A,FALSE,"PS Comps";"debt comps",#N/A,FALSE,"GIC_Comps";"debt comps",#N/A,FALSE,"GIC2_Comps"}</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P" localSheetId="12" hidden="1">{#N/A,#N/A,FALSE,"Operations";#N/A,#N/A,FALSE,"Financials"}</definedName>
    <definedName name="OP" hidden="1">{#N/A,#N/A,FALSE,"Operations";#N/A,#N/A,FALSE,"Financials"}</definedName>
    <definedName name="po" localSheetId="12" hidden="1">{#N/A,#N/A,FALSE,"Calc";#N/A,#N/A,FALSE,"Sensitivity";#N/A,#N/A,FALSE,"LT Earn.Dil.";#N/A,#N/A,FALSE,"Dil. AVP"}</definedName>
    <definedName name="po" hidden="1">{#N/A,#N/A,FALSE,"Calc";#N/A,#N/A,FALSE,"Sensitivity";#N/A,#N/A,FALSE,"LT Earn.Dil.";#N/A,#N/A,FALSE,"Dil. AVP"}</definedName>
    <definedName name="poi" localSheetId="12" hidden="1">{"assumption 50 50",#N/A,TRUE,"Merger";"has gets cash",#N/A,TRUE,"Merger";"accretion dilution",#N/A,TRUE,"Merger";"comparison credit stats",#N/A,TRUE,"Merger";"pf credit stats",#N/A,TRUE,"Merger";"pf sheets",#N/A,TRUE,"Merger"}</definedName>
    <definedName name="poi" hidden="1">{"assumption 50 50",#N/A,TRUE,"Merger";"has gets cash",#N/A,TRUE,"Merger";"accretion dilution",#N/A,TRUE,"Merger";"comparison credit stats",#N/A,TRUE,"Merger";"pf credit stats",#N/A,TRUE,"Merger";"pf sheets",#N/A,TRUE,"Merger"}</definedName>
    <definedName name="Pres" localSheetId="12"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_xlnm.Print_Area" localSheetId="15">'BA Clients'!$A$1:$L$37</definedName>
    <definedName name="_xlnm.Print_Area" localSheetId="3">CA!$A$1:$DG$44</definedName>
    <definedName name="_xlnm.Print_Area" localSheetId="9">Capex!$A$1:$DG$53</definedName>
    <definedName name="_xlnm.Print_Area" localSheetId="10">Cash!$A$1:$DG$37</definedName>
    <definedName name="_xlnm.Print_Area" localSheetId="12">'Data Mobile'!$A$1:$CV$35</definedName>
    <definedName name="_xlnm.Print_Area" localSheetId="8">Indicateurs!$A$1:$DG$33</definedName>
    <definedName name="_xlnm.Print_Area" localSheetId="4">MB!$A$1:$DG$40</definedName>
    <definedName name="_xlnm.Print_Area" localSheetId="14">'Mobile Money'!$A$1:$CV$78</definedName>
    <definedName name="_xlnm.Print_Area" localSheetId="5">Opex!$A$1:$DG$45</definedName>
    <definedName name="_xlnm.Print_Area" localSheetId="6">'P&amp;L'!$A$1:$DG$39</definedName>
    <definedName name="_xlnm.Print_Area" localSheetId="2">'Parc '!$A$1:$DG$37</definedName>
    <definedName name="_xlnm.Print_Area" localSheetId="11">'Projets Capex'!$A$1:$O$71</definedName>
    <definedName name="_xlnm.Print_Area" localSheetId="1">'RH QS'!$A$1:$Q$22</definedName>
    <definedName name="_xlnm.Print_Area" localSheetId="7">Trafic!$A$1:$DG$59</definedName>
    <definedName name="print4" localSheetId="12" hidden="1">{#N/A,#N/A,FALSE,"Operations";#N/A,#N/A,FALSE,"Financials"}</definedName>
    <definedName name="print4" hidden="1">{#N/A,#N/A,FALSE,"Operations";#N/A,#N/A,FALSE,"Financials"}</definedName>
    <definedName name="PROG2002" localSheetId="12" hidden="1">[20]P.EQUIPEMENT99!#REF!</definedName>
    <definedName name="PROG2002" hidden="1">[20]P.EQUIPEMENT99!#REF!</definedName>
    <definedName name="prout" localSheetId="12" hidden="1">{"comp1",#N/A,FALSE,"COMPS";"footnotes",#N/A,FALSE,"COMPS"}</definedName>
    <definedName name="prout" hidden="1">{"comp1",#N/A,FALSE,"COMPS";"footnotes",#N/A,FALSE,"COMPS"}</definedName>
    <definedName name="PTRt" localSheetId="12" hidden="1">OFFSET('Data Mobile'!CompRange3Main,9,0,COUNTA('Data Mobile'!CompRange3Main)-COUNTA(#REF!),1)</definedName>
    <definedName name="PTRt" hidden="1">OFFSET([11]!CompRange3Main,9,0,COUNTA([11]!CompRange3Main)-COUNTA(#REF!),1)</definedName>
    <definedName name="qaecdaze" localSheetId="12" hidden="1">{"First Page",#N/A,FALSE,"Surfactants LBO";"Second Page",#N/A,FALSE,"Surfactants LBO"}</definedName>
    <definedName name="qaecdaze" hidden="1">{"First Page",#N/A,FALSE,"Surfactants LBO";"Second Page",#N/A,FALSE,"Surfactants LBO"}</definedName>
    <definedName name="qc" localSheetId="12" hidden="1">{"sweden",#N/A,FALSE,"Sweden";"germany",#N/A,FALSE,"Germany";"portugal",#N/A,FALSE,"Portugal";"belgium",#N/A,FALSE,"Belgium";"japan",#N/A,FALSE,"Japan ";"italy",#N/A,FALSE,"Italy";"spain",#N/A,FALSE,"Spain";"korea",#N/A,FALSE,"Korea"}</definedName>
    <definedName name="qc" hidden="1">{"sweden",#N/A,FALSE,"Sweden";"germany",#N/A,FALSE,"Germany";"portugal",#N/A,FALSE,"Portugal";"belgium",#N/A,FALSE,"Belgium";"japan",#N/A,FALSE,"Japan ";"italy",#N/A,FALSE,"Italy";"spain",#N/A,FALSE,"Spain";"korea",#N/A,FALSE,"Korea"}</definedName>
    <definedName name="qdffd" localSheetId="12" hidden="1">#REF!</definedName>
    <definedName name="qdffd" hidden="1">#REF!</definedName>
    <definedName name="qf" localSheetId="12" hidden="1">{#N/A,#N/A,TRUE,"Cover sheet";#N/A,#N/A,TRUE,"INPUTS";#N/A,#N/A,TRUE,"OUTPUTS";#N/A,#N/A,TRUE,"VALUATION"}</definedName>
    <definedName name="qf" hidden="1">{#N/A,#N/A,TRUE,"Cover sheet";#N/A,#N/A,TRUE,"INPUTS";#N/A,#N/A,TRUE,"OUTPUTS";#N/A,#N/A,TRUE,"VALUATION"}</definedName>
    <definedName name="qfsd" localSheetId="12" hidden="1">{"coverall",#N/A,FALSE,"Definitions";"cover1",#N/A,FALSE,"Definitions";"cover2",#N/A,FALSE,"Definitions";"cover3",#N/A,FALSE,"Definitions";"cover4",#N/A,FALSE,"Definitions";"cover5",#N/A,FALSE,"Definitions";"blank",#N/A,FALSE,"Definitions"}</definedName>
    <definedName name="qfsd" hidden="1">{"coverall",#N/A,FALSE,"Definitions";"cover1",#N/A,FALSE,"Definitions";"cover2",#N/A,FALSE,"Definitions";"cover3",#N/A,FALSE,"Definitions";"cover4",#N/A,FALSE,"Definitions";"cover5",#N/A,FALSE,"Definitions";"blank",#N/A,FALSE,"Definitions"}</definedName>
    <definedName name="qgg" localSheetId="12" hidden="1">{#N/A,#N/A,FALSE,"Cover";"outputs total",#N/A,FALSE,"Outputs"}</definedName>
    <definedName name="qgg" hidden="1">{#N/A,#N/A,FALSE,"Cover";"outputs total",#N/A,FALSE,"Outputs"}</definedName>
    <definedName name="qh" localSheetId="1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l" localSheetId="12" hidden="1">{"test2",#N/A,TRUE,"Prices"}</definedName>
    <definedName name="ql" hidden="1">{"test2",#N/A,TRUE,"Prices"}</definedName>
    <definedName name="qm" localSheetId="12" hidden="1">{"IS",#N/A,FALSE,"IS";"RPTIS",#N/A,FALSE,"RPTIS";"STATS",#N/A,FALSE,"STATS";"BS",#N/A,FALSE,"BS"}</definedName>
    <definedName name="qm" hidden="1">{"IS",#N/A,FALSE,"IS";"RPTIS",#N/A,FALSE,"RPTIS";"STATS",#N/A,FALSE,"STATS";"BS",#N/A,FALSE,"BS"}</definedName>
    <definedName name="qs"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cfaq" localSheetId="12" hidden="1">{"First Page",#N/A,FALSE,"Surfactants LBO";"Second Page",#N/A,FALSE,"Surfactants LBO"}</definedName>
    <definedName name="qscfaq" hidden="1">{"First Page",#N/A,FALSE,"Surfactants LBO";"Second Page",#N/A,FALSE,"Surfactants LBO"}</definedName>
    <definedName name="qsd" localSheetId="12" hidden="1">{#N/A,#N/A,TRUE,"Cover sheet";#N/A,#N/A,TRUE,"DCF analysis";#N/A,#N/A,TRUE,"WACC calculation"}</definedName>
    <definedName name="qsd" hidden="1">{#N/A,#N/A,TRUE,"Cover sheet";#N/A,#N/A,TRUE,"DCF analysis";#N/A,#N/A,TRUE,"WACC calculation"}</definedName>
    <definedName name="qsdf" localSheetId="12" hidden="1">{#N/A,#N/A,FALSE,"Contribution Analysis"}</definedName>
    <definedName name="qsdf" hidden="1">{#N/A,#N/A,FALSE,"Contribution Analysis"}</definedName>
    <definedName name="qsdjlgzerg" localSheetId="12" hidden="1">{#N/A,#N/A,TRUE,"Cover sheet";#N/A,#N/A,TRUE,"DCF analysis";#N/A,#N/A,TRUE,"WACC calculation"}</definedName>
    <definedName name="qsdjlgzerg" hidden="1">{#N/A,#N/A,TRUE,"Cover sheet";#N/A,#N/A,TRUE,"DCF analysis";#N/A,#N/A,TRUE,"WACC calculation"}</definedName>
    <definedName name="QSDQS" localSheetId="12" hidden="1">[14]RSG!#REF!</definedName>
    <definedName name="QSDQS" hidden="1">[14]RSG!#REF!</definedName>
    <definedName name="qsfd" localSheetId="12" hidden="1">{#N/A,#N/A,TRUE,"Cover sheet";#N/A,#N/A,TRUE,"INPUTS";#N/A,#N/A,TRUE,"OUTPUTS";#N/A,#N/A,TRUE,"VALUATION"}</definedName>
    <definedName name="qsfd" hidden="1">{#N/A,#N/A,TRUE,"Cover sheet";#N/A,#N/A,TRUE,"INPUTS";#N/A,#N/A,TRUE,"OUTPUTS";#N/A,#N/A,TRUE,"VALUATION"}</definedName>
    <definedName name="qzezezare" localSheetId="12" hidden="1">#REF!</definedName>
    <definedName name="qzezezare" hidden="1">#REF!</definedName>
    <definedName name="REZTEZRT" hidden="1">[14]AW!$A$11:$A$24</definedName>
    <definedName name="rgthsrjsyj" localSheetId="12"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rthth" localSheetId="12" hidden="1">#REF!</definedName>
    <definedName name="rrthth" hidden="1">#REF!</definedName>
    <definedName name="rty" localSheetId="12" hidden="1">{#N/A,#N/A,TRUE,"Pro Forma";#N/A,#N/A,TRUE,"PF_Bal";#N/A,#N/A,TRUE,"PF_INC";#N/A,#N/A,TRUE,"CBE";#N/A,#N/A,TRUE,"SWK"}</definedName>
    <definedName name="rty" hidden="1">{#N/A,#N/A,TRUE,"Pro Forma";#N/A,#N/A,TRUE,"PF_Bal";#N/A,#N/A,TRUE,"PF_INC";#N/A,#N/A,TRUE,"CBE";#N/A,#N/A,TRUE,"SWK"}</definedName>
    <definedName name="sadd"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PBEXrevision" hidden="1">1</definedName>
    <definedName name="SAPBEXrevision_1" hidden="1">1</definedName>
    <definedName name="SAPBEXsysID" hidden="1">"BP1"</definedName>
    <definedName name="SAPBEXsysID_1" hidden="1">"BP1"</definedName>
    <definedName name="SAPBEXwbID" hidden="1">"4GPG7WY8FO47YTFU26F0UOWSY"</definedName>
    <definedName name="sbgsdgfgbb" hidden="1">[14]AW!$E$18</definedName>
    <definedName name="sdf" localSheetId="12" hidden="1">{#N/A,#N/A,FALSE,"Calc";#N/A,#N/A,FALSE,"Sensitivity";#N/A,#N/A,FALSE,"LT Earn.Dil.";#N/A,#N/A,FALSE,"Dil. AVP"}</definedName>
    <definedName name="sdf" hidden="1">{#N/A,#N/A,FALSE,"Calc";#N/A,#N/A,FALSE,"Sensitivity";#N/A,#N/A,FALSE,"LT Earn.Dil.";#N/A,#N/A,FALSE,"Dil. AVP"}</definedName>
    <definedName name="sdfgdsf" hidden="1">[14]AW!$E$11:$E$24</definedName>
    <definedName name="SDFGFG" hidden="1">[14]AW!$E$18</definedName>
    <definedName name="sdvsfdvfdsb" hidden="1">[14]AW!$A$11:$A$24</definedName>
    <definedName name="se" localSheetId="12" hidden="1">{"consolidated",#N/A,FALSE,"Sheet1";"cms",#N/A,FALSE,"Sheet1";"fse",#N/A,FALSE,"Sheet1"}</definedName>
    <definedName name="se" hidden="1">{"consolidated",#N/A,FALSE,"Sheet1";"cms",#N/A,FALSE,"Sheet1";"fse",#N/A,FALSE,"Sheet1"}</definedName>
    <definedName name="sencount" hidden="1">1</definedName>
    <definedName name="set" localSheetId="12" hidden="1">#REF!</definedName>
    <definedName name="set" hidden="1">#REF!</definedName>
    <definedName name="sfbgsfbgsfbg" hidden="1">[14]AW!$C$30:$H$35</definedName>
    <definedName name="SFDGDSG" localSheetId="12" hidden="1">[14]RSG!#REF!</definedName>
    <definedName name="SFDGDSG" hidden="1">[14]RSG!#REF!</definedName>
    <definedName name="sfsdfsf" localSheetId="12" hidden="1">{"First Page",#N/A,FALSE,"Surfactants LBO";"Second Page",#N/A,FALSE,"Surfactants LBO"}</definedName>
    <definedName name="sfsdfsf" hidden="1">{"First Page",#N/A,FALSE,"Surfactants LBO";"Second Page",#N/A,FALSE,"Surfactants LBO"}</definedName>
    <definedName name="sfze" localSheetId="12" hidden="1">{#N/A,#N/A,FALSE,"Contribution Analysis"}</definedName>
    <definedName name="sfze" hidden="1">{#N/A,#N/A,FALSE,"Contribution Analysis"}</definedName>
    <definedName name="solver_lin" hidden="1">0</definedName>
    <definedName name="solver_num" hidden="1">0</definedName>
    <definedName name="solver_opt" localSheetId="12" hidden="1">#REF!</definedName>
    <definedName name="solver_opt" hidden="1">#REF!</definedName>
    <definedName name="solver_tmp" hidden="1">#NULL!</definedName>
    <definedName name="solver_typ" hidden="1">1</definedName>
    <definedName name="solver_val" hidden="1">0</definedName>
    <definedName name="ssdsds" localSheetId="12" hidden="1">{#N/A,#N/A,TRUE,"Cover sheet";#N/A,#N/A,TRUE,"DCF analysis";#N/A,#N/A,TRUE,"WACC calculation"}</definedName>
    <definedName name="ssdsds" hidden="1">{#N/A,#N/A,TRUE,"Cover sheet";#N/A,#N/A,TRUE,"DCF analysis";#N/A,#N/A,TRUE,"WACC calculation"}</definedName>
    <definedName name="ssss" localSheetId="12" hidden="1">[15]P.EQUIPEMENT99!#REF!</definedName>
    <definedName name="ssss" hidden="1">[15]P.EQUIPEMENT99!#REF!</definedName>
    <definedName name="ssss03" localSheetId="12" hidden="1">[19]P.EQUIPEMENT99!#REF!</definedName>
    <definedName name="ssss03" hidden="1">[19]P.EQUIPEMENT99!#REF!</definedName>
    <definedName name="SSSSS" localSheetId="12"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tef" localSheetId="12"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tatat" localSheetId="12" hidden="1">{"IS",#N/A,FALSE,"IS";"RPTIS",#N/A,FALSE,"RPTIS";"STATS",#N/A,FALSE,"STATS";"CELL",#N/A,FALSE,"CELL";"BS",#N/A,FALSE,"BS"}</definedName>
    <definedName name="tatat" hidden="1">{"IS",#N/A,FALSE,"IS";"RPTIS",#N/A,FALSE,"RPTIS";"STATS",#N/A,FALSE,"STATS";"CELL",#N/A,FALSE,"CELL";"BS",#N/A,FALSE,"BS"}</definedName>
    <definedName name="test" localSheetId="12" hidden="1">{#N/A,#N/A,FALSE,"F_Plan";#N/A,#N/A,FALSE,"Parameter"}</definedName>
    <definedName name="test" hidden="1">{#N/A,#N/A,FALSE,"F_Plan";#N/A,#N/A,FALSE,"Parameter"}</definedName>
    <definedName name="test1" localSheetId="12" hidden="1">{#N/A,#N/A,FALSE,"Umsatz";#N/A,#N/A,FALSE,"Base V.02";#N/A,#N/A,FALSE,"Charts"}</definedName>
    <definedName name="test1" hidden="1">{#N/A,#N/A,FALSE,"Umsatz";#N/A,#N/A,FALSE,"Base V.02";#N/A,#N/A,FALSE,"Charts"}</definedName>
    <definedName name="test2" localSheetId="12" hidden="1">{#N/A,#N/A,FALSE,"F_Plan";#N/A,#N/A,FALSE,"Parameter"}</definedName>
    <definedName name="test2" hidden="1">{#N/A,#N/A,FALSE,"F_Plan";#N/A,#N/A,FALSE,"Parameter"}</definedName>
    <definedName name="TEST3" localSheetId="12" hidden="1">#REF!</definedName>
    <definedName name="TEST3" hidden="1">#REF!</definedName>
    <definedName name="test4" localSheetId="12" hidden="1">{#N/A,#N/A,FALSE,"F_Plan";#N/A,#N/A,FALSE,"Parameter"}</definedName>
    <definedName name="test4" hidden="1">{#N/A,#N/A,FALSE,"F_Plan";#N/A,#N/A,FALSE,"Parameter"}</definedName>
    <definedName name="tests" localSheetId="12" hidden="1">{#N/A,#N/A,FALSE,"F_Plan";#N/A,#N/A,FALSE,"Parameter"}</definedName>
    <definedName name="tests" hidden="1">{#N/A,#N/A,FALSE,"F_Plan";#N/A,#N/A,FALSE,"Parameter"}</definedName>
    <definedName name="TextRefCopyRangeCount" hidden="1">1</definedName>
    <definedName name="tkprtkt" localSheetId="12" hidden="1">#REF!</definedName>
    <definedName name="tkprtkt" hidden="1">#REF!</definedName>
    <definedName name="toto" localSheetId="1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rthhhnlmklm" localSheetId="12" hidden="1">#REF!</definedName>
    <definedName name="trthhhnlmklm" hidden="1">#REF!</definedName>
    <definedName name="ty" hidden="1">{"orixcsc",#N/A,FALSE,"ORIX CSC";"orixcsc2",#N/A,FALSE,"ORIX CSC"}</definedName>
    <definedName name="tyryt" localSheetId="12" hidden="1">#REF!</definedName>
    <definedName name="tyryt" hidden="1">#REF!</definedName>
    <definedName name="ufykfk" hidden="1">{"print 1",#N/A,FALSE,"PrimeCo PCS";"print 2",#N/A,FALSE,"PrimeCo PCS";"valuation",#N/A,FALSE,"PrimeCo PCS"}</definedName>
    <definedName name="uyuyuyuyuyu" hidden="1">{#N/A,#N/A,TRUE,"Cover sheet";#N/A,#N/A,TRUE,"DCF analysis";#N/A,#N/A,TRUE,"WACC calculation"}</definedName>
    <definedName name="vince" hidden="1">{#N/A,#N/A,TRUE,"Cover sheet";#N/A,#N/A,TRUE,"DCF analysis";#N/A,#N/A,TRUE,"WACC calculation"}</definedName>
    <definedName name="vvv" hidden="1">{#N/A,#N/A,TRUE,"Cover sheet";#N/A,#N/A,TRUE,"DCF analysis";#N/A,#N/A,TRUE,"WACC calculation"}</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rn" hidden="1">{#N/A,#N/A,FALSE,"DCF Summary";#N/A,#N/A,FALSE,"Casema";#N/A,#N/A,FALSE,"Casema NoTel";#N/A,#N/A,FALSE,"UK";#N/A,#N/A,FALSE,"RCF";#N/A,#N/A,FALSE,"Intercable CZ";#N/A,#N/A,FALSE,"Interkabel P"}</definedName>
    <definedName name="wrn.1." hidden="1">{#N/A,#N/A,FALSE,"Calc";#N/A,#N/A,FALSE,"Sensitivity";#N/A,#N/A,FALSE,"LT Earn.Dil.";#N/A,#N/A,FALSE,"Dil. AVP"}</definedName>
    <definedName name="WRN.2." hidden="1">{#N/A,#N/A,FALSE,"Calc";#N/A,#N/A,FALSE,"Sensitivity";#N/A,#N/A,FALSE,"LT Earn.Dil.";#N/A,#N/A,FALSE,"Dil. AVP"}</definedName>
    <definedName name="wrn.50._.50." hidden="1">{"assumption 50 50",#N/A,TRUE,"Merger";"has gets cash",#N/A,TRUE,"Merger";"accretion dilution",#N/A,TRUE,"Merger";"comparison credit stats",#N/A,TRUE,"Merger";"pf credit stats",#N/A,TRUE,"Merger";"pf sheets",#N/A,TRUE,"Merger"}</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Financials." hidden="1">{#N/A,#N/A,TRUE,"Assumptions";#N/A,#N/A,TRUE,"Op Projection";#N/A,#N/A,TRUE,"Capital";#N/A,#N/A,TRUE,"Income";#N/A,#N/A,TRUE,"Balance";#N/A,#N/A,TRUE,"Sources&amp;Uses"}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{"casespecific",#N/A,FALSE,"Assumptions"}</definedName>
    <definedName name="wrn.away." hidden="1">{"away stand alones",#N/A,FALSE,"Target"}</definedName>
    <definedName name="wrn.baseDEV." hidden="1">{"cover",#N/A,TRUE,"Cover";"pnldet",#N/A,TRUE,"BaseCaseDEV";"pnl",#N/A,TRUE,"BaseCaseDEV";"bil",#N/A,TRUE,"BaseCaseDEV";"tabfi",#N/A,TRUE,"BaseCaseDEV";"ratios",#N/A,TRUE,"BaseCaseDEV";"variab",#N/A,TRUE,"BaseCaseDEV";"inv",#N/A,TRUE,"BaseCaseDEV"}</definedName>
    <definedName name="wrn.BEL." hidden="1">{"IS",#N/A,FALSE,"IS";"RPTIS",#N/A,FALSE,"RPTIS";"STATS",#N/A,FALSE,"STATS";"CELL",#N/A,FALSE,"CELL";"BS",#N/A,FALSE,"BS"}</definedName>
    <definedName name="wrn.Both." hidden="1">{#N/A,#N/A,FALSE,"1998";#N/A,#N/A,FALSE,"1997"}</definedName>
    <definedName name="wrn.BPlan." hidden="1">{#N/A,#N/A,FALSE,"F_Plan";#N/A,#N/A,FALSE,"Parameter"}</definedName>
    <definedName name="wrn.brian." hidden="1">{#N/A,#N/A,FALSE,"output";#N/A,#N/A,FALSE,"contrib";#N/A,#N/A,FALSE,"profile";#N/A,#N/A,FALSE,"comps"}</definedName>
    <definedName name="wrn.cash." hidden="1">{"assumption cash",#N/A,TRUE,"Merger";"has gets cash",#N/A,TRUE,"Merger";"accretion dilution",#N/A,TRUE,"Merger";"comparison credit stats",#N/A,TRUE,"Merger";"pf credit stats",#N/A,TRUE,"Merger";"pf sheets",#N/A,TRUE,"Merger"}</definedName>
    <definedName name="wrn.Complete." hidden="1">{#N/A,#N/A,TRUE,"DCF Summary";#N/A,#N/A,TRUE,"Casema";#N/A,#N/A,TRUE,"UK";#N/A,#N/A,TRUE,"RCF";#N/A,#N/A,TRUE,"Intercable CZ";#N/A,#N/A,TRUE,"Interkabel P";#N/A,#N/A,TRUE,"LBO-Total";#N/A,#N/A,TRUE,"LBO-Casema"}</definedName>
    <definedName name="wrn.comps." hidden="1">{"comps",#N/A,FALSE,"comps";"notes",#N/A,FALSE,"comps"}</definedName>
    <definedName name="wrn.contribution." hidden="1">{#N/A,#N/A,FALSE,"Contribution Analysis"}</definedName>
    <definedName name="wrn.cooper." hidden="1">{#N/A,#N/A,TRUE,"Pro Forma";#N/A,#N/A,TRUE,"PF_Bal";#N/A,#N/A,TRUE,"PF_INC";#N/A,#N/A,TRUE,"CBE";#N/A,#N/A,TRUE,"SWK"}</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database." hidden="1">{"subs",#N/A,FALSE,"database ";"proportional",#N/A,FALSE,"database "}</definedName>
    <definedName name="wrn.DCF._.Only." hidden="1">{#N/A,#N/A,FALSE,"DCF Summary";#N/A,#N/A,FALSE,"Casema";#N/A,#N/A,FALSE,"Casema NoTel";#N/A,#N/A,FALSE,"UK";#N/A,#N/A,FALSE,"RCF";#N/A,#N/A,FALSE,"Intercable CZ";#N/A,#N/A,FALSE,"Interkabel P"}</definedName>
    <definedName name="wrn.dil_anal." hidden="1">{"hiden",#N/A,FALSE,"14";"hidden",#N/A,FALSE,"16";"hidden",#N/A,FALSE,"18";"hidden",#N/A,FALSE,"20"}</definedName>
    <definedName name="wrn.document." hidden="1">{"consolidated",#N/A,FALSE,"Sheet1";"cms",#N/A,FALSE,"Sheet1";"fse",#N/A,FALSE,"Sheet1"}</definedName>
    <definedName name="wrn.documentaero." hidden="1">{"comps2",#N/A,FALSE,"AERO";"footnotes",#N/A,FALSE,"AERO"}</definedName>
    <definedName name="wrn.documenthand." hidden="1">{"comps",#N/A,FALSE,"HANDPACK";"footnotes",#N/A,FALSE,"HANDPACK"}</definedName>
    <definedName name="wrn.édition." hidden="1">{"résultats",#N/A,FALSE,"résultats SFS";"indicateurs",#N/A,FALSE,"résultats SFS";"commentaires",#N/A,FALSE,"commentaires SFS";"graphiques",#N/A,FALSE,"graphiques SFS"}</definedName>
    <definedName name="wrn.equity._.comps." hidden="1">{"equity comps",#N/A,FALSE,"CS Comps";"equity comps",#N/A,FALSE,"PS Comps";"equity comps",#N/A,FALSE,"GIC_Comps";"equity comps",#N/A,FALSE,"GIC2_Comps"}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Flash._.Report." hidden="1">{#N/A,#N/A,FALSE,"1999 Fiscal Current Week";#N/A,#N/A,FALSE,"1999 Flash Report Variance "}</definedName>
    <definedName name="wrn.fleck." hidden="1">{"first",#N/A,FALSE,"FLEXPAC2";"second",#N/A,FALSE,"FLEXPAC2"}</definedName>
    <definedName name="wrn.fleckcompac." hidden="1">{"one",#N/A,FALSE,"FLEXPAC2";"two",#N/A,FALSE,"FLEXPAC2";"three",#N/A,FALSE,"FLEXPAC2"}</definedName>
    <definedName name="wrn.fred." hidden="1">{"cover",#N/A,TRUE,"BaseCase";"pnl",#N/A,TRUE,"BaseCase";"pnldet",#N/A,TRUE,"BaseCase";"bil",#N/A,TRUE,"BaseCase";"tabfi",#N/A,TRUE,"BaseCase";"ratios",#N/A,TRUE,"BaseCase";"variab",#N/A,TRUE,"BaseCase";"inv",#N/A,TRUE,"BaseCase"}</definedName>
    <definedName name="wrn.Full." hidden="1">{#N/A,#N/A,FALSE,"Cover";"outputs total",#N/A,FALSE,"Outputs"}</definedName>
    <definedName name="wrn.Full._.model." hidden="1">{#N/A,#N/A,TRUE,"Cover sheet";#N/A,#N/A,TRUE,"Summary";#N/A,#N/A,TRUE,"Key Assumptions";#N/A,#N/A,TRUE,"Profit &amp; Loss";#N/A,#N/A,TRUE,"Balance Sheet";#N/A,#N/A,TRUE,"Cashflow";#N/A,#N/A,TRUE,"IRR";#N/A,#N/A,TRUE,"Ratios";#N/A,#N/A,TRUE,"Debt analysis"}</definedName>
    <definedName name="wrn.FullPrintou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imp." hidden="1">{"vue1",#N/A,FALSE,"synthese";"vue2",#N/A,FALSE,"synthese"}</definedName>
    <definedName name="wrn.Inputsheet_ProjectInput." hidden="1">{"ProjectInput",#N/A,FALSE,"INPUT-AREA"}</definedName>
    <definedName name="wrn.international." hidden="1">{"sweden",#N/A,FALSE,"Sweden";"germany",#N/A,FALSE,"Germany";"portugal",#N/A,FALSE,"Portugal";"belgium",#N/A,FALSE,"Belgium";"japan",#N/A,FALSE,"Japan ";"italy",#N/A,FALSE,"Italy";"spain",#N/A,FALSE,"Spain";"korea",#N/A,FALSE,"Korea"}</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Mark._.P.._.Report." hidden="1">{#N/A,#N/A,FALSE,"1999 Fiscal Current Week";#N/A,#N/A,FALSE,"1999 Fiscal Variance"}</definedName>
    <definedName name="wrn.memo." hidden="1">{#N/A,#N/A,TRUE,"financial";#N/A,#N/A,TRUE,"plants"}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onthly." hidden="1">{#N/A,#N/A,FALSE,"EL-M-01";#N/A,#N/A,FALSE,"EL-M-02";#N/A,#N/A,FALSE,"EL-M-03";#N/A,#N/A,FALSE,"EL-S-01";#N/A,#N/A,FALSE,"EL-S-02";#N/A,#N/A,FALSE,"EL-A-01";#N/A,#N/A,FALSE,"EL-A-02"}</definedName>
    <definedName name="wrn.new." hidden="1">{"new1",#N/A,FALSE,"FLEXPAC2";"new2",#N/A,FALSE,"FLEXPAC2"}</definedName>
    <definedName name="wrn.newDEV." hidden="1">{"cover",#N/A,TRUE,"Cover";"pnl_NEWDEV",#N/A,TRUE,"NewCaseDEV";"bil_NEWDEV",#N/A,TRUE,"NewCaseDEV";"tabfi_NEWDEV",#N/A,TRUE,"NewCaseDEV";"ratios_NEWDEV",#N/A,TRUE,"NewCaseDEV";"variab_NEWDEV",#N/A,TRUE,"NewCaseDEV";"inv_NEWDEV",#N/A,TRUE,"NewCaseDEV"}</definedName>
    <definedName name="wrn.newEUR." hidden="1">{"cover",#N/A,TRUE,"Cover";"pnl_NEWEUR",#N/A,TRUE,"NewCaseEUR";"bil_NEWEUR",#N/A,TRUE,"NewCaseEUR";"tabfi_NEWEUR",#N/A,TRUE,"NewCaseEUR";"ratios_NEWEUR",#N/A,TRUE,"NewCaseEUR";"variab_NEWEUR",#N/A,TRUE,"NewCaseEUR";"inv_NEWEUR",#N/A,TRUE,"NewCaseEUR"}</definedName>
    <definedName name="wrn.Outlook._.Report." hidden="1">{#N/A,#N/A,FALSE,"Outlook for Month ";#N/A,#N/A,FALSE,"Risk for Month ";#N/A,#N/A,FALSE,"Upside for Month"}</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rimeCo." hidden="1">{"print 1",#N/A,FALSE,"PrimeCo PCS";"print 2",#N/A,FALSE,"PrimeCo PCS";"valuation",#N/A,FALSE,"PrimeCo PCS"}</definedName>
    <definedName name="wrn.Print." hidden="1">{#N/A,#N/A,FALSE,"Underlying";#N/A,#N/A,FALSE,"Assumptions";#N/A,#N/A,FALSE,"Financials";#N/A,#N/A,FALSE,"Summary";#N/A,#N/A,FALSE,"Acqpl";#N/A,#N/A,FALSE,"Yearonepl";#N/A,#N/A,FALSE,"Yeartwopl";#N/A,#N/A,FALSE,"Balsheet";#N/A,#N/A,FALSE,"Cashflow";#N/A,#N/A,FALSE,"Sensitivities";#N/A,#N/A,FALSE,"Sensitivities2"}</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Results._.A4." hidden="1">{"Valuation",#N/A,TRUE,"Valuation Summary";"Financial Statements",#N/A,TRUE,"Results";"Results",#N/A,TRUE,"Results";"Ratios",#N/A,TRUE,"Results";"P2 Summary",#N/A,TRUE,"Results"}</definedName>
    <definedName name="wrn.Print._.Results._.Letter." hidden="1">{"Valuation - Letter",#N/A,TRUE,"Valuation Summary";"Financial Statements - Letter",#N/A,TRUE,"Results";"Results - Letter",#N/A,TRUE,"Results";"Ratios - Letter",#N/A,TRUE,"Results";"P2 Summary - Letter",#N/A,TRUE,"Results"}</definedName>
    <definedName name="wrn.Print._.the._.lot." hidden="1">{"First Page",#N/A,FALSE,"Surfactants LBO";"Second Page",#N/A,FALSE,"Surfactants LBO"}</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ing._.the._.transactions._.sheets." hidden="1">{#N/A,#N/A,FALSE,"Eastern";#N/A,#N/A,FALSE,"Western"}</definedName>
    <definedName name="wrn.ProMonte." hidden="1">{#N/A,#N/A,FALSE,"Assump";"view1",#N/A,FALSE,"P&amp;L";"view2",#N/A,FALSE,"P&amp;L";#N/A,#N/A,FALSE,"P&amp;L PERC";"view1",#N/A,FALSE,"BS";"view2",#N/A,FALSE,"BS";#N/A,#N/A,FALSE,"CF";#N/A,#N/A,FALSE,"Debt Rep";#N/A,#N/A,FALSE,"Ratios";#N/A,#N/A,FALSE,"adjusted BS";#N/A,#N/A,FALSE,"96-97 P&amp;L";#N/A,#N/A,FALSE,"96-97 BS"}</definedName>
    <definedName name="wrn.rapport._.1." hidden="1">{#N/A,#N/A,TRUE,"Forecast &amp; Analysis";#N/A,#N/A,TRUE,"Market Values";#N/A,#N/A,TRUE,"Ratios";#N/A,#N/A,TRUE,"Regressions";#N/A,#N/A,TRUE,"Market Values";#N/A,#N/A,TRUE,"Parameters &amp; Results"}</definedName>
    <definedName name="wrn.rapport._.305." hidden="1">{#N/A,#N/A,TRUE,"Forecast &amp; Analysis";#N/A,#N/A,TRUE,"Market Values";#N/A,#N/A,TRUE,"Ratios";#N/A,#N/A,TRUE,"Regressions";#N/A,#N/A,TRUE,"Market Values";#N/A,#N/A,TRUE,"Parameters &amp; Results"}</definedName>
    <definedName name="wrn.Report1." hidden="1">{#N/A,#N/A,FALSE,"Operations";#N/A,#N/A,FALSE,"Financials"}</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sens." hidden="1">{#N/A,#N/A,FALSE,"Sensitivities";#N/A,#N/A,FALSE,"Sensitivities2"}</definedName>
    <definedName name="wrn.sensitivity._.analyses." hidden="1">{"general",#N/A,FALSE,"Assumptions"}</definedName>
    <definedName name="wrn.Søren." hidden="1">{#N/A,#N/A,FALSE,"Front";#N/A,#N/A,FALSE,"Index";#N/A,#N/A,FALSE,"FOR Highlights";#N/A,#N/A,FALSE,"FOR P&amp;L";#N/A,#N/A,FALSE,"Revenues";#N/A,#N/A,FALSE,"TDK Traffic Overview";#N/A,#N/A,FALSE,"External charges";#N/A,#N/A,FALSE,"Wages";#N/A,#N/A,FALSE,"Headcount";#N/A,#N/A,FALSE,"Dep Fin Tax"}</definedName>
    <definedName name="wrn.stand_alone." hidden="1">{#N/A,#N/A,FALSE,"CBE";#N/A,#N/A,FALSE,"SWK"}</definedName>
    <definedName name="wrn.Summary." hidden="1">{#N/A,#N/A,FALSE,"Summary3";#N/A,#N/A,FALSE,"Summary1";#N/A,#N/A,FALSE,"Summary2";#N/A,#N/A,FALSE,"Sensitivities1";#N/A,#N/A,FALSE,"Sensitivities2"}</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test." hidden="1">{"test2",#N/A,TRUE,"Prices"}</definedName>
    <definedName name="wrn.Thomas_Case." hidden="1">{#N/A,#N/A,TRUE,"Thomas Case";#N/A,#N/A,TRUE,"Corporate Overhead";#N/A,#N/A,TRUE,"Arizona";#N/A,#N/A,TRUE,"Cal";#N/A,#N/A,TRUE,"Illinois";#N/A,#N/A,TRUE,"Indiana";#N/A,#N/A,TRUE,"Ohio";#N/A,#N/A,TRUE,"Pennsylvania";#N/A,#N/A,TRUE,"Growth";#N/A,#N/A,TRUE,"Anthem";#N/A,#N/A,TRUE,"Pipeline"}</definedName>
    <definedName name="wrn.totalcomp." hidden="1">{"comp1",#N/A,FALSE,"COMPS";"footnotes",#N/A,FALSE,"COMPS"}</definedName>
    <definedName name="wrn.trans._.sum." hidden="1">{"trans assumptions",#N/A,FALSE,"Merger";"trans accretion",#N/A,FALSE,"Merger"}</definedName>
    <definedName name="wrn.Udskriv._.alt." hidden="1">{#N/A,#N/A,TRUE,"Front";#N/A,#N/A,TRUE,"Index";#N/A,#N/A,TRUE,"EBITDA Highlights";#N/A,#N/A,TRUE,"Statement of Income";#N/A,#N/A,TRUE,"Revenue growth analysis";#N/A,#N/A,TRUE,"Ebitda growth analysis";#N/A,#N/A,TRUE,"Revenues";#N/A,#N/A,TRUE,"P&amp;L comments detailed";#N/A,#N/A,TRUE,"Capex Net og I&amp;S"}</definedName>
    <definedName name="wrn.Umsatz." hidden="1">{#N/A,#N/A,FALSE,"Umsatz";#N/A,#N/A,FALSE,"Base V.02";#N/A,#N/A,FALSE,"Charts"}</definedName>
    <definedName name="wrn.up." hidden="1">{"up stand alones",#N/A,FALSE,"Acquiror"}</definedName>
    <definedName name="wrn.upfront." hidden="1">{#N/A,#N/A,FALSE,"SUMMARY";#N/A,#N/A,FALSE,"COACH";#N/A,#N/A,FALSE,"ACTIONPK";#N/A,#N/A,FALSE,"LASTCALL";#N/A,#N/A,FALSE,"SUZANNE";#N/A,#N/A,FALSE,"NEXPO"}</definedName>
    <definedName name="wrn.USW." hidden="1">{"IS",#N/A,FALSE,"IS";"RPTIS",#N/A,FALSE,"RPTIS";"STATS",#N/A,FALSE,"STATS";"BS",#N/A,FALSE,"BS"}</definedName>
    <definedName name="wrn1.flash._.Report." hidden="1">{#N/A,#N/A,FALSE,"1999 Fiscal Current Week";#N/A,#N/A,FALSE,"1999 Flash Report Variance "}</definedName>
    <definedName name="wrn2.Bplan." hidden="1">{#N/A,#N/A,FALSE,"F_Plan";#N/A,#N/A,FALSE,"Parameter"}</definedName>
    <definedName name="WRN2.Document" hidden="1">{"consolidated",#N/A,FALSE,"Sheet1";"cms",#N/A,FALSE,"Sheet1";"fse",#N/A,FALSE,"Sheet1"}</definedName>
    <definedName name="xcdq" hidden="1">{#N/A,#N/A,FALSE,"Outlook for Month ";#N/A,#N/A,FALSE,"Risk for Month ";#N/A,#N/A,FALSE,"Upside for Month"}</definedName>
    <definedName name="xcvxcvx" localSheetId="12" hidden="1">#REF!</definedName>
    <definedName name="xcvxcvx" hidden="1">#REF!</definedName>
    <definedName name="xf" localSheetId="12" hidden="1">#REF!</definedName>
    <definedName name="xf" hidden="1">#REF!</definedName>
    <definedName name="XREF_COLUMN_1" localSheetId="12" hidden="1">'[21]Movimento provisões'!#REF!</definedName>
    <definedName name="XREF_COLUMN_1" hidden="1">'[21]Movimento provisões'!#REF!</definedName>
    <definedName name="XREF_COLUMN_2" localSheetId="12" hidden="1">'[21]Movimento provisões'!#REF!</definedName>
    <definedName name="XREF_COLUMN_2" hidden="1">'[21]Movimento provisões'!#REF!</definedName>
    <definedName name="XREF_COLUMN_3" hidden="1">'[22]Vendas por produto e cliente'!$I$1:$I$65536</definedName>
    <definedName name="XRefActiveRow" localSheetId="12" hidden="1">#REF!</definedName>
    <definedName name="XRefActiveRow" hidden="1">#REF!</definedName>
    <definedName name="XRefColumnsCount" hidden="1">2</definedName>
    <definedName name="XRefCopy1" localSheetId="12" hidden="1">'[23]Stocks lead'!#REF!</definedName>
    <definedName name="XRefCopy1" hidden="1">'[23]Stocks lead'!#REF!</definedName>
    <definedName name="XRefCopy1Row" localSheetId="12" hidden="1">[9]XREF!#REF!</definedName>
    <definedName name="XRefCopy1Row" hidden="1">[9]XREF!#REF!</definedName>
    <definedName name="XRefCopy2" localSheetId="12" hidden="1">'[21]Movimento provisões'!#REF!</definedName>
    <definedName name="XRefCopy2" hidden="1">'[21]Movimento provisões'!#REF!</definedName>
    <definedName name="XRefCopy2Row" localSheetId="12" hidden="1">#REF!</definedName>
    <definedName name="XRefCopy2Row" hidden="1">#REF!</definedName>
    <definedName name="XRefCopy3" hidden="1">[24]Lead!$N$17</definedName>
    <definedName name="XRefCopy3Row" hidden="1">[24]XREF!$A$6:$IV$6</definedName>
    <definedName name="XRefCopy4" hidden="1">[24]Lead!$N$18</definedName>
    <definedName name="XRefCopy4Row" hidden="1">[24]XREF!$A$7:$IV$7</definedName>
    <definedName name="XRefCopyRangeCount" hidden="1">2</definedName>
    <definedName name="XRefPaste1Row" hidden="1">[22]XREF!$A$3:$IV$3</definedName>
    <definedName name="XRefPaste2" localSheetId="12" hidden="1">'[21]Movimento provisões'!#REF!</definedName>
    <definedName name="XRefPaste2" hidden="1">'[21]Movimento provisões'!#REF!</definedName>
    <definedName name="XRefPaste2Row" localSheetId="12" hidden="1">#REF!</definedName>
    <definedName name="XRefPaste2Row" hidden="1">#REF!</definedName>
    <definedName name="XRefPaste3" localSheetId="12" hidden="1">'[21]Movimento provisões'!#REF!</definedName>
    <definedName name="XRefPaste3" hidden="1">'[21]Movimento provisões'!#REF!</definedName>
    <definedName name="XRefPaste3Row" localSheetId="12" hidden="1">#REF!</definedName>
    <definedName name="XRefPaste3Row" hidden="1">#REF!</definedName>
    <definedName name="XRefPaste4" localSheetId="12" hidden="1">'[21]Movimento provisões'!#REF!</definedName>
    <definedName name="XRefPaste4" hidden="1">'[21]Movimento provisões'!#REF!</definedName>
    <definedName name="XRefPaste4Row" localSheetId="12" hidden="1">#REF!</definedName>
    <definedName name="XRefPaste4Row" hidden="1">#REF!</definedName>
    <definedName name="XRefPaste5" localSheetId="12" hidden="1">'[21]Movimento provisões'!#REF!</definedName>
    <definedName name="XRefPaste5" hidden="1">'[21]Movimento provisões'!#REF!</definedName>
    <definedName name="XRefPaste5Row" localSheetId="12" hidden="1">#REF!</definedName>
    <definedName name="XRefPaste5Row" hidden="1">#REF!</definedName>
    <definedName name="XRefPasteRangeCount" hidden="1">5</definedName>
    <definedName name="XVCWXV" hidden="1">[14]AW!$D$12</definedName>
    <definedName name="xwxxwx"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xx" hidden="1">{"cover",#N/A,TRUE,"Cover";"pnldet",#N/A,TRUE,"BaseCaseDEV";"pnl",#N/A,TRUE,"BaseCaseDEV";"bil",#N/A,TRUE,"BaseCaseDEV";"tabfi",#N/A,TRUE,"BaseCaseDEV";"ratios",#N/A,TRUE,"BaseCaseDEV";"variab",#N/A,TRUE,"BaseCaseDEV";"inv",#N/A,TRUE,"BaseCaseDEV"}</definedName>
    <definedName name="xxxxx" hidden="1">{#N/A,#N/A,FALSE,"CBE";#N/A,#N/A,FALSE,"SWK"}</definedName>
    <definedName name="XYZ" hidden="1">{#N/A,#N/A,FALSE,"TOTFINAL";#N/A,#N/A,FALSE,"FINPLAN";#N/A,#N/A,FALSE,"TOTMOTADJ";#N/A,#N/A,FALSE,"tieEQ";#N/A,#N/A,FALSE,"G";#N/A,#N/A,FALSE,"ELIMS";#N/A,#N/A,FALSE,"NEXTEL ADJ";#N/A,#N/A,FALSE,"MIMS";#N/A,#N/A,FALSE,"LMPS";#N/A,#N/A,FALSE,"CNSS";#N/A,#N/A,FALSE,"CSS";#N/A,#N/A,FALSE,"MCG";#N/A,#N/A,FALSE,"AECS";#N/A,#N/A,FALSE,"SPS";#N/A,#N/A,FALSE,"CORP"}</definedName>
    <definedName name="yfj" hidden="1">{#N/A,#N/A,TRUE,"Cover sheet";#N/A,#N/A,TRUE,"INPUTS";#N/A,#N/A,TRUE,"OUTPUTS";#N/A,#N/A,TRUE,"VALUATION"}</definedName>
    <definedName name="yjdkutk"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re" hidden="1">{#N/A,#N/A,FALSE,"ORIX CSC"}</definedName>
    <definedName name="yuyuuyuyuyuyu" hidden="1">{#N/A,#N/A,TRUE,"Cover sheet";#N/A,#N/A,TRUE,"DCF analysis";#N/A,#N/A,TRUE,"WACC calculation"}</definedName>
    <definedName name="zb"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c" hidden="1">{#N/A,#N/A,FALSE,"ORIX CSC"}</definedName>
    <definedName name="zd"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edaqzd" hidden="1">{#N/A,#N/A,FALSE,"Operations";#N/A,#N/A,FALSE,"Financials"}</definedName>
    <definedName name="zefz" hidden="1">{"First Page",#N/A,FALSE,"Surfactants LBO";"Second Page",#N/A,FALSE,"Surfactants LBO"}</definedName>
    <definedName name="ZERTRET" localSheetId="12" hidden="1">[14]RSG!#REF!</definedName>
    <definedName name="ZERTRET" hidden="1">[14]RSG!#REF!</definedName>
    <definedName name="zf" hidden="1">{"coverall",#N/A,FALSE,"Definitions";"cover1",#N/A,FALSE,"Definitions";"cover2",#N/A,FALSE,"Definitions";"cover3",#N/A,FALSE,"Definitions";"cover4",#N/A,FALSE,"Definitions";"cover5",#N/A,FALSE,"Definitions";"blank",#N/A,FALSE,"Definitions"}</definedName>
    <definedName name="zg" hidden="1">{#N/A,#N/A,FALSE,"Contribution Analysis"}</definedName>
    <definedName name="zh" hidden="1">{"IS",#N/A,FALSE,"IS";"RPTIS",#N/A,FALSE,"RPTIS";"STATS",#N/A,FALSE,"STATS";"CELL",#N/A,FALSE,"CELL";"BS",#N/A,FALSE,"BS"}</definedName>
    <definedName name="zi" hidden="1">{#N/A,#N/A,FALSE,"ORIX CSC"}</definedName>
    <definedName name="zj" hidden="1">{"sweden",#N/A,FALSE,"Sweden";"germany",#N/A,FALSE,"Germany";"portugal",#N/A,FALSE,"Portugal";"belgium",#N/A,FALSE,"Belgium";"japan",#N/A,FALSE,"Japan ";"italy",#N/A,FALSE,"Italy";"spain",#N/A,FALSE,"Spain";"korea",#N/A,FALSE,"Korea"}</definedName>
    <definedName name="zk"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l" hidden="1">{"IS",#N/A,FALSE,"IS";"RPTIS",#N/A,FALSE,"RPTIS";"STATS",#N/A,FALSE,"STATS";"CELL",#N/A,FALSE,"CELL";"BS",#N/A,FALSE,"BS"}</definedName>
    <definedName name="zm" hidden="1">{#N/A,#N/A,FALSE,"Contribution Analysis"}</definedName>
    <definedName name="zn"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o" hidden="1">{"orixcsc",#N/A,FALSE,"ORIX CSC";"orixcsc2",#N/A,FALSE,"ORIX CSC"}</definedName>
    <definedName name="zp" hidden="1">{"IS",#N/A,FALSE,"IS";"RPTIS",#N/A,FALSE,"RPTIS";"STATS",#N/A,FALSE,"STATS";"CELL",#N/A,FALSE,"CELL";"BS",#N/A,FALSE,"BS"}</definedName>
    <definedName name="zq" hidden="1">{"IS",#N/A,FALSE,"IS";"RPTIS",#N/A,FALSE,"RPTIS";"STATS",#N/A,FALSE,"STATS";"CELL",#N/A,FALSE,"CELL";"BS",#N/A,FALSE,"BS"}</definedName>
    <definedName name="zr" hidden="1">{"IS",#N/A,FALSE,"IS";"RPTIS",#N/A,FALSE,"RPTIS";"STATS",#N/A,FALSE,"STATS";"BS",#N/A,FALSE,"BS"}</definedName>
    <definedName name="zs" hidden="1">{"subs",#N/A,FALSE,"database ";"proportional",#N/A,FALSE,"database "}</definedName>
    <definedName name="zt" hidden="1">{"test2",#N/A,TRUE,"Prices"}</definedName>
    <definedName name="zu" hidden="1">{"IS",#N/A,FALSE,"IS";"RPTIS",#N/A,FALSE,"RPTIS";"STATS",#N/A,FALSE,"STATS";"CELL",#N/A,FALSE,"CELL";"BS",#N/A,FALSE,"BS"}</definedName>
    <definedName name="zv" hidden="1">{"subs",#N/A,FALSE,"database ";"proportional",#N/A,FALSE,"database "}</definedName>
    <definedName name="zw" hidden="1">{"coverall",#N/A,FALSE,"Definitions";"cover1",#N/A,FALSE,"Definitions";"cover2",#N/A,FALSE,"Definitions";"cover3",#N/A,FALSE,"Definitions";"cover4",#N/A,FALSE,"Definitions";"cover5",#N/A,FALSE,"Definitions";"blank",#N/A,FALSE,"Definitions"}</definedName>
    <definedName name="zx" hidden="1">{"orixcsc",#N/A,FALSE,"ORIX CSC";"orixcsc2",#N/A,FALSE,"ORIX CSC"}</definedName>
    <definedName name="zy"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rd"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zzzzzzz"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s>
  <calcPr calcId="144525"/>
</workbook>
</file>

<file path=xl/sharedStrings.xml><?xml version="1.0" encoding="utf-8"?>
<sst xmlns="http://schemas.openxmlformats.org/spreadsheetml/2006/main" count="4559" uniqueCount="548">
  <si>
    <t xml:space="preserve">Tableau de Bord de Gestion </t>
  </si>
  <si>
    <t>Octobre 2025</t>
  </si>
  <si>
    <t>Effectif et Sites BTS</t>
  </si>
  <si>
    <t>RH &amp; QS</t>
  </si>
  <si>
    <t>Effectif fin de période</t>
  </si>
  <si>
    <t>Variation (+/-)</t>
  </si>
  <si>
    <t>Effectif début de période</t>
  </si>
  <si>
    <t>Nombre de BTS Total</t>
  </si>
  <si>
    <t>Nbre fin de période 2G</t>
  </si>
  <si>
    <t>Nbre début de période 2G</t>
  </si>
  <si>
    <t>Nbre fin de période 3G/4G</t>
  </si>
  <si>
    <t>Nbre début de période 3G/4G</t>
  </si>
  <si>
    <t>Nombre de sites Total</t>
  </si>
  <si>
    <t>Nbre fin de période 2G/3G/4G</t>
  </si>
  <si>
    <t>Nbre début de période 2G/3G/4G</t>
  </si>
  <si>
    <t xml:space="preserve">  </t>
  </si>
  <si>
    <t>Parc d'abonnés</t>
  </si>
  <si>
    <t>JANVIER</t>
  </si>
  <si>
    <t>FEVRIER</t>
  </si>
  <si>
    <t>MARS</t>
  </si>
  <si>
    <t>AVRIL</t>
  </si>
  <si>
    <t>MAI</t>
  </si>
  <si>
    <t>JUIN</t>
  </si>
  <si>
    <t>JUILLET</t>
  </si>
  <si>
    <t>AOUT</t>
  </si>
  <si>
    <t>SEPTEMBRE</t>
  </si>
  <si>
    <t>OCTOBRE</t>
  </si>
  <si>
    <t>NOVEMBRE</t>
  </si>
  <si>
    <t>DECEMBRE</t>
  </si>
  <si>
    <t>CUMUL</t>
  </si>
  <si>
    <t>ANNUEL</t>
  </si>
  <si>
    <t>2025
Réel</t>
  </si>
  <si>
    <t>2025
Budget</t>
  </si>
  <si>
    <t>Ecart /
 Budget</t>
  </si>
  <si>
    <t>2024
Réel</t>
  </si>
  <si>
    <t>Evol
%</t>
  </si>
  <si>
    <t>2025
Actu 1</t>
  </si>
  <si>
    <t>Ecart /
 Actu 1</t>
  </si>
  <si>
    <t>2025
Actu 2</t>
  </si>
  <si>
    <t>Ecart /
 Actu 2</t>
  </si>
  <si>
    <t>2025 Actu3</t>
  </si>
  <si>
    <t>Ecart /
 Actu 3</t>
  </si>
  <si>
    <t>2025
Actu 3</t>
  </si>
  <si>
    <t>2024
Actu 1</t>
  </si>
  <si>
    <t>2024
Actu 2</t>
  </si>
  <si>
    <t>Bud / 
2024 (%)</t>
  </si>
  <si>
    <t>Actu 1 / 
2023 (%)</t>
  </si>
  <si>
    <t>Actu 2 / 
2023 (%)</t>
  </si>
  <si>
    <t>Actu 3 / 
2019 (%)</t>
  </si>
  <si>
    <t>Parc Total Mobile Actif</t>
  </si>
  <si>
    <t>Activations totales</t>
  </si>
  <si>
    <t/>
  </si>
  <si>
    <t>Flux d'inactivité</t>
  </si>
  <si>
    <t>ns</t>
  </si>
  <si>
    <t>Acroissement net</t>
  </si>
  <si>
    <t>% churn annualisé</t>
  </si>
  <si>
    <t>Parc Actif Moyen</t>
  </si>
  <si>
    <t>Parc actif localisé</t>
  </si>
  <si>
    <t>Parc internet</t>
  </si>
  <si>
    <t>Parc actif Mobile Money</t>
  </si>
  <si>
    <t>Parc Prépayé Actif</t>
  </si>
  <si>
    <t>Parc prépayé actif début Période</t>
  </si>
  <si>
    <t>Parc prépayé actif fin de période</t>
  </si>
  <si>
    <t>Parc Postpayé</t>
  </si>
  <si>
    <t>Parc début Période</t>
  </si>
  <si>
    <t>Résiliations totales</t>
  </si>
  <si>
    <t>% résiliation annualisé</t>
  </si>
  <si>
    <t>Ventes nettes</t>
  </si>
  <si>
    <t>Parc Moyen Postpayé</t>
  </si>
  <si>
    <t>Chiffre d'affaires</t>
  </si>
  <si>
    <t>( Montant MFCFA)</t>
  </si>
  <si>
    <t>CA Global</t>
  </si>
  <si>
    <t>CA services Mobile</t>
  </si>
  <si>
    <t>CA récurrent</t>
  </si>
  <si>
    <t>CA sortant</t>
  </si>
  <si>
    <r>
      <t xml:space="preserve">Prépayé </t>
    </r>
    <r>
      <rPr>
        <b/>
        <sz val="9"/>
        <rFont val="Arial"/>
        <charset val="134"/>
      </rPr>
      <t>(yc commissions)</t>
    </r>
  </si>
  <si>
    <t>dont voix</t>
  </si>
  <si>
    <t>CA Internet 2G/3G/4G</t>
  </si>
  <si>
    <t>dont BLR</t>
  </si>
  <si>
    <t>dont MIHD</t>
  </si>
  <si>
    <t>dont sms</t>
  </si>
  <si>
    <t xml:space="preserve">CA Mobile money </t>
  </si>
  <si>
    <t xml:space="preserve">Postpayé </t>
  </si>
  <si>
    <t>dont voix +sms</t>
  </si>
  <si>
    <t>dont data 3G</t>
  </si>
  <si>
    <t>CA Internet EDGE</t>
  </si>
  <si>
    <t>CA entrant</t>
  </si>
  <si>
    <t xml:space="preserve"> Prépayé</t>
  </si>
  <si>
    <t xml:space="preserve"> Postpayé</t>
  </si>
  <si>
    <t xml:space="preserve"> </t>
  </si>
  <si>
    <t>Telecel</t>
  </si>
  <si>
    <t>Orange</t>
  </si>
  <si>
    <t>Socatel</t>
  </si>
  <si>
    <t xml:space="preserve">International </t>
  </si>
  <si>
    <t>Colocation</t>
  </si>
  <si>
    <t>Opérateur national 1</t>
  </si>
  <si>
    <t>Opérateur national 2</t>
  </si>
  <si>
    <t>Opérateur national 3</t>
  </si>
  <si>
    <t>+</t>
  </si>
  <si>
    <t>Roaming in</t>
  </si>
  <si>
    <t>CA équipement</t>
  </si>
  <si>
    <t>Vente de SIM</t>
  </si>
  <si>
    <t>Terminaux</t>
  </si>
  <si>
    <t>Accessoire</t>
  </si>
  <si>
    <t>(En Millions FCFA)</t>
  </si>
  <si>
    <t>2024
Actu 3</t>
  </si>
  <si>
    <t>Total Revenu</t>
  </si>
  <si>
    <t>Trafic (mn)</t>
  </si>
  <si>
    <t>Coût unitaire</t>
  </si>
  <si>
    <t>International</t>
  </si>
  <si>
    <t>Opérateur nationaux (Transit)</t>
  </si>
  <si>
    <t>Nbre SMS</t>
  </si>
  <si>
    <t>Reversement SVA</t>
  </si>
  <si>
    <t>Interconnexion SMS</t>
  </si>
  <si>
    <t>Roaming out</t>
  </si>
  <si>
    <t>Coûts des terminaux et cartes</t>
  </si>
  <si>
    <t>Dont coût des cartes de recharge vendues</t>
  </si>
  <si>
    <t>Dont coût des SIM</t>
  </si>
  <si>
    <t>Dont coût des terminaux*</t>
  </si>
  <si>
    <t>Dont provisions sur stocks</t>
  </si>
  <si>
    <t>Commissions</t>
  </si>
  <si>
    <t>Dont Commission Flooz</t>
  </si>
  <si>
    <t>Dont commissions up-front</t>
  </si>
  <si>
    <t>Dont avoirs de performance</t>
  </si>
  <si>
    <t>Coûts des ventes</t>
  </si>
  <si>
    <t>Marge Brute</t>
  </si>
  <si>
    <t>En % du CA</t>
  </si>
  <si>
    <t>-</t>
  </si>
  <si>
    <t>Marge Brute hors transit</t>
  </si>
  <si>
    <t>opex</t>
  </si>
  <si>
    <t>Total Opex</t>
  </si>
  <si>
    <t>Personnel</t>
  </si>
  <si>
    <t>Traitement &amp; salaires et autres</t>
  </si>
  <si>
    <t>Assurance maladie</t>
  </si>
  <si>
    <t>Activation des charges du personnel</t>
  </si>
  <si>
    <t>Communication</t>
  </si>
  <si>
    <t>Exploitation &amp; maintenance</t>
  </si>
  <si>
    <t>Achat d'énergie - Bâtiment - Gardiennage</t>
  </si>
  <si>
    <t>Lignes et réseaux (entretien &amp; achats)</t>
  </si>
  <si>
    <t>Fees du contrat GMNS</t>
  </si>
  <si>
    <t>Matériel de transport (Entretien et locat°)</t>
  </si>
  <si>
    <t>Maintenance informatique</t>
  </si>
  <si>
    <t>*</t>
  </si>
  <si>
    <t>Frais généraux</t>
  </si>
  <si>
    <t>Frais d'achats d'études, honoraires</t>
  </si>
  <si>
    <t>Management fees</t>
  </si>
  <si>
    <t xml:space="preserve">Transport, déplacement, mission </t>
  </si>
  <si>
    <t>Frais postaux, bancaires et assurances</t>
  </si>
  <si>
    <t>Achats de mat. et fournitures consom.</t>
  </si>
  <si>
    <t>Impôts, taxes et redevances</t>
  </si>
  <si>
    <t>Redevances régulateur</t>
  </si>
  <si>
    <t>Autres impôts et taxes</t>
  </si>
  <si>
    <t>Dont Taxe sur l'entrant international</t>
  </si>
  <si>
    <t>Dont la Turtel</t>
  </si>
  <si>
    <t xml:space="preserve">Dont Autres impôts </t>
  </si>
  <si>
    <t>Provision clients, R&amp;C &amp; NC</t>
  </si>
  <si>
    <t>Prov. Créances clients</t>
  </si>
  <si>
    <t>Prov. R&amp;C</t>
  </si>
  <si>
    <t>PIDR</t>
  </si>
  <si>
    <t>Autres provisions (Stock)</t>
  </si>
  <si>
    <t>Ecart de change sur exploitation</t>
  </si>
  <si>
    <t xml:space="preserve">P&amp;L </t>
  </si>
  <si>
    <t>Mobile</t>
  </si>
  <si>
    <t>Coût des ventes</t>
  </si>
  <si>
    <t>% CA</t>
  </si>
  <si>
    <t>Coûts opérationnels</t>
  </si>
  <si>
    <t>EBITDA</t>
  </si>
  <si>
    <t>-1pt</t>
  </si>
  <si>
    <t>Amortissements et déprec. Courant</t>
  </si>
  <si>
    <t>Dotations (Amo. et Pv NC)</t>
  </si>
  <si>
    <t>Autres non courant</t>
  </si>
  <si>
    <t xml:space="preserve"> +/- value de cession d'immob.</t>
  </si>
  <si>
    <t>EBITA</t>
  </si>
  <si>
    <t>Résultat financier</t>
  </si>
  <si>
    <t>dont intérêt sur SHL</t>
  </si>
  <si>
    <t>Contribution au fond spécial COVID-19</t>
  </si>
  <si>
    <t>RESULTAT avant IS</t>
  </si>
  <si>
    <t>IS</t>
  </si>
  <si>
    <t>ID</t>
  </si>
  <si>
    <t>RESULTAT NET</t>
  </si>
  <si>
    <t xml:space="preserve">Trafic </t>
  </si>
  <si>
    <t>(En Millions Minute)</t>
  </si>
  <si>
    <t xml:space="preserve">Total  Trafic </t>
  </si>
  <si>
    <t xml:space="preserve">Trafic sortant </t>
  </si>
  <si>
    <t>Dont Prépayé</t>
  </si>
  <si>
    <t>Dont Postpayé</t>
  </si>
  <si>
    <t>vers On net</t>
  </si>
  <si>
    <t>vers Off net  local</t>
  </si>
  <si>
    <t>vers International</t>
  </si>
  <si>
    <t>vers Sonitel (fixe)</t>
  </si>
  <si>
    <t>vers l'international</t>
  </si>
  <si>
    <t>vers Moov</t>
  </si>
  <si>
    <t>vers Airtel</t>
  </si>
  <si>
    <t>vers Orange</t>
  </si>
  <si>
    <t>vers Sahelcom</t>
  </si>
  <si>
    <t>Trafic sortant postpayé</t>
  </si>
  <si>
    <t>Trafic entrant</t>
  </si>
  <si>
    <t>Trafic entrant prépayé</t>
  </si>
  <si>
    <t>Socatel (fixe)</t>
  </si>
  <si>
    <t xml:space="preserve">    du fixe </t>
  </si>
  <si>
    <t xml:space="preserve">    de l'international </t>
  </si>
  <si>
    <t xml:space="preserve">    de Moov</t>
  </si>
  <si>
    <t>de Airtel</t>
  </si>
  <si>
    <t>de Orange</t>
  </si>
  <si>
    <t>de Sahelcom</t>
  </si>
  <si>
    <t>Trafic entrant postpayé</t>
  </si>
  <si>
    <t>Indicateurs
 Mobile</t>
  </si>
  <si>
    <t>2025
Actu3</t>
  </si>
  <si>
    <t>ARPU Global</t>
  </si>
  <si>
    <t>ARPU Sortant</t>
  </si>
  <si>
    <t>ARPU Entrant</t>
  </si>
  <si>
    <t>ARPU Prépayé</t>
  </si>
  <si>
    <t>ARPU Postpayé</t>
  </si>
  <si>
    <t>nd</t>
  </si>
  <si>
    <t>Usage / client / mois</t>
  </si>
  <si>
    <t>Usage Sortant</t>
  </si>
  <si>
    <t>Prépayé</t>
  </si>
  <si>
    <t>Postpayé</t>
  </si>
  <si>
    <t>Usage Entrant</t>
  </si>
  <si>
    <t>Prix mn</t>
  </si>
  <si>
    <t>Prix mn Sortant</t>
  </si>
  <si>
    <t>Prix mn Entrant</t>
  </si>
  <si>
    <r>
      <rPr>
        <b/>
        <sz val="18"/>
        <color theme="9" tint="-0.249977111117893"/>
        <rFont val="Arial"/>
        <charset val="134"/>
      </rPr>
      <t xml:space="preserve">CAPEX
</t>
    </r>
    <r>
      <rPr>
        <b/>
        <sz val="10"/>
        <color theme="9" tint="-0.249977111117893"/>
        <rFont val="Arial"/>
        <charset val="134"/>
      </rPr>
      <t>(Million de FCFA)</t>
    </r>
  </si>
  <si>
    <t>2023
Réel</t>
  </si>
  <si>
    <t>2024
Budget</t>
  </si>
  <si>
    <t>Total capex</t>
  </si>
  <si>
    <t>Réseau</t>
  </si>
  <si>
    <t>Modernisation et densification du réseau d'accès (50 sites à Bangui)</t>
  </si>
  <si>
    <t xml:space="preserve">Modernisation du réseau Core CS/PS &amp; Plateformes de services </t>
  </si>
  <si>
    <t>Modernisation et extension Radio (130 Sites)</t>
  </si>
  <si>
    <t>Modernisation et extension Transmission (yc BB FH de Bangui)</t>
  </si>
  <si>
    <t>Mise à niveau et extension réseau VSAT domestique</t>
  </si>
  <si>
    <t>Extension du réseau de transmission FH sur Bangui à 4 boucles de 4 Gbps</t>
  </si>
  <si>
    <t>Acquisition de groupes électrogènes 15KVA</t>
  </si>
  <si>
    <t>Construction des sites (Pylônes yc )</t>
  </si>
  <si>
    <t>Outils de planification et de mesures Radio</t>
  </si>
  <si>
    <t>Mise à niveau SI Commercial</t>
  </si>
  <si>
    <t>Acquisition de Firewall pour POP Internet</t>
  </si>
  <si>
    <t>Solution de Gestion du réseau IP</t>
  </si>
  <si>
    <t>Equipements informatiques</t>
  </si>
  <si>
    <t>Transmission VSAT (complément 15 SRAN)</t>
  </si>
  <si>
    <t>Construction 15 sites outdoor  (complément 15 SRAN)</t>
  </si>
  <si>
    <t>Energie - Redresseur 48V + Batteries Lithium autonomie 12h (80 sites à Bangui)</t>
  </si>
  <si>
    <t>Construction de 17 sites à Bangui - Pylônes 40m-15m²-150km/h</t>
  </si>
  <si>
    <t>Pièces de rechange et outils</t>
  </si>
  <si>
    <t>Licences Régulateur</t>
  </si>
  <si>
    <t>Commercial et Marketing</t>
  </si>
  <si>
    <t>Cartes SIM</t>
  </si>
  <si>
    <t>Autres Commerciales</t>
  </si>
  <si>
    <t>Agences commerciales</t>
  </si>
  <si>
    <t>Administratif et Financier</t>
  </si>
  <si>
    <t>Activation charges du personnel</t>
  </si>
  <si>
    <t>Logistique</t>
  </si>
  <si>
    <t>Matériel et outillage industriels</t>
  </si>
  <si>
    <t>Materiel informatique</t>
  </si>
  <si>
    <t>Matériels et mobiliers</t>
  </si>
  <si>
    <t>Climatiseurs</t>
  </si>
  <si>
    <t>Autres matériels et mobiliers</t>
  </si>
  <si>
    <t>Autres agencements (eau electricité, autres)</t>
  </si>
  <si>
    <t>Autres installations</t>
  </si>
  <si>
    <t>Terrains et Batiments</t>
  </si>
  <si>
    <t>Transport</t>
  </si>
  <si>
    <t>Autres(mat. Bureau, bureautique,…)</t>
  </si>
  <si>
    <t>Materiel bureautique</t>
  </si>
  <si>
    <t>Mobilier de bureau</t>
  </si>
  <si>
    <t>Flux Financiers 
(Million de FCFA)</t>
  </si>
  <si>
    <t xml:space="preserve">CUMUL </t>
  </si>
  <si>
    <t>2023
Actu 2</t>
  </si>
  <si>
    <t>Neutralisation de la var. de provisions incluses dans l'Ebitda (-)</t>
  </si>
  <si>
    <t>Autre résultat non courant</t>
  </si>
  <si>
    <t>Variation de BFR opérationnel (+/-)</t>
  </si>
  <si>
    <t>Dividendes reçus des participations non consolidées (+)</t>
  </si>
  <si>
    <t>Cession d'immobilisations</t>
  </si>
  <si>
    <t>Investissements nets (Capex brutes - cession d'immo.) (-)</t>
  </si>
  <si>
    <t>Plan de restructuration</t>
  </si>
  <si>
    <t>CFFO</t>
  </si>
  <si>
    <t>Résultat financier hors dividendes des stés non consolidées (+/-)</t>
  </si>
  <si>
    <t>Impôts payés (-)</t>
  </si>
  <si>
    <t>Dividendes payés (-)</t>
  </si>
  <si>
    <t>Cash flow used for financing and taxes</t>
  </si>
  <si>
    <t>Cash flow used for investment (+/-)</t>
  </si>
  <si>
    <t xml:space="preserve">Autres éléments non cash </t>
  </si>
  <si>
    <t>Net cash flow</t>
  </si>
  <si>
    <t>Dettes brutes (-)</t>
  </si>
  <si>
    <t>Trésorerie brute (+)</t>
  </si>
  <si>
    <t>Trésorerie nette fin de période</t>
  </si>
  <si>
    <t>RF 2012</t>
  </si>
  <si>
    <t>RF 2011</t>
  </si>
  <si>
    <t>Ecart</t>
  </si>
  <si>
    <t>Filiales : Suivi des CAPEX</t>
  </si>
  <si>
    <t>Intitulé du projet</t>
  </si>
  <si>
    <t>Famille (*)</t>
  </si>
  <si>
    <t>Fournissseurs</t>
  </si>
  <si>
    <t>Montant budgétisé 2016</t>
  </si>
  <si>
    <t>Actu1 2015</t>
  </si>
  <si>
    <t>Actu2 2015</t>
  </si>
  <si>
    <t>Actu3 2015</t>
  </si>
  <si>
    <t>Avancement physique en %</t>
  </si>
  <si>
    <t>Equipement</t>
  </si>
  <si>
    <t>Prestations</t>
  </si>
  <si>
    <t>Frais annexe(DD)</t>
  </si>
  <si>
    <t>Total</t>
  </si>
  <si>
    <t>% de réalisation du budget</t>
  </si>
  <si>
    <t>Réseaux</t>
  </si>
  <si>
    <t>SAGEMCOM &amp; CYCLONE</t>
  </si>
  <si>
    <t>Fourniture et installation de 40 stations solaires - Equipements</t>
  </si>
  <si>
    <t>Environnement</t>
  </si>
  <si>
    <t>Fourniture et installation de 40 stations solaires - Prestations</t>
  </si>
  <si>
    <t>Fourniture et installation de 50 BTS 2G</t>
  </si>
  <si>
    <t>BSS</t>
  </si>
  <si>
    <t xml:space="preserve">Fourniture et installation de 2 BSC </t>
  </si>
  <si>
    <t>Fourniture et installation de 80 NodeB (Maradi, Niamey)</t>
  </si>
  <si>
    <t>Fourniture et installation de 2 RNC (Maradi, Niamey)</t>
  </si>
  <si>
    <t>Mise à niveau 3G du Core Network</t>
  </si>
  <si>
    <t>NSS</t>
  </si>
  <si>
    <t>Mise à niveau du réseau de transmission pour la 3G (Maradi, Niamey)</t>
  </si>
  <si>
    <t>Transmission</t>
  </si>
  <si>
    <t>Extension du réseau de transmission - Accès &gt;&gt;&gt; 50</t>
  </si>
  <si>
    <t>Extension du réseau de transmission - Backbone &gt;&gt;&gt; 50</t>
  </si>
  <si>
    <t>Extension du réseau de transmission Satelite &gt;&gt;&gt;&gt; 11</t>
  </si>
  <si>
    <t>Outils de planification et accesoires</t>
  </si>
  <si>
    <t>Autres</t>
  </si>
  <si>
    <t>Fourniture et installation de 50 pylônes</t>
  </si>
  <si>
    <t>Fourniture et installation de 50 sites solaires hybrides</t>
  </si>
  <si>
    <t>Acquisition de 80 groupes électrogènes</t>
  </si>
  <si>
    <t>Acquisition de 516 batteries</t>
  </si>
  <si>
    <t>Acquisition de 78 AVR</t>
  </si>
  <si>
    <t>Acquisition des appareils de climatisation &gt;&gt;&gt; 50</t>
  </si>
  <si>
    <t>Mise à niveau de l'atelier de complexe</t>
  </si>
  <si>
    <t>Ateliers d'energie pour les nouveaux BSC</t>
  </si>
  <si>
    <t>Electrification des sites</t>
  </si>
  <si>
    <t>Système d'information</t>
  </si>
  <si>
    <t>Antivirus McAfee (70) (17 recrus, 10 nouveaux serveurs, 86 postes utilisateurs de 42 agences, représentations et franchises prévues en 2016)</t>
  </si>
  <si>
    <t>SI</t>
  </si>
  <si>
    <t>Citrix (40 Licence) ( pour les 86 postes de 42 agences, représentations et franchises prévues)</t>
  </si>
  <si>
    <t xml:space="preserve">Microsoft </t>
  </si>
  <si>
    <t>Archivage des mails GFA ou Symantec entreprise vault ( pour 250 boites email et les bases de données exchange)</t>
  </si>
  <si>
    <t>Licence call center (1730 £ / licence poste téléconseiller)</t>
  </si>
  <si>
    <t>Licence symantec netbackup (pour la sauvegarde des données des poste de travail  
des utilisateurs) (licence de 3 To)</t>
  </si>
  <si>
    <t>Extension PaperCut (50 users)</t>
  </si>
  <si>
    <t>Gescom Sage  (40 Licence) ( pour les 86 postes de 42 agences, représentations et franchises prévues)</t>
  </si>
  <si>
    <t>Projet Mutualisation des SI commerciales</t>
  </si>
  <si>
    <t>Outil CRM (gestion des reclamations client) phase 2 (intégration avec Hermes)</t>
  </si>
  <si>
    <t>Haute disponibilité Base des données BI (Oracle)</t>
  </si>
  <si>
    <t xml:space="preserve">Refonte BO / BI </t>
  </si>
  <si>
    <t>Délocalisation des plateformes (Prestige Télécom - Moov Niger)</t>
  </si>
  <si>
    <t>Infrastructure pour l'implémentation des nouvelles platefores à délocaliser de chez Prestige</t>
  </si>
  <si>
    <t>Mutualisation ERP Sage X3</t>
  </si>
  <si>
    <t>OSNUM (Outil de gestion de la qualité ISO 9001)</t>
  </si>
  <si>
    <t>Mise en place d’un outil de gestion de projet IT</t>
  </si>
  <si>
    <t>Help Desk Management (HP BTO)</t>
  </si>
  <si>
    <t>Divers</t>
  </si>
  <si>
    <t>Etude du Projet Plan de reprise &amp; continuité d'activité SI-ATNiger (PCRA)</t>
  </si>
  <si>
    <t>Redondance des stockages pour l’environnement Virtuel et licence de la Replication des données</t>
  </si>
  <si>
    <t>Extension de stockage Baie EMC 01 DAE de 15 Diques SAS</t>
  </si>
  <si>
    <t>Extension de stockage Baie EMC 5 Diques  SATA de 2 To</t>
  </si>
  <si>
    <t xml:space="preserve">Extension de la  capacité des serveurs virtuels  (10 serveurs pour les projets à venir et 10 serveurs pour les plates formes à délocalisées de Prestige Télécom) </t>
  </si>
  <si>
    <t>Mise en place de la solution NAC, Acquérir les outils permettant d’assurer la traçabilité
  d’accès aux données</t>
  </si>
  <si>
    <t>Sécurisation de l'architecture Réseau et des Environnements Virtuels</t>
  </si>
  <si>
    <t>Matériels informatiques</t>
  </si>
  <si>
    <t>Routeurs - Switchs</t>
  </si>
  <si>
    <t>LAN Interco</t>
  </si>
  <si>
    <t>Autres (Bâtiments, Matériel et mobilier de bureau, Matériel de transport, …)</t>
  </si>
  <si>
    <t>Matériel de transport</t>
  </si>
  <si>
    <t>Matériel de Transport</t>
  </si>
  <si>
    <t>Mobilier, matériel de bureau</t>
  </si>
  <si>
    <t>Matériel et mobilier de bureau</t>
  </si>
  <si>
    <t>Aménagemement des agences et des représentations</t>
  </si>
  <si>
    <t>Agencements/aménagements</t>
  </si>
  <si>
    <t>Aménagement du siège et du centre technique</t>
  </si>
  <si>
    <t>ARTP</t>
  </si>
  <si>
    <t>Climatisation</t>
  </si>
  <si>
    <t>Autres aménagements</t>
  </si>
  <si>
    <t>Amenagement entrepots</t>
  </si>
  <si>
    <t>Immatriculation des terrains</t>
  </si>
  <si>
    <t>Acquisition des terrains</t>
  </si>
  <si>
    <t>Terrains</t>
  </si>
  <si>
    <t>SIM</t>
  </si>
  <si>
    <t>Total en FCFA</t>
  </si>
  <si>
    <t>Projet budgétisé</t>
  </si>
  <si>
    <t>Nouveau projet</t>
  </si>
  <si>
    <t>Report non budgétisé</t>
  </si>
  <si>
    <t>Avances/Projet N+1</t>
  </si>
  <si>
    <t>Data
(Million de FCFA)</t>
  </si>
  <si>
    <t>Janvier</t>
  </si>
  <si>
    <t>Février</t>
  </si>
  <si>
    <t>Mars</t>
  </si>
  <si>
    <t>Avril</t>
  </si>
  <si>
    <t>Mai</t>
  </si>
  <si>
    <t>Juin</t>
  </si>
  <si>
    <t>Juillet</t>
  </si>
  <si>
    <t>Août</t>
  </si>
  <si>
    <t>Septembre</t>
  </si>
  <si>
    <t>Octobre</t>
  </si>
  <si>
    <t>Novembre</t>
  </si>
  <si>
    <t>Décembre</t>
  </si>
  <si>
    <t>Cumulé</t>
  </si>
  <si>
    <t>Annuel</t>
  </si>
  <si>
    <t>Réel 
2025</t>
  </si>
  <si>
    <t>Réel
2024</t>
  </si>
  <si>
    <t>Budget</t>
  </si>
  <si>
    <t>Ecart vs.</t>
  </si>
  <si>
    <t>% Evol/</t>
  </si>
  <si>
    <t>Actu1</t>
  </si>
  <si>
    <t>Actu2</t>
  </si>
  <si>
    <t>Actu3</t>
  </si>
  <si>
    <t>Réel</t>
  </si>
  <si>
    <t>% Bud /</t>
  </si>
  <si>
    <t>% Actu 1 /</t>
  </si>
  <si>
    <t>% Actu 2 /</t>
  </si>
  <si>
    <t>% Actu 3 /</t>
  </si>
  <si>
    <t>Parc Data Mobile actif (90 jrs)</t>
  </si>
  <si>
    <t>2G</t>
  </si>
  <si>
    <t>3G</t>
  </si>
  <si>
    <t>4G</t>
  </si>
  <si>
    <t>Trafic data (en millions de Go)</t>
  </si>
  <si>
    <t>Chiffre d'affaires MFCFA</t>
  </si>
  <si>
    <t>ARPU</t>
  </si>
  <si>
    <t>Usage (en Go/client)</t>
  </si>
  <si>
    <t xml:space="preserve">Prix / Go </t>
  </si>
  <si>
    <t>Budget de Trésorerie (En millions FCFA TTC)</t>
  </si>
  <si>
    <t>Réalisé</t>
  </si>
  <si>
    <t>DESIGNATIONS</t>
  </si>
  <si>
    <t>Désignations</t>
  </si>
  <si>
    <t>Recettes d'exploitation</t>
  </si>
  <si>
    <t>Recettes d'Interco Internationale</t>
  </si>
  <si>
    <t>Recettes Interco Nationale</t>
  </si>
  <si>
    <t>Recettes Conventions</t>
  </si>
  <si>
    <t xml:space="preserve">(A) Total Encaissements </t>
  </si>
  <si>
    <t>Encaissements cumulés</t>
  </si>
  <si>
    <t>Décaissements d'Exploitation :</t>
  </si>
  <si>
    <t>Intercos Nationales</t>
  </si>
  <si>
    <t>Intercos Internationales</t>
  </si>
  <si>
    <t>Autres Achats</t>
  </si>
  <si>
    <t>Impôts et Taxes</t>
  </si>
  <si>
    <t>Taxe professionnelle</t>
  </si>
  <si>
    <t>T.V.A</t>
  </si>
  <si>
    <t>Taxe immobilière</t>
  </si>
  <si>
    <t>Charges de Personnel</t>
  </si>
  <si>
    <t>UITS</t>
  </si>
  <si>
    <t>Régies</t>
  </si>
  <si>
    <t>TAP</t>
  </si>
  <si>
    <t>TCFG (avril)</t>
  </si>
  <si>
    <t>Dépenses d'investissement :</t>
  </si>
  <si>
    <t>impot sur loyer</t>
  </si>
  <si>
    <t>Licences, Fond de Commerce  &amp; Brevets, Marques et valeurs</t>
  </si>
  <si>
    <t>taxe sur interco</t>
  </si>
  <si>
    <t>Terrains, aménagements et constructions</t>
  </si>
  <si>
    <t>Instal. Techniques Matériel et Outillage</t>
  </si>
  <si>
    <t>Autres immobilisations</t>
  </si>
  <si>
    <t>Avances et acomptes / Immobilisation</t>
  </si>
  <si>
    <t xml:space="preserve">(B) Total Décaissements </t>
  </si>
  <si>
    <t>Décaissements cumulés</t>
  </si>
  <si>
    <t>(C) Flux Mensuel d'Exploitation : CFFO</t>
  </si>
  <si>
    <t>Flux cumulé</t>
  </si>
  <si>
    <t>Autres :</t>
  </si>
  <si>
    <t>I.S</t>
  </si>
  <si>
    <t>Dividendes</t>
  </si>
  <si>
    <t>(D) Flux Mensuel Hors Exploitation</t>
  </si>
  <si>
    <t>Opérations de Financement :</t>
  </si>
  <si>
    <t>Charges d'intérêts décaissées</t>
  </si>
  <si>
    <t>Remboursement d'Emprunt</t>
  </si>
  <si>
    <t>Remboursement d’ Emprunt BGFI</t>
  </si>
  <si>
    <t>Remboursement Crédits Spot</t>
  </si>
  <si>
    <t>Nouveaux Emprunts à LMT</t>
  </si>
  <si>
    <t>Nouveaux Crédits Spots</t>
  </si>
  <si>
    <t>Nouveaux Crédits Fournisseurs</t>
  </si>
  <si>
    <t>Autres (Augmentation K, Participations, Prêts,…)</t>
  </si>
  <si>
    <t>Produits Financiers Encaissés</t>
  </si>
  <si>
    <t>(E) Flux Mensuel</t>
  </si>
  <si>
    <t>Décaissements Cumulés</t>
  </si>
  <si>
    <t>Portefeuille en valeur de placement</t>
  </si>
  <si>
    <t>Comptes Sequestres</t>
  </si>
  <si>
    <t xml:space="preserve">Disponibilités en Trésorerie (Banques + Régies,…) </t>
  </si>
  <si>
    <t>Cash &amp; cash équivalent</t>
  </si>
  <si>
    <t>Emprunt location IFRS 16</t>
  </si>
  <si>
    <t>DECOUVERT BPMC+BGFI</t>
  </si>
  <si>
    <t>BMPC</t>
  </si>
  <si>
    <t>BGFI</t>
  </si>
  <si>
    <t>MAROC TELECOM</t>
  </si>
  <si>
    <t>Dette Brute</t>
  </si>
  <si>
    <t>Dont lignes découverts :</t>
  </si>
  <si>
    <t>Limite</t>
  </si>
  <si>
    <t>Utulisée</t>
  </si>
  <si>
    <t>Mobile Money</t>
  </si>
  <si>
    <t>Aout</t>
  </si>
  <si>
    <t>Réel &lt;Mois&gt;</t>
  </si>
  <si>
    <t>Parc clients Total</t>
  </si>
  <si>
    <t>Parc clients actif (90 jours)</t>
  </si>
  <si>
    <t>Nombre de points de ventes</t>
  </si>
  <si>
    <t>Total Montant des transactions</t>
  </si>
  <si>
    <t>Dépôt d’argent</t>
  </si>
  <si>
    <t>Retrait d’argent</t>
  </si>
  <si>
    <t>Transfert d’argent national</t>
  </si>
  <si>
    <t>Transfert d’argent international</t>
  </si>
  <si>
    <t>Recharge Mobile</t>
  </si>
  <si>
    <t>Achat de biens et services</t>
  </si>
  <si>
    <t xml:space="preserve">Paiement de factures </t>
  </si>
  <si>
    <t>Paiement de salaires</t>
  </si>
  <si>
    <t>Forfait internet</t>
  </si>
  <si>
    <t>consultation SEEN</t>
  </si>
  <si>
    <t>achat EVD</t>
  </si>
  <si>
    <t>Transfert DA vers PDV</t>
  </si>
  <si>
    <t>Autres (à préciser)</t>
  </si>
  <si>
    <t>Chiffre d'affaires HT</t>
  </si>
  <si>
    <t>consultation Nigelec</t>
  </si>
  <si>
    <t>Total Commissions HT</t>
  </si>
  <si>
    <t>Dont commissions Revendeurs</t>
  </si>
  <si>
    <t>Dépôt d’argent (EVD)</t>
  </si>
  <si>
    <t>Retrait d’argent (FLOOZ)</t>
  </si>
  <si>
    <t>Paiement de factures (EVD)</t>
  </si>
  <si>
    <t>achat EVD (EVD)</t>
  </si>
  <si>
    <t>Transfert DA vers PDV (EVD)</t>
  </si>
  <si>
    <t>Dont commissions Banques</t>
  </si>
  <si>
    <t>Marge Brute (en monnaie locale)</t>
  </si>
  <si>
    <t>% Marge Brute/CA</t>
  </si>
  <si>
    <t>Gain sur commission distributeur</t>
  </si>
  <si>
    <t>Suivi des créances clients &amp; créances et dettes opérateurs</t>
  </si>
  <si>
    <t xml:space="preserve">En millions </t>
  </si>
  <si>
    <t>Contrôle</t>
  </si>
  <si>
    <t>Solde au 31/10/2016</t>
  </si>
  <si>
    <r>
      <rPr>
        <b/>
        <sz val="10"/>
        <rFont val="Calibri"/>
        <charset val="134"/>
      </rPr>
      <t>≤</t>
    </r>
    <r>
      <rPr>
        <b/>
        <sz val="10"/>
        <rFont val="Arial Unicode MS"/>
        <charset val="134"/>
      </rPr>
      <t>30 jrs</t>
    </r>
  </si>
  <si>
    <r>
      <rPr>
        <b/>
        <sz val="10"/>
        <rFont val="Arial Unicode MS"/>
        <charset val="134"/>
      </rPr>
      <t xml:space="preserve">&gt;30 et </t>
    </r>
    <r>
      <rPr>
        <b/>
        <sz val="10"/>
        <rFont val="Calibri"/>
        <charset val="134"/>
      </rPr>
      <t>≤</t>
    </r>
    <r>
      <rPr>
        <b/>
        <sz val="10"/>
        <rFont val="Arial Unicode MS"/>
        <charset val="134"/>
      </rPr>
      <t>90</t>
    </r>
  </si>
  <si>
    <r>
      <rPr>
        <b/>
        <sz val="10"/>
        <rFont val="Arial Unicode MS"/>
        <charset val="134"/>
      </rPr>
      <t xml:space="preserve">&gt;90 et </t>
    </r>
    <r>
      <rPr>
        <b/>
        <sz val="10"/>
        <rFont val="Calibri"/>
        <charset val="134"/>
      </rPr>
      <t>≤</t>
    </r>
    <r>
      <rPr>
        <b/>
        <sz val="10"/>
        <rFont val="Arial Unicode MS"/>
        <charset val="134"/>
      </rPr>
      <t>365</t>
    </r>
  </si>
  <si>
    <r>
      <rPr>
        <b/>
        <sz val="10"/>
        <rFont val="Arial Unicode MS"/>
        <charset val="134"/>
      </rPr>
      <t xml:space="preserve">&gt;1 an et </t>
    </r>
    <r>
      <rPr>
        <b/>
        <sz val="10"/>
        <rFont val="Calibri"/>
        <charset val="134"/>
      </rPr>
      <t>≤</t>
    </r>
    <r>
      <rPr>
        <b/>
        <sz val="10"/>
        <rFont val="Arial Unicode MS"/>
        <charset val="134"/>
      </rPr>
      <t>2ans</t>
    </r>
  </si>
  <si>
    <r>
      <rPr>
        <b/>
        <sz val="10"/>
        <rFont val="Arial Unicode MS"/>
        <charset val="134"/>
      </rPr>
      <t xml:space="preserve">&gt;2 an et </t>
    </r>
    <r>
      <rPr>
        <b/>
        <sz val="10"/>
        <rFont val="Calibri"/>
        <charset val="134"/>
      </rPr>
      <t>≤</t>
    </r>
    <r>
      <rPr>
        <b/>
        <sz val="10"/>
        <rFont val="Arial Unicode MS"/>
        <charset val="134"/>
      </rPr>
      <t>3ans</t>
    </r>
  </si>
  <si>
    <t>&gt; 3ans</t>
  </si>
  <si>
    <t>Solde Créances clients</t>
  </si>
  <si>
    <t>Créances clients privées brutes</t>
  </si>
  <si>
    <t>Créances distributeurs</t>
  </si>
  <si>
    <t>Créances résiliées</t>
  </si>
  <si>
    <t>Créances douteuses</t>
  </si>
  <si>
    <t>Autres (manuelles,….)</t>
  </si>
  <si>
    <t>Total créances brutes</t>
  </si>
  <si>
    <t>Provision pour dépréciation en comptabilité (HT)</t>
  </si>
  <si>
    <t>Provision pour dépréciation en comptabilité (TTC)</t>
  </si>
  <si>
    <t xml:space="preserve">Taux de recouvrement fixe </t>
  </si>
  <si>
    <t xml:space="preserve">Taux de recouvrement Mobile </t>
  </si>
  <si>
    <t>Créances publiques brutes</t>
  </si>
  <si>
    <t>Créances manuelles</t>
  </si>
  <si>
    <t>Créances Telcase</t>
  </si>
  <si>
    <t>Provision pour dépréciation en comptabilité</t>
  </si>
  <si>
    <t>Taux de recouvrement fixe</t>
  </si>
  <si>
    <t>Taux de recouvrement Mobile</t>
  </si>
  <si>
    <t>Solde opérateurs</t>
  </si>
  <si>
    <t>Créances opérateurs</t>
  </si>
  <si>
    <t>Dettes opérateurs</t>
  </si>
  <si>
    <t>Remarque: cet ensemble de données est généré lorsque vous créez un graphique de flèche de différence, veuillez donc ne pas le modifier ou le supprimer pour éviter de provoquer une erreur de graphique de flèche de différence</t>
  </si>
</sst>
</file>

<file path=xl/styles.xml><?xml version="1.0" encoding="utf-8"?>
<styleSheet xmlns="http://schemas.openxmlformats.org/spreadsheetml/2006/main">
  <numFmts count="157">
    <numFmt numFmtId="176" formatCode="#,##0.0&quot; pts&quot;;\-#,##0.0&quot; pts&quot;"/>
    <numFmt numFmtId="177" formatCode="#,##0.0000,,"/>
    <numFmt numFmtId="178" formatCode="#,##0.000,,"/>
    <numFmt numFmtId="179" formatCode="_-* #,##0\ _€_-;\-* #,##0\ _€_-;_-* &quot;-&quot;??\ _€_-;_-@_-"/>
    <numFmt numFmtId="180" formatCode="[$-40C]mmm\-yy;@"/>
    <numFmt numFmtId="181" formatCode="#,##0.00,,"/>
    <numFmt numFmtId="182" formatCode="#,##0.00_ ;\-#,##0.00\ "/>
    <numFmt numFmtId="183" formatCode="#,##0,,"/>
    <numFmt numFmtId="184" formatCode="&quot;$&quot;#,##0_);&quot;$&quot;\(#,##0.\)"/>
    <numFmt numFmtId="185" formatCode="&quot;$&quot;#,##0_);&quot;$&quot;\(#,##0\)"/>
    <numFmt numFmtId="186" formatCode="_-&quot;£ &quot;* #,##0_-;\-&quot;£ &quot;* #,##0_-;_-&quot;£ &quot;* &quot;-&quot;_-;_-@_-"/>
    <numFmt numFmtId="187" formatCode="_-* #,##0\ _F_-;\-* #,##0\ _F_-;_-* &quot;-&quot;??\ _F_-;_-@_-"/>
    <numFmt numFmtId="188" formatCode="#,##0.000000,,"/>
    <numFmt numFmtId="189" formatCode="&quot;&quot;_);&quot;&quot;;&quot;&quot;_);&quot;&quot;_)"/>
    <numFmt numFmtId="190" formatCode="#,##0&quot; pt&quot;;\-#,##0&quot; pts&quot;"/>
    <numFmt numFmtId="191" formatCode="#,##0.0_);\(#,##0.0\);&quot;-&quot;_);@_)"/>
    <numFmt numFmtId="192" formatCode="#,##0,;;;&quot;$K&quot;"/>
    <numFmt numFmtId="193" formatCode="#,##0.0&quot; pt&quot;;\-#,##0.0&quot; pt&quot;"/>
    <numFmt numFmtId="194" formatCode="_-&quot;£ &quot;* #,##0.00_-;\-&quot;£ &quot;* #,##0.00_-;_-&quot;£ &quot;* &quot;-&quot;??_-;_-@_-"/>
    <numFmt numFmtId="195" formatCode="0.00_)"/>
    <numFmt numFmtId="196" formatCode="0.00000&quot;  &quot;"/>
    <numFmt numFmtId="197" formatCode="&quot;$&quot;#,##0.;;\(&quot;$&quot;#,##0.\)"/>
    <numFmt numFmtId="198" formatCode="_-* #,##0.0\ _F_-;\-* #,##0.0\ _F_-;_-* &quot;-&quot;?\ _F_-;_-@_-"/>
    <numFmt numFmtId="199" formatCode="0;;"/>
    <numFmt numFmtId="200" formatCode="&quot;$&quot;#,##0_);[Red]\(&quot;$&quot;#,##0\)"/>
    <numFmt numFmtId="201" formatCode="_ * #,##0_)_L_ ;_ * \(#,##0\)_L_ ;_ * &quot;-&quot;_)_L_ ;_ @_ "/>
    <numFmt numFmtId="202" formatCode="dd\-mmm\-yy"/>
    <numFmt numFmtId="203" formatCode="#,##0.0,,"/>
    <numFmt numFmtId="204" formatCode="#,##0.000_);\(#,##0.000\)"/>
    <numFmt numFmtId="205" formatCode="_-[$€]* #,##0.00_-;\-[$€]* #,##0.00_-;_-[$€]* &quot;-&quot;??_-;_-@_-"/>
    <numFmt numFmtId="206" formatCode="_-* #,##0.00\ _z_l_-;\-* #,##0.00\ _z_l_-;_-* &quot;-&quot;??\ _z_l_-;_-@_-"/>
    <numFmt numFmtId="207" formatCode="\ #,##0.0&quot; pt&quot;;\-#,##0.0&quot; pt&quot;"/>
    <numFmt numFmtId="208" formatCode="mmm\-d\-yyyy"/>
    <numFmt numFmtId="209" formatCode="0000"/>
    <numFmt numFmtId="210" formatCode="_-* #,##0.00\ [$€-1]_-;\-* #,##0.00\ [$€-1]_-;_-* &quot;-&quot;??\ [$€-1]_-"/>
    <numFmt numFmtId="211" formatCode="&quot;$&quot;#,##0;\-&quot;$&quot;#,##0"/>
    <numFmt numFmtId="212" formatCode="0.000000"/>
    <numFmt numFmtId="213" formatCode="#,##0_)&quot;days&quot;;\(#,##0\)&quot;days&quot;"/>
    <numFmt numFmtId="214" formatCode="\(&quot;$&quot;\ 000\)"/>
    <numFmt numFmtId="215" formatCode="0.00_);\(0.00\);0.00"/>
    <numFmt numFmtId="216" formatCode="&quot;$&quot;#,##0.0000_);\(&quot;$&quot;#,##0.0000\)"/>
    <numFmt numFmtId="217" formatCode="#,##0,,;;;&quot;Mb/s&quot;"/>
    <numFmt numFmtId="218" formatCode="#,##0,,,\ ;;;&quot;Gb/s&quot;"/>
    <numFmt numFmtId="219" formatCode="&quot;$&quot;#,##0"/>
    <numFmt numFmtId="220" formatCode="#,##0_)\x;\(#,##0\)\x;0_)\x;@_)_x"/>
    <numFmt numFmtId="221" formatCode="_(* #,##0,_);[Red]_(* \(#,##0,\);_(* 0_);_(@_)"/>
    <numFmt numFmtId="222" formatCode="yyyy_)"/>
    <numFmt numFmtId="223" formatCode="_-* #,##0.00\ _€_-;\-* #,##0.00\ _€_-;_-* &quot;-&quot;??\ _€_-;_-@_-"/>
    <numFmt numFmtId="224" formatCode="&quot;$&quot;_(#,##0.00_);&quot;$&quot;\(#,##0.00\);&quot;$&quot;_(0.00_);@_)"/>
    <numFmt numFmtId="225" formatCode="#,##0.0\%_);\(#,##0.0\%\);#,##0.0\%_);@_)"/>
    <numFmt numFmtId="226" formatCode="#,##0.0"/>
    <numFmt numFmtId="227" formatCode="0.0_)\%;\(0.0\)\%"/>
    <numFmt numFmtId="228" formatCode="0.0_)\%;\(0.0\)\%;0.0_)\%;@_)_%"/>
    <numFmt numFmtId="229" formatCode="_ * #,##0.00_ ;_ * \-#,##0.00_ ;_ * &quot;-&quot;??_ ;_ @_ "/>
    <numFmt numFmtId="230" formatCode="mm/dd/yy;;;"/>
    <numFmt numFmtId="231" formatCode="#,##0.00000,,"/>
    <numFmt numFmtId="232" formatCode="_-* #,##0\ _z_l_-;\-* #,##0\ _z_l_-;_-* &quot;-&quot;\ _z_l_-;_-@_-"/>
    <numFmt numFmtId="233" formatCode="_-* #,##0.000_-;\-* #,##0.000_-;_-* &quot;-&quot;??_-;_-@_-"/>
    <numFmt numFmtId="234" formatCode="#,##0.0\x_);\(#,##0.0\x\);&quot;-&quot;_);@_)"/>
    <numFmt numFmtId="235" formatCode="&quot;£&quot;_(#,##0.00_);&quot;£&quot;\(#,##0.00\)"/>
    <numFmt numFmtId="236" formatCode="###0.0_x;\(###0.0\)_x"/>
    <numFmt numFmtId="237" formatCode="##0.00000"/>
    <numFmt numFmtId="238" formatCode="#,##0.0_);[Red]\(#,##0.0\)"/>
    <numFmt numFmtId="239" formatCode="0.0%&quot;Sales&quot;"/>
    <numFmt numFmtId="240" formatCode="0.0"/>
    <numFmt numFmtId="241" formatCode="#,##0;\(#,##0\)"/>
    <numFmt numFmtId="242" formatCode="_ * #,##0_ ;_ * \-#,##0_ ;_ * &quot;-&quot;_ ;_ @_ "/>
    <numFmt numFmtId="243" formatCode="#,##0,;\-#,##0,"/>
    <numFmt numFmtId="244" formatCode="000000"/>
    <numFmt numFmtId="245" formatCode="[$-409]mmm/yy;@"/>
    <numFmt numFmtId="246" formatCode="0.00\%;\-0.00\%;0.00\%"/>
    <numFmt numFmtId="247" formatCode="\+#,##0.0&quot; pts&quot;;\-#,##0.0&quot; pts&quot;"/>
    <numFmt numFmtId="248" formatCode="#,##0.00000"/>
    <numFmt numFmtId="249" formatCode="_(&quot;$&quot;* #,##0_);_(&quot;$&quot;* \(#,##0\);_(&quot;$&quot;* &quot;-&quot;_);_(@_)"/>
    <numFmt numFmtId="250" formatCode="&quot;€&quot;_(#,##0.00_);&quot;€&quot;\(#,##0.00\)"/>
    <numFmt numFmtId="251" formatCode="_(* #,##0.00_);_(* \(#,##0.00\);_(* &quot;-&quot;??_);_(@_)"/>
    <numFmt numFmtId="252" formatCode="0.000&quot;  &quot;"/>
    <numFmt numFmtId="253" formatCode="mmm\-yy"/>
    <numFmt numFmtId="254" formatCode="&quot;TFCF: &quot;#,##0_);[Red]&quot;No! &quot;\(#,##0\)"/>
    <numFmt numFmtId="255" formatCode="#,##0\ ;[Red]\(#,##0\)"/>
    <numFmt numFmtId="256" formatCode="#,##0.0_)_x;\(#,##0.0\)_x;0.0_)_x;@_)_x"/>
    <numFmt numFmtId="257" formatCode="#,##0.0%_);\(#,##0.0%\);&quot;-&quot;_);@_)"/>
    <numFmt numFmtId="258" formatCode="_ &quot;\&quot;* #,##0.00_ ;_ &quot;\&quot;* \-#,##0.00_ ;_ &quot;\&quot;* &quot;-&quot;??_ ;_ @_ "/>
    <numFmt numFmtId="259" formatCode="&quot;$&quot;#,##0.00;[Red]\-&quot;$&quot;#,##0.00"/>
    <numFmt numFmtId="260" formatCode="_(* #,##0_);_(* \(#,##0\);_(* &quot;-&quot;??_);_(@_)"/>
    <numFmt numFmtId="261" formatCode="#,##0.0_);\(#,##0.0\);#,##0.0_);@_)"/>
    <numFmt numFmtId="41" formatCode="_-* #,##0_-;\-* #,##0_-;_-* &quot;-&quot;_-;_-@_-"/>
    <numFmt numFmtId="262" formatCode="#,##0\ [$$-C0C]"/>
    <numFmt numFmtId="263" formatCode="0.000000000"/>
    <numFmt numFmtId="264" formatCode="0.00\x;\-0.00\x;0.00\x"/>
    <numFmt numFmtId="265" formatCode="#,##0.0_);\(#,##0.0\)"/>
    <numFmt numFmtId="266" formatCode="#,##0_ ;\-#,##0\ "/>
    <numFmt numFmtId="267" formatCode="0.0%&quot;NWI/Sls&quot;"/>
    <numFmt numFmtId="268" formatCode="#,##0.0_)\x;\(#,##0.0\)\x"/>
    <numFmt numFmtId="269" formatCode="0.00,,"/>
    <numFmt numFmtId="270" formatCode="\+#,##0.0%_);\(#,##0.0%\);&quot;-&quot;_);@_)"/>
    <numFmt numFmtId="271" formatCode="#,##0,_$;\-#,##0,_$"/>
    <numFmt numFmtId="272" formatCode="0.0000&quot;  &quot;"/>
    <numFmt numFmtId="273" formatCode="mm/dd/yy"/>
    <numFmt numFmtId="274" formatCode="#,##0.0_)_%;\(#,##0.0\)_%;0.0_)_%;@_)_%"/>
    <numFmt numFmtId="275" formatCode="&quot;$&quot;#,##0.000_);[Red]\(&quot;$&quot;#,##0.000\)"/>
    <numFmt numFmtId="276" formatCode="#,##0.0%_);\(#,##0.0%\)"/>
    <numFmt numFmtId="277" formatCode="&quot;$&quot;#,##0.0000_);[Red]\(&quot;$&quot;#,##0.0000\)"/>
    <numFmt numFmtId="278" formatCode="0.00_);\(0.00\);0.00_)"/>
    <numFmt numFmtId="279" formatCode="&quot;$&quot;#,##0.0_);[Red]\(&quot;$&quot;#,##0.0\)"/>
    <numFmt numFmtId="280" formatCode="#,##0.00\ &quot;F&quot;;[Red]\-#,##0.00\ &quot;F&quot;"/>
    <numFmt numFmtId="281" formatCode="_-* #,##0.00\ _D_H_-;\-* #,##0.00\ _D_H_-;_-* &quot;-&quot;??\ _D_H_-;_-@_-"/>
    <numFmt numFmtId="282" formatCode="_(* #,##0_);_(* \(#,##0\);_(* &quot;-&quot;_);_(@_)"/>
    <numFmt numFmtId="283" formatCode="#,##0.0_)_%;\(#,##0.0\)_%"/>
    <numFmt numFmtId="284" formatCode="#,##0.0;\(#,##0.0\)"/>
    <numFmt numFmtId="285" formatCode="_ &quot;\&quot;* #,##0_ ;_ &quot;\&quot;* \-#,##0_ ;_ &quot;\&quot;* &quot;-&quot;_ ;_ @_ "/>
    <numFmt numFmtId="286" formatCode=";;;"/>
    <numFmt numFmtId="287" formatCode="#,##0.0&quot; pt&quot;;\-#,##0.0&quot; pts&quot;"/>
    <numFmt numFmtId="288" formatCode="0.0000000000000"/>
    <numFmt numFmtId="289" formatCode="_(* #,##0_);[Red]_(* \(#,##0\);_(* 0_);_(@_)"/>
    <numFmt numFmtId="290" formatCode="0.0_)"/>
    <numFmt numFmtId="291" formatCode="_-* #,##0.00\ &quot;€&quot;_-;\-* #,##0.00\ &quot;€&quot;_-;_-* &quot;-&quot;??\ &quot;€&quot;_-;_-@_-"/>
    <numFmt numFmtId="292" formatCode="#,##0.0_);[Red]\(#,##0.0\);&quot;N/A &quot;"/>
    <numFmt numFmtId="293" formatCode="#,##0.0_)_x;\(#,##0.0\)_x"/>
    <numFmt numFmtId="294" formatCode="_(&quot;$&quot;* #,##0.0_);_(&quot;$&quot;* \(#,##0.0\);_(&quot;$&quot;* &quot;-&quot;??_);_(@_)"/>
    <numFmt numFmtId="295" formatCode="#,##0.00_);\(#,##0.00\);0.00_);@_)"/>
    <numFmt numFmtId="296" formatCode="#,##0.0\x_);\(#,##0.0\x\);#,##0.0\x_);@_)"/>
    <numFmt numFmtId="297" formatCode="_-* #,##0.00\ _F_-;\-* #,##0.00\ _F_-;_-* &quot;-&quot;??\ _F_-;_-@_-"/>
    <numFmt numFmtId="298" formatCode="#,##0_)_x;\(#,##0\)_x;0_)_x;@_)_x"/>
    <numFmt numFmtId="299" formatCode="&quot;$&quot;#,##0_);\(&quot;$&quot;#,##0\)"/>
    <numFmt numFmtId="300" formatCode="0.00&quot;  &quot;"/>
    <numFmt numFmtId="301" formatCode="0.0&quot;  &quot;"/>
    <numFmt numFmtId="302" formatCode="_-* #,##0.0\ _€_-;\-* #,##0.0\ _€_-;_-* &quot;-&quot;??\ _€_-;_-@_-"/>
    <numFmt numFmtId="303" formatCode="#,##0,;;;&quot;Kb/s&quot;"/>
    <numFmt numFmtId="304" formatCode="#,##0.0_);\(#,##0.0\);0_._0_)"/>
    <numFmt numFmtId="305" formatCode="mmmm\-yyyy"/>
    <numFmt numFmtId="306" formatCode="&quot;$&quot;#,##0\ ;\(&quot;$&quot;#,##0\)"/>
    <numFmt numFmtId="307" formatCode="#,##0.0_)\x;\(#,##0.0\)\x;0.0_)\x;@_)_x"/>
    <numFmt numFmtId="308" formatCode="&quot;$&quot;#,##0.00_);[Red]\(&quot;$&quot;#,##0.00\)"/>
    <numFmt numFmtId="309" formatCode="dd\-mmm\-yy_)"/>
    <numFmt numFmtId="310" formatCode="#,##0.000%_);[Red]\(#,##0.000%\)"/>
    <numFmt numFmtId="311" formatCode="&quot;$&quot;_(#,##0.00_);&quot;$&quot;\(#,##0.00\)"/>
    <numFmt numFmtId="312" formatCode="_ * #,##0.00_)&quot;L&quot;_ ;_ * \(#,##0.00\)&quot;L&quot;_ ;_ * &quot;-&quot;??_)&quot;L&quot;_ ;_ @_ "/>
    <numFmt numFmtId="313" formatCode="_-* #,##0.00\ [$€]_-;\-* #,##0.00\ [$€]_-;_-* &quot;-&quot;??\ [$€]_-;_-@_-"/>
    <numFmt numFmtId="44" formatCode="_-&quot;£&quot;* #,##0.00_-;\-&quot;£&quot;* #,##0.00_-;_-&quot;£&quot;* &quot;-&quot;??_-;_-@_-"/>
    <numFmt numFmtId="314" formatCode="0.0%"/>
    <numFmt numFmtId="315" formatCode="_(&quot;$&quot;* #,##0.00_);_(&quot;$&quot;* \(#,##0.00\);_(&quot;$&quot;* &quot;-&quot;??_);_(@_)"/>
    <numFmt numFmtId="316" formatCode="#,##0.000;[Red]#,##0.000"/>
    <numFmt numFmtId="317" formatCode="_(* #,###.00_);_(* \(#,###.00\);_(* &quot;-&quot;??_);_(@_)"/>
    <numFmt numFmtId="318" formatCode="#0.0\ &quot;%&quot;"/>
    <numFmt numFmtId="43" formatCode="_-* #,##0.00_-;\-* #,##0.00_-;_-* &quot;-&quot;??_-;_-@_-"/>
    <numFmt numFmtId="319" formatCode="_(* #,##0_);_(* \(#,##0\);_(* &quot;0&quot;??_);_(@_)"/>
    <numFmt numFmtId="320" formatCode="&quot;€&quot;_(#,##0.00_);&quot;€&quot;\(#,##0.00\);&quot;€&quot;_(0.00_);@_)"/>
    <numFmt numFmtId="321" formatCode="_-&quot;$&quot;* #,##0_-;\-&quot;$&quot;* #,##0_-;_-&quot;$&quot;* &quot;-&quot;_-;_-@_-"/>
    <numFmt numFmtId="322" formatCode="#,##0;\-#,##0;&quot;-&quot;"/>
    <numFmt numFmtId="323" formatCode="_-* #,##0.000000_-;\-* #,##0.000000_-;_-* &quot;-&quot;??_-;_-@_-"/>
    <numFmt numFmtId="324" formatCode="&quot;!&quot;#,##0_);\(&quot;!&quot;#,##0\)"/>
    <numFmt numFmtId="325" formatCode="_-* #,##0\ _€_-;\-* #,##0\ _€_-;_-* &quot;-&quot;\ _€_-;_-@_-"/>
    <numFmt numFmtId="326" formatCode="_-&quot;$&quot;* #,##0.00_-;\-&quot;$&quot;* #,##0.00_-;_-&quot;$&quot;* &quot;-&quot;??_-;_-@_-"/>
    <numFmt numFmtId="327" formatCode="0.0%&quot;NetPPE/sales&quot;"/>
    <numFmt numFmtId="328" formatCode="General_)"/>
    <numFmt numFmtId="329" formatCode="&quot;£&quot;_(#,##0.00_);&quot;£&quot;\(#,##0.00\);&quot;£&quot;_(0.00_);@_)"/>
  </numFmts>
  <fonts count="309">
    <font>
      <sz val="11"/>
      <color theme="1"/>
      <name val="Calibri"/>
      <charset val="134"/>
      <scheme val="minor"/>
    </font>
    <font>
      <sz val="12"/>
      <name val="Arial"/>
      <charset val="134"/>
    </font>
    <font>
      <i/>
      <sz val="12"/>
      <name val="Arial"/>
      <charset val="134"/>
    </font>
    <font>
      <sz val="10"/>
      <name val="Arial"/>
      <charset val="134"/>
    </font>
    <font>
      <b/>
      <sz val="18"/>
      <color indexed="56"/>
      <name val="Arial"/>
      <charset val="134"/>
    </font>
    <font>
      <b/>
      <sz val="10"/>
      <color theme="1"/>
      <name val="Arial"/>
      <charset val="134"/>
    </font>
    <font>
      <b/>
      <sz val="12"/>
      <name val="Arial"/>
      <charset val="134"/>
    </font>
    <font>
      <sz val="12"/>
      <color theme="1"/>
      <name val="Calibri"/>
      <charset val="134"/>
      <scheme val="minor"/>
    </font>
    <font>
      <sz val="12"/>
      <name val="Calibri"/>
      <charset val="134"/>
      <scheme val="minor"/>
    </font>
    <font>
      <b/>
      <sz val="12"/>
      <name val="Calibri"/>
      <charset val="134"/>
      <scheme val="minor"/>
    </font>
    <font>
      <i/>
      <sz val="12"/>
      <name val="Calibri"/>
      <charset val="134"/>
      <scheme val="minor"/>
    </font>
    <font>
      <sz val="12"/>
      <color rgb="FFFF0000"/>
      <name val="Calibri"/>
      <charset val="134"/>
      <scheme val="minor"/>
    </font>
    <font>
      <b/>
      <sz val="10"/>
      <name val="Arial"/>
      <charset val="134"/>
    </font>
    <font>
      <b/>
      <sz val="10"/>
      <name val="Arial Unicode MS"/>
      <charset val="134"/>
    </font>
    <font>
      <sz val="12"/>
      <color rgb="FFFF0000"/>
      <name val="Arial"/>
      <charset val="134"/>
    </font>
    <font>
      <b/>
      <sz val="11"/>
      <color theme="1"/>
      <name val="Calibri"/>
      <charset val="134"/>
      <scheme val="minor"/>
    </font>
    <font>
      <i/>
      <sz val="11"/>
      <color theme="1"/>
      <name val="Calibri"/>
      <charset val="134"/>
      <scheme val="minor"/>
    </font>
    <font>
      <b/>
      <i/>
      <sz val="20"/>
      <color theme="9" tint="-0.249977111117893"/>
      <name val="Arial"/>
      <charset val="134"/>
    </font>
    <font>
      <sz val="10"/>
      <color theme="9" tint="-0.249977111117893"/>
      <name val="Times New Roman"/>
      <charset val="134"/>
    </font>
    <font>
      <b/>
      <sz val="12"/>
      <color theme="9" tint="-0.249977111117893"/>
      <name val="Times New Roman"/>
      <charset val="134"/>
    </font>
    <font>
      <b/>
      <sz val="10"/>
      <color theme="9" tint="-0.249977111117893"/>
      <name val="Times New Roman"/>
      <charset val="134"/>
    </font>
    <font>
      <sz val="10"/>
      <color theme="9" tint="-0.249977111117893"/>
      <name val="Arial"/>
      <charset val="134"/>
    </font>
    <font>
      <sz val="10"/>
      <color theme="1"/>
      <name val="Times New Roman"/>
      <charset val="134"/>
    </font>
    <font>
      <b/>
      <sz val="10"/>
      <color theme="0"/>
      <name val="Arial"/>
      <charset val="134"/>
    </font>
    <font>
      <b/>
      <sz val="10"/>
      <color theme="0"/>
      <name val="Times New Roman"/>
      <charset val="134"/>
    </font>
    <font>
      <b/>
      <sz val="11"/>
      <color theme="0"/>
      <name val="Calibri"/>
      <charset val="134"/>
      <scheme val="minor"/>
    </font>
    <font>
      <sz val="10"/>
      <color rgb="FF1F497D"/>
      <name val="Arial"/>
      <charset val="134"/>
    </font>
    <font>
      <sz val="12"/>
      <color rgb="FF000000"/>
      <name val="Times New Roman"/>
      <charset val="134"/>
    </font>
    <font>
      <sz val="11"/>
      <name val="Calibri"/>
      <charset val="134"/>
      <scheme val="minor"/>
    </font>
    <font>
      <b/>
      <sz val="10"/>
      <color theme="9" tint="-0.249977111117893"/>
      <name val="Arial"/>
      <charset val="134"/>
    </font>
    <font>
      <b/>
      <sz val="11"/>
      <color theme="9" tint="-0.249977111117893"/>
      <name val="Calibri"/>
      <charset val="134"/>
      <scheme val="minor"/>
    </font>
    <font>
      <sz val="11"/>
      <color theme="9" tint="-0.249977111117893"/>
      <name val="Calibri"/>
      <charset val="134"/>
      <scheme val="minor"/>
    </font>
    <font>
      <i/>
      <sz val="10"/>
      <color rgb="FF1F497D"/>
      <name val="Arial"/>
      <charset val="134"/>
    </font>
    <font>
      <i/>
      <sz val="10"/>
      <color theme="1"/>
      <name val="Times New Roman"/>
      <charset val="134"/>
    </font>
    <font>
      <i/>
      <sz val="11"/>
      <name val="Times New Roman"/>
      <charset val="134"/>
    </font>
    <font>
      <sz val="11"/>
      <name val="Times New Roman"/>
      <charset val="134"/>
    </font>
    <font>
      <sz val="11"/>
      <name val="Arial"/>
      <charset val="134"/>
    </font>
    <font>
      <b/>
      <sz val="11"/>
      <name val="Arial"/>
      <charset val="134"/>
    </font>
    <font>
      <sz val="11"/>
      <color rgb="FFC00000"/>
      <name val="Arial"/>
      <charset val="134"/>
    </font>
    <font>
      <b/>
      <sz val="11"/>
      <color theme="1"/>
      <name val="Arial"/>
      <charset val="134"/>
    </font>
    <font>
      <sz val="11"/>
      <color indexed="8"/>
      <name val="Arial"/>
      <charset val="134"/>
    </font>
    <font>
      <b/>
      <sz val="16"/>
      <color rgb="FFFF0000"/>
      <name val="Calibri"/>
      <charset val="134"/>
    </font>
    <font>
      <b/>
      <u val="double"/>
      <sz val="16"/>
      <name val="Calibri"/>
      <charset val="134"/>
    </font>
    <font>
      <b/>
      <sz val="16"/>
      <color theme="9" tint="-0.249977111117893"/>
      <name val="Calibri"/>
      <charset val="134"/>
    </font>
    <font>
      <sz val="11"/>
      <color theme="0"/>
      <name val="Arial"/>
      <charset val="134"/>
    </font>
    <font>
      <sz val="11"/>
      <color theme="1"/>
      <name val="Arial"/>
      <charset val="134"/>
    </font>
    <font>
      <b/>
      <sz val="11"/>
      <color indexed="8"/>
      <name val="Arial"/>
      <charset val="134"/>
    </font>
    <font>
      <b/>
      <sz val="11"/>
      <color rgb="FFC00000"/>
      <name val="Arial"/>
      <charset val="134"/>
    </font>
    <font>
      <sz val="11"/>
      <color rgb="FFC00000"/>
      <name val="Calibri"/>
      <charset val="134"/>
      <scheme val="minor"/>
    </font>
    <font>
      <b/>
      <sz val="10"/>
      <color rgb="FFC00000"/>
      <name val="Calibri"/>
      <charset val="134"/>
      <scheme val="minor"/>
    </font>
    <font>
      <b/>
      <sz val="10"/>
      <color rgb="FFFF0000"/>
      <name val="Calibri"/>
      <charset val="134"/>
      <scheme val="minor"/>
    </font>
    <font>
      <b/>
      <sz val="11"/>
      <color rgb="FF0070C0"/>
      <name val="Arial"/>
      <charset val="134"/>
    </font>
    <font>
      <sz val="12"/>
      <color indexed="8"/>
      <name val="Arial"/>
      <charset val="134"/>
    </font>
    <font>
      <b/>
      <sz val="12"/>
      <color theme="1"/>
      <name val="Arial"/>
      <charset val="134"/>
    </font>
    <font>
      <b/>
      <sz val="12"/>
      <color theme="0"/>
      <name val="Arial"/>
      <charset val="134"/>
    </font>
    <font>
      <b/>
      <sz val="12"/>
      <color indexed="8"/>
      <name val="Arial"/>
      <charset val="134"/>
    </font>
    <font>
      <b/>
      <sz val="12"/>
      <color rgb="FF0070C0"/>
      <name val="Arial"/>
      <charset val="134"/>
    </font>
    <font>
      <sz val="11"/>
      <color rgb="FFFF0000"/>
      <name val="Wingdings 2"/>
      <charset val="2"/>
    </font>
    <font>
      <b/>
      <sz val="12"/>
      <color rgb="FFC00000"/>
      <name val="Arial"/>
      <charset val="134"/>
    </font>
    <font>
      <b/>
      <sz val="12"/>
      <color indexed="62"/>
      <name val="Arial"/>
      <charset val="134"/>
    </font>
    <font>
      <sz val="10"/>
      <color theme="0"/>
      <name val="Arial"/>
      <charset val="134"/>
    </font>
    <font>
      <b/>
      <sz val="18"/>
      <color theme="9" tint="-0.249977111117893"/>
      <name val="Times New Roman"/>
      <charset val="134"/>
    </font>
    <font>
      <b/>
      <sz val="11"/>
      <name val="Calibri"/>
      <charset val="134"/>
      <scheme val="minor"/>
    </font>
    <font>
      <sz val="10"/>
      <color rgb="FFFF0000"/>
      <name val="Arial"/>
      <charset val="134"/>
    </font>
    <font>
      <sz val="11"/>
      <color theme="0"/>
      <name val="Calibri"/>
      <charset val="134"/>
      <scheme val="minor"/>
    </font>
    <font>
      <sz val="10"/>
      <color rgb="FFC00000"/>
      <name val="Arial"/>
      <charset val="134"/>
    </font>
    <font>
      <sz val="11"/>
      <color rgb="FFFF0000"/>
      <name val="Calibri"/>
      <charset val="134"/>
      <scheme val="minor"/>
    </font>
    <font>
      <b/>
      <sz val="12"/>
      <color theme="1"/>
      <name val="Calibri"/>
      <charset val="134"/>
      <scheme val="minor"/>
    </font>
    <font>
      <b/>
      <sz val="14"/>
      <color rgb="FFFF0000"/>
      <name val="Arial"/>
      <charset val="134"/>
    </font>
    <font>
      <b/>
      <sz val="14"/>
      <color indexed="56"/>
      <name val="Arial"/>
      <charset val="134"/>
    </font>
    <font>
      <sz val="14"/>
      <name val="Arial"/>
      <charset val="134"/>
    </font>
    <font>
      <b/>
      <sz val="14"/>
      <name val="Arial"/>
      <charset val="134"/>
    </font>
    <font>
      <b/>
      <sz val="10"/>
      <color indexed="56"/>
      <name val="Arial"/>
      <charset val="134"/>
    </font>
    <font>
      <b/>
      <sz val="16"/>
      <color rgb="FFFF0000"/>
      <name val="Arial"/>
      <charset val="134"/>
    </font>
    <font>
      <b/>
      <sz val="24"/>
      <color rgb="FFFF0000"/>
      <name val="Arial"/>
      <charset val="134"/>
    </font>
    <font>
      <b/>
      <sz val="10"/>
      <color rgb="FFFF0000"/>
      <name val="Arial"/>
      <charset val="134"/>
    </font>
    <font>
      <b/>
      <sz val="8"/>
      <color rgb="FFFF0000"/>
      <name val="Arial"/>
      <charset val="134"/>
    </font>
    <font>
      <sz val="10"/>
      <color theme="1"/>
      <name val="Calibri"/>
      <charset val="134"/>
      <scheme val="minor"/>
    </font>
    <font>
      <b/>
      <sz val="18"/>
      <color theme="9" tint="-0.249977111117893"/>
      <name val="Arial"/>
      <charset val="134"/>
    </font>
    <font>
      <sz val="10"/>
      <color theme="1"/>
      <name val="Arial"/>
      <charset val="134"/>
    </font>
    <font>
      <b/>
      <sz val="16"/>
      <color theme="9" tint="-0.249977111117893"/>
      <name val="Arial"/>
      <charset val="134"/>
    </font>
    <font>
      <sz val="10"/>
      <color indexed="30"/>
      <name val="Arial"/>
      <charset val="134"/>
    </font>
    <font>
      <b/>
      <sz val="10"/>
      <color indexed="30"/>
      <name val="Arial"/>
      <charset val="134"/>
    </font>
    <font>
      <b/>
      <sz val="20"/>
      <color rgb="FFFF0000"/>
      <name val="Arial"/>
      <charset val="134"/>
    </font>
    <font>
      <sz val="10"/>
      <color rgb="FF0070C0"/>
      <name val="Arial"/>
      <charset val="134"/>
    </font>
    <font>
      <b/>
      <sz val="20"/>
      <color indexed="10"/>
      <name val="Arial"/>
      <charset val="134"/>
    </font>
    <font>
      <sz val="8"/>
      <name val="Arial"/>
      <charset val="134"/>
    </font>
    <font>
      <sz val="8"/>
      <color theme="9" tint="-0.249977111117893"/>
      <name val="Arial"/>
      <charset val="134"/>
    </font>
    <font>
      <b/>
      <sz val="10"/>
      <color indexed="8"/>
      <name val="Arial"/>
      <charset val="134"/>
    </font>
    <font>
      <sz val="11"/>
      <color rgb="FF1F497D"/>
      <name val="Calibri"/>
      <charset val="134"/>
      <scheme val="minor"/>
    </font>
    <font>
      <b/>
      <sz val="18"/>
      <color indexed="10"/>
      <name val="Arial"/>
      <charset val="134"/>
    </font>
    <font>
      <sz val="10"/>
      <color theme="0"/>
      <name val="Calibri"/>
      <charset val="134"/>
      <scheme val="minor"/>
    </font>
    <font>
      <sz val="16"/>
      <name val="Arial"/>
      <charset val="134"/>
    </font>
    <font>
      <sz val="16"/>
      <color theme="9" tint="-0.249977111117893"/>
      <name val="Arial"/>
      <charset val="134"/>
    </font>
    <font>
      <i/>
      <sz val="10"/>
      <name val="Arial"/>
      <charset val="134"/>
    </font>
    <font>
      <sz val="9"/>
      <color theme="9" tint="-0.249977111117893"/>
      <name val="Arial"/>
      <charset val="134"/>
    </font>
    <font>
      <sz val="14"/>
      <color rgb="FFFF0000"/>
      <name val="Arial"/>
      <charset val="134"/>
    </font>
    <font>
      <sz val="10"/>
      <color theme="0" tint="-0.349986266670736"/>
      <name val="Arial"/>
      <charset val="134"/>
    </font>
    <font>
      <b/>
      <sz val="18"/>
      <color theme="9"/>
      <name val="Arial"/>
      <charset val="134"/>
    </font>
    <font>
      <sz val="10"/>
      <color theme="9"/>
      <name val="Arial"/>
      <charset val="134"/>
    </font>
    <font>
      <sz val="11"/>
      <color theme="9"/>
      <name val="Calibri"/>
      <charset val="134"/>
      <scheme val="minor"/>
    </font>
    <font>
      <b/>
      <sz val="10"/>
      <color theme="9"/>
      <name val="Arial"/>
      <charset val="134"/>
    </font>
    <font>
      <b/>
      <sz val="10"/>
      <color indexed="12"/>
      <name val="Arial"/>
      <charset val="134"/>
    </font>
    <font>
      <i/>
      <sz val="10"/>
      <color theme="0"/>
      <name val="Arial"/>
      <charset val="134"/>
    </font>
    <font>
      <b/>
      <i/>
      <sz val="10"/>
      <name val="Arial"/>
      <charset val="134"/>
    </font>
    <font>
      <sz val="9"/>
      <color theme="1"/>
      <name val="Arial"/>
      <charset val="134"/>
    </font>
    <font>
      <i/>
      <sz val="10"/>
      <color rgb="FFFF0000"/>
      <name val="Arial"/>
      <charset val="134"/>
    </font>
    <font>
      <b/>
      <sz val="10"/>
      <color theme="9" tint="0.799981688894314"/>
      <name val="Arial"/>
      <charset val="134"/>
    </font>
    <font>
      <b/>
      <sz val="10"/>
      <color indexed="61"/>
      <name val="Arial"/>
      <charset val="134"/>
    </font>
    <font>
      <sz val="9"/>
      <color theme="1"/>
      <name val="Book Antiqua"/>
      <charset val="134"/>
    </font>
    <font>
      <b/>
      <sz val="10"/>
      <color indexed="10"/>
      <name val="Arial"/>
      <charset val="134"/>
    </font>
    <font>
      <sz val="10"/>
      <color indexed="10"/>
      <name val="Arial"/>
      <charset val="134"/>
    </font>
    <font>
      <b/>
      <sz val="16"/>
      <color indexed="10"/>
      <name val="Arial"/>
      <charset val="134"/>
    </font>
    <font>
      <b/>
      <sz val="10"/>
      <color rgb="FFC00000"/>
      <name val="Arial"/>
      <charset val="134"/>
    </font>
    <font>
      <sz val="9"/>
      <color rgb="FF0000FF"/>
      <name val="Arial"/>
      <charset val="134"/>
    </font>
    <font>
      <b/>
      <sz val="24"/>
      <color indexed="10"/>
      <name val="Arial"/>
      <charset val="134"/>
    </font>
    <font>
      <b/>
      <sz val="9"/>
      <name val="Arial"/>
      <charset val="134"/>
    </font>
    <font>
      <b/>
      <sz val="36"/>
      <color indexed="17"/>
      <name val="Arial"/>
      <charset val="134"/>
    </font>
    <font>
      <sz val="10"/>
      <color indexed="17"/>
      <name val="Arial"/>
      <charset val="134"/>
    </font>
    <font>
      <b/>
      <sz val="12"/>
      <color rgb="FFFF0000"/>
      <name val="Calibri"/>
      <charset val="134"/>
      <scheme val="minor"/>
    </font>
    <font>
      <b/>
      <sz val="26"/>
      <color rgb="FF000099"/>
      <name val="Arial"/>
      <charset val="134"/>
    </font>
    <font>
      <b/>
      <i/>
      <sz val="18"/>
      <color rgb="FFC00000"/>
      <name val="Arial"/>
      <charset val="134"/>
    </font>
    <font>
      <b/>
      <sz val="26"/>
      <color indexed="17"/>
      <name val="Arial"/>
      <charset val="134"/>
    </font>
    <font>
      <b/>
      <sz val="14"/>
      <color rgb="FFC00000"/>
      <name val="Arial"/>
      <charset val="134"/>
    </font>
    <font>
      <sz val="24"/>
      <color indexed="9"/>
      <name val="Arial"/>
      <charset val="134"/>
    </font>
    <font>
      <b/>
      <sz val="22"/>
      <color indexed="18"/>
      <name val="Arial"/>
      <charset val="134"/>
    </font>
    <font>
      <sz val="9"/>
      <color indexed="8"/>
      <name val="Arial"/>
      <charset val="134"/>
    </font>
    <font>
      <b/>
      <sz val="10"/>
      <color indexed="18"/>
      <name val="Arial"/>
      <charset val="134"/>
    </font>
    <font>
      <b/>
      <sz val="15"/>
      <color theme="3"/>
      <name val="Calibri"/>
      <charset val="134"/>
      <scheme val="minor"/>
    </font>
    <font>
      <sz val="11"/>
      <color indexed="8"/>
      <name val="Calibri"/>
      <charset val="134"/>
    </font>
    <font>
      <sz val="12"/>
      <name val="Times New Roman"/>
      <charset val="134"/>
    </font>
    <font>
      <b/>
      <sz val="14"/>
      <color indexed="18"/>
      <name val="Arial"/>
      <charset val="134"/>
    </font>
    <font>
      <b/>
      <sz val="11"/>
      <color theme="3"/>
      <name val="Calibri"/>
      <charset val="134"/>
      <scheme val="minor"/>
    </font>
    <font>
      <sz val="11"/>
      <color rgb="FFFA7D00"/>
      <name val="Calibri"/>
      <charset val="134"/>
      <scheme val="minor"/>
    </font>
    <font>
      <b/>
      <sz val="18"/>
      <color indexed="24"/>
      <name val="Arial"/>
      <charset val="134"/>
    </font>
    <font>
      <sz val="10"/>
      <name val="Geneva"/>
      <charset val="134"/>
    </font>
    <font>
      <sz val="10"/>
      <name val="Helvetica-Narrow"/>
      <charset val="134"/>
    </font>
    <font>
      <sz val="12"/>
      <name val="DTMLetterRegular"/>
      <charset val="134"/>
    </font>
    <font>
      <b/>
      <sz val="11"/>
      <color indexed="56"/>
      <name val="Arial"/>
      <charset val="134"/>
    </font>
    <font>
      <b/>
      <sz val="15"/>
      <color indexed="56"/>
      <name val="Calibri"/>
      <charset val="134"/>
    </font>
    <font>
      <sz val="10"/>
      <color indexed="8"/>
      <name val="Calibri"/>
      <charset val="134"/>
    </font>
    <font>
      <sz val="10"/>
      <color indexed="8"/>
      <name val="Arial"/>
      <charset val="134"/>
    </font>
    <font>
      <sz val="12"/>
      <name val="宋体"/>
      <charset val="134"/>
    </font>
    <font>
      <sz val="10"/>
      <name val="Helv"/>
      <charset val="204"/>
    </font>
    <font>
      <sz val="10"/>
      <color indexed="9"/>
      <name val="Arial"/>
      <charset val="134"/>
    </font>
    <font>
      <b/>
      <sz val="8"/>
      <name val="MS Sans Serif"/>
      <charset val="134"/>
    </font>
    <font>
      <i/>
      <sz val="11"/>
      <color rgb="FF7F7F7F"/>
      <name val="Calibri"/>
      <charset val="134"/>
      <scheme val="minor"/>
    </font>
    <font>
      <sz val="11"/>
      <color indexed="9"/>
      <name val="Calibri"/>
      <charset val="134"/>
    </font>
    <font>
      <sz val="10"/>
      <color indexed="52"/>
      <name val="Calibri"/>
      <charset val="134"/>
    </font>
    <font>
      <i/>
      <sz val="10"/>
      <color indexed="23"/>
      <name val="Calibri"/>
      <charset val="134"/>
    </font>
    <font>
      <b/>
      <u val="singleAccounting"/>
      <sz val="10"/>
      <color indexed="18"/>
      <name val="Arial"/>
      <charset val="134"/>
    </font>
    <font>
      <sz val="10"/>
      <color indexed="9"/>
      <name val="Calibri"/>
      <charset val="134"/>
    </font>
    <font>
      <sz val="8"/>
      <name val="Times New Roman"/>
      <charset val="134"/>
    </font>
    <font>
      <sz val="8"/>
      <color indexed="12"/>
      <name val="Arial"/>
      <charset val="134"/>
    </font>
    <font>
      <b/>
      <sz val="9"/>
      <name val="Helv"/>
      <charset val="134"/>
    </font>
    <font>
      <b/>
      <sz val="15"/>
      <color indexed="56"/>
      <name val="Arial"/>
      <charset val="134"/>
    </font>
    <font>
      <b/>
      <sz val="11"/>
      <color indexed="56"/>
      <name val="Calibri"/>
      <charset val="134"/>
    </font>
    <font>
      <sz val="11"/>
      <color rgb="FF9C0006"/>
      <name val="Calibri"/>
      <charset val="134"/>
      <scheme val="minor"/>
    </font>
    <font>
      <sz val="10"/>
      <name val="Helv"/>
      <charset val="134"/>
    </font>
    <font>
      <sz val="11"/>
      <color indexed="19"/>
      <name val="Calibri"/>
      <charset val="134"/>
    </font>
    <font>
      <b/>
      <sz val="11"/>
      <color rgb="FF3F3F3F"/>
      <name val="Calibri"/>
      <charset val="134"/>
      <scheme val="minor"/>
    </font>
    <font>
      <sz val="11"/>
      <color indexed="52"/>
      <name val="Calibri"/>
      <charset val="134"/>
    </font>
    <font>
      <b/>
      <sz val="13"/>
      <color theme="3"/>
      <name val="Calibri"/>
      <charset val="134"/>
      <scheme val="minor"/>
    </font>
    <font>
      <b/>
      <sz val="11"/>
      <color rgb="FFFA7D00"/>
      <name val="Calibri"/>
      <charset val="134"/>
      <scheme val="minor"/>
    </font>
    <font>
      <sz val="10"/>
      <name val="Courier"/>
      <charset val="134"/>
    </font>
    <font>
      <sz val="10"/>
      <color indexed="8"/>
      <name val="MS Sans Serif"/>
      <charset val="134"/>
    </font>
    <font>
      <sz val="9"/>
      <name val="Helv"/>
      <charset val="134"/>
    </font>
    <font>
      <sz val="11"/>
      <color indexed="17"/>
      <name val="Calibri"/>
      <charset val="134"/>
    </font>
    <font>
      <sz val="10"/>
      <name val="Futura Bk BT"/>
      <charset val="134"/>
    </font>
    <font>
      <sz val="10"/>
      <color indexed="17"/>
      <name val="Calibri"/>
      <charset val="134"/>
    </font>
    <font>
      <sz val="9"/>
      <color indexed="8"/>
      <name val="Helv"/>
      <charset val="134"/>
    </font>
    <font>
      <sz val="10"/>
      <name val="Times New Roman"/>
      <charset val="134"/>
    </font>
    <font>
      <sz val="10"/>
      <color indexed="16"/>
      <name val="MS Serif"/>
      <charset val="134"/>
    </font>
    <font>
      <b/>
      <sz val="18"/>
      <color theme="3"/>
      <name val="Cambria"/>
      <charset val="134"/>
      <scheme val="major"/>
    </font>
    <font>
      <i/>
      <sz val="10"/>
      <color indexed="23"/>
      <name val="Arial"/>
      <charset val="134"/>
    </font>
    <font>
      <b/>
      <sz val="8"/>
      <color indexed="8"/>
      <name val="Tahoma"/>
      <charset val="134"/>
    </font>
    <font>
      <b/>
      <sz val="12"/>
      <color indexed="9"/>
      <name val="Praxis Com"/>
      <charset val="134"/>
    </font>
    <font>
      <sz val="9.85"/>
      <color indexed="8"/>
      <name val="Times New Roman"/>
      <charset val="134"/>
    </font>
    <font>
      <sz val="10"/>
      <name val="MS Sans Serif"/>
      <charset val="134"/>
    </font>
    <font>
      <sz val="11"/>
      <color rgb="FF9C6500"/>
      <name val="Calibri"/>
      <charset val="134"/>
      <scheme val="minor"/>
    </font>
    <font>
      <b/>
      <sz val="10"/>
      <color indexed="52"/>
      <name val="Calibri"/>
      <charset val="134"/>
    </font>
    <font>
      <b/>
      <sz val="10"/>
      <color indexed="9"/>
      <name val="Arial"/>
      <charset val="134"/>
    </font>
    <font>
      <sz val="11"/>
      <color indexed="10"/>
      <name val="Calibri"/>
      <charset val="134"/>
    </font>
    <font>
      <sz val="12"/>
      <name val="Tms Rmn"/>
      <charset val="134"/>
    </font>
    <font>
      <sz val="12"/>
      <name val="????"/>
      <charset val="136"/>
    </font>
    <font>
      <b/>
      <sz val="11"/>
      <color indexed="8"/>
      <name val="Calibri"/>
      <charset val="134"/>
    </font>
    <font>
      <sz val="10"/>
      <name val="Comic Sans MS"/>
      <charset val="134"/>
    </font>
    <font>
      <b/>
      <sz val="10"/>
      <name val="MS Sans Serif"/>
      <charset val="134"/>
    </font>
    <font>
      <b/>
      <u/>
      <sz val="18"/>
      <name val="Geneva"/>
      <charset val="134"/>
    </font>
    <font>
      <sz val="11"/>
      <color rgb="FF006100"/>
      <name val="Calibri"/>
      <charset val="134"/>
      <scheme val="minor"/>
    </font>
    <font>
      <sz val="11"/>
      <color indexed="20"/>
      <name val="Calibri"/>
      <charset val="134"/>
    </font>
    <font>
      <b/>
      <i/>
      <u/>
      <sz val="10"/>
      <name val="Arial"/>
      <charset val="134"/>
    </font>
    <font>
      <b/>
      <sz val="11"/>
      <color indexed="10"/>
      <name val="Calibri"/>
      <charset val="134"/>
    </font>
    <font>
      <b/>
      <i/>
      <sz val="12"/>
      <color indexed="8"/>
      <name val="Times New Roman"/>
      <charset val="134"/>
    </font>
    <font>
      <sz val="11"/>
      <color indexed="60"/>
      <name val="Calibri"/>
      <charset val="134"/>
    </font>
    <font>
      <sz val="11"/>
      <color indexed="8"/>
      <name val="Times New Roman"/>
      <charset val="134"/>
    </font>
    <font>
      <sz val="10"/>
      <color indexed="60"/>
      <name val="Calibri"/>
      <charset val="134"/>
    </font>
    <font>
      <b/>
      <sz val="8"/>
      <name val="Arial"/>
      <charset val="134"/>
    </font>
    <font>
      <sz val="18"/>
      <name val="Times New Roman"/>
      <charset val="134"/>
    </font>
    <font>
      <b/>
      <sz val="10"/>
      <name val="Times New Roman"/>
      <charset val="134"/>
    </font>
    <font>
      <sz val="11"/>
      <name val="µ¸¿ò"/>
      <charset val="134"/>
    </font>
    <font>
      <b/>
      <sz val="10"/>
      <name val="Geneva"/>
      <charset val="134"/>
    </font>
    <font>
      <sz val="11"/>
      <color rgb="FF3F3F76"/>
      <name val="Calibri"/>
      <charset val="134"/>
      <scheme val="minor"/>
    </font>
    <font>
      <sz val="10"/>
      <color indexed="60"/>
      <name val="Arial"/>
      <charset val="134"/>
    </font>
    <font>
      <sz val="8"/>
      <name val="Wingdings"/>
      <charset val="2"/>
    </font>
    <font>
      <sz val="8"/>
      <name val="Geneva"/>
      <charset val="134"/>
    </font>
    <font>
      <u/>
      <sz val="11"/>
      <color rgb="FF0000FF"/>
      <name val="Calibri"/>
      <charset val="0"/>
      <scheme val="minor"/>
    </font>
    <font>
      <sz val="8"/>
      <color indexed="39"/>
      <name val="Arial"/>
      <charset val="134"/>
    </font>
    <font>
      <b/>
      <sz val="13"/>
      <color indexed="62"/>
      <name val="Calibri"/>
      <charset val="134"/>
    </font>
    <font>
      <b/>
      <sz val="8"/>
      <name val="Times New Roman"/>
      <charset val="134"/>
    </font>
    <font>
      <b/>
      <sz val="10"/>
      <color indexed="52"/>
      <name val="Arial"/>
      <charset val="134"/>
    </font>
    <font>
      <b/>
      <u/>
      <sz val="8"/>
      <color indexed="8"/>
      <name val="Tahoma"/>
      <charset val="134"/>
    </font>
    <font>
      <b/>
      <sz val="18"/>
      <color indexed="62"/>
      <name val="Cambria"/>
      <charset val="134"/>
    </font>
    <font>
      <b/>
      <sz val="10"/>
      <color indexed="63"/>
      <name val="Calibri"/>
      <charset val="134"/>
    </font>
    <font>
      <sz val="9"/>
      <color indexed="17"/>
      <name val="Helv"/>
      <charset val="134"/>
    </font>
    <font>
      <i/>
      <sz val="11"/>
      <color indexed="23"/>
      <name val="Calibri"/>
      <charset val="134"/>
    </font>
    <font>
      <b/>
      <sz val="11"/>
      <color indexed="62"/>
      <name val="Calibri"/>
      <charset val="134"/>
    </font>
    <font>
      <b/>
      <sz val="11"/>
      <color indexed="63"/>
      <name val="Calibri"/>
      <charset val="134"/>
    </font>
    <font>
      <sz val="9"/>
      <name val="Arial"/>
      <charset val="134"/>
    </font>
    <font>
      <u/>
      <sz val="10"/>
      <color indexed="12"/>
      <name val="Arial"/>
      <charset val="134"/>
    </font>
    <font>
      <sz val="10"/>
      <name val="Arial CE"/>
      <charset val="134"/>
    </font>
    <font>
      <b/>
      <sz val="10"/>
      <color indexed="9"/>
      <name val="Calibri"/>
      <charset val="134"/>
    </font>
    <font>
      <sz val="8"/>
      <name val="MS Sans Serif"/>
      <charset val="134"/>
    </font>
    <font>
      <sz val="10"/>
      <name val="Univers"/>
      <charset val="134"/>
    </font>
    <font>
      <b/>
      <i/>
      <sz val="20"/>
      <color indexed="8"/>
      <name val="Praxis Com"/>
      <charset val="134"/>
    </font>
    <font>
      <sz val="11"/>
      <color indexed="62"/>
      <name val="Calibri"/>
      <charset val="134"/>
    </font>
    <font>
      <sz val="10"/>
      <color indexed="10"/>
      <name val="Calibri"/>
      <charset val="134"/>
    </font>
    <font>
      <b/>
      <sz val="10"/>
      <color indexed="50"/>
      <name val="Arial"/>
      <charset val="134"/>
    </font>
    <font>
      <b/>
      <u/>
      <sz val="8"/>
      <name val="Arial"/>
      <charset val="134"/>
    </font>
    <font>
      <sz val="10"/>
      <color indexed="24"/>
      <name val="Arial"/>
      <charset val="134"/>
    </font>
    <font>
      <sz val="10"/>
      <color indexed="62"/>
      <name val="Calibri"/>
      <charset val="134"/>
    </font>
    <font>
      <sz val="12"/>
      <name val="Arial MT"/>
      <charset val="134"/>
    </font>
    <font>
      <b/>
      <sz val="22"/>
      <color indexed="8"/>
      <name val="Times New Roman"/>
      <charset val="134"/>
    </font>
    <font>
      <b/>
      <sz val="26"/>
      <name val="Times New Roman"/>
      <charset val="134"/>
    </font>
    <font>
      <sz val="8"/>
      <name val="Tahoma"/>
      <charset val="134"/>
    </font>
    <font>
      <sz val="8"/>
      <color indexed="12"/>
      <name val="Tahoma"/>
      <charset val="134"/>
    </font>
    <font>
      <b/>
      <sz val="18"/>
      <color indexed="56"/>
      <name val="Cambria"/>
      <charset val="134"/>
    </font>
    <font>
      <b/>
      <sz val="10"/>
      <name val="Bookman Old Style"/>
      <charset val="134"/>
    </font>
    <font>
      <u/>
      <sz val="8"/>
      <color indexed="36"/>
      <name val="Arial"/>
      <charset val="134"/>
    </font>
    <font>
      <b/>
      <sz val="11"/>
      <color indexed="9"/>
      <name val="Calibri"/>
      <charset val="134"/>
    </font>
    <font>
      <sz val="10"/>
      <color indexed="62"/>
      <name val="Arial"/>
      <charset val="134"/>
    </font>
    <font>
      <b/>
      <sz val="16"/>
      <color indexed="23"/>
      <name val="Arial"/>
      <charset val="134"/>
    </font>
    <font>
      <sz val="8"/>
      <color indexed="8"/>
      <name val="Arial"/>
      <charset val="134"/>
    </font>
    <font>
      <sz val="8"/>
      <color indexed="12"/>
      <name val="Praxis Com"/>
      <charset val="134"/>
    </font>
    <font>
      <sz val="10"/>
      <color indexed="20"/>
      <name val="Arial"/>
      <charset val="134"/>
    </font>
    <font>
      <b/>
      <sz val="11"/>
      <color indexed="52"/>
      <name val="Calibri"/>
      <charset val="134"/>
    </font>
    <font>
      <b/>
      <sz val="13"/>
      <color indexed="56"/>
      <name val="Calibri"/>
      <charset val="134"/>
    </font>
    <font>
      <sz val="7"/>
      <name val="Arial"/>
      <charset val="134"/>
    </font>
    <font>
      <sz val="14"/>
      <color indexed="12"/>
      <name val="Book Antiqua"/>
      <charset val="134"/>
    </font>
    <font>
      <sz val="12"/>
      <name val="Garamond"/>
      <charset val="134"/>
    </font>
    <font>
      <i/>
      <sz val="10"/>
      <color indexed="10"/>
      <name val="Futura Bk BT"/>
      <charset val="134"/>
    </font>
    <font>
      <sz val="7"/>
      <name val="Times New Roman"/>
      <charset val="134"/>
    </font>
    <font>
      <sz val="8"/>
      <color indexed="23"/>
      <name val="Arial"/>
      <charset val="134"/>
    </font>
    <font>
      <b/>
      <sz val="11"/>
      <color indexed="16"/>
      <name val="Times New Roman"/>
      <charset val="134"/>
    </font>
    <font>
      <b/>
      <sz val="12"/>
      <name val="Helv"/>
      <charset val="134"/>
    </font>
    <font>
      <u/>
      <sz val="11"/>
      <color rgb="FF800080"/>
      <name val="Calibri"/>
      <charset val="0"/>
      <scheme val="minor"/>
    </font>
    <font>
      <sz val="10"/>
      <color indexed="12"/>
      <name val="Arial"/>
      <charset val="134"/>
    </font>
    <font>
      <b/>
      <i/>
      <u/>
      <sz val="10"/>
      <color indexed="8"/>
      <name val="Arial"/>
      <charset val="134"/>
    </font>
    <font>
      <b/>
      <sz val="10"/>
      <color indexed="63"/>
      <name val="Arial"/>
      <charset val="134"/>
    </font>
    <font>
      <sz val="10"/>
      <name val="MS Serif"/>
      <charset val="134"/>
    </font>
    <font>
      <b/>
      <sz val="10"/>
      <color indexed="10"/>
      <name val="Arial"/>
      <charset val="161"/>
    </font>
    <font>
      <sz val="8"/>
      <name val="Verdana"/>
      <charset val="134"/>
    </font>
    <font>
      <i/>
      <sz val="9.85"/>
      <color indexed="8"/>
      <name val="Times New Roman"/>
      <charset val="134"/>
    </font>
    <font>
      <sz val="10"/>
      <color indexed="52"/>
      <name val="Arial"/>
      <charset val="134"/>
    </font>
    <font>
      <i/>
      <sz val="7"/>
      <color indexed="54"/>
      <name val="Arial"/>
      <charset val="134"/>
    </font>
    <font>
      <b/>
      <sz val="13"/>
      <color indexed="56"/>
      <name val="Arial"/>
      <charset val="134"/>
    </font>
    <font>
      <sz val="8"/>
      <color indexed="12"/>
      <name val="Helv"/>
      <charset val="134"/>
    </font>
    <font>
      <sz val="24"/>
      <name val="MS Sans Serif"/>
      <charset val="134"/>
    </font>
    <font>
      <sz val="10"/>
      <color indexed="39"/>
      <name val="Arial"/>
      <charset val="134"/>
    </font>
    <font>
      <b/>
      <u/>
      <sz val="10"/>
      <name val="Arial"/>
      <charset val="134"/>
    </font>
    <font>
      <b/>
      <sz val="12"/>
      <color indexed="24"/>
      <name val="Arial"/>
      <charset val="134"/>
    </font>
    <font>
      <sz val="12"/>
      <name val="Helv"/>
      <charset val="134"/>
    </font>
    <font>
      <sz val="8"/>
      <name val="Helv"/>
      <charset val="134"/>
    </font>
    <font>
      <sz val="9"/>
      <color indexed="20"/>
      <name val="Helv"/>
      <charset val="134"/>
    </font>
    <font>
      <sz val="10"/>
      <name val="N Helvetica Narrow"/>
      <charset val="134"/>
    </font>
    <font>
      <b/>
      <i/>
      <sz val="11"/>
      <color indexed="8"/>
      <name val="Times New Roman"/>
      <charset val="134"/>
    </font>
    <font>
      <sz val="8"/>
      <name val="Helv"/>
      <charset val="177"/>
    </font>
    <font>
      <sz val="10"/>
      <color indexed="20"/>
      <name val="Calibri"/>
      <charset val="134"/>
    </font>
    <font>
      <i/>
      <sz val="12"/>
      <name val="Times New Roman"/>
      <charset val="134"/>
    </font>
    <font>
      <b/>
      <sz val="8"/>
      <name val="Helv"/>
      <charset val="134"/>
    </font>
    <font>
      <b/>
      <sz val="14"/>
      <name val="Albertus"/>
      <charset val="134"/>
    </font>
    <font>
      <sz val="10"/>
      <name val="Tms Rmn"/>
      <charset val="134"/>
    </font>
    <font>
      <b/>
      <sz val="8"/>
      <color indexed="22"/>
      <name val="Arial"/>
      <charset val="134"/>
    </font>
    <font>
      <sz val="12"/>
      <name val="新細明體"/>
      <charset val="136"/>
    </font>
    <font>
      <sz val="10"/>
      <name val="Arial PL"/>
      <charset val="134"/>
    </font>
    <font>
      <sz val="8"/>
      <color indexed="9"/>
      <name val="Tahoma"/>
      <charset val="134"/>
    </font>
    <font>
      <b/>
      <sz val="15"/>
      <color indexed="62"/>
      <name val="Calibri"/>
      <charset val="134"/>
    </font>
    <font>
      <b/>
      <sz val="12"/>
      <name val="Helvetica-Narrow"/>
      <charset val="134"/>
    </font>
    <font>
      <b/>
      <sz val="10"/>
      <name val="Helvetica-Narrow"/>
      <charset val="134"/>
    </font>
    <font>
      <u/>
      <sz val="9"/>
      <color indexed="12"/>
      <name val="Arial"/>
      <charset val="134"/>
    </font>
    <font>
      <sz val="10"/>
      <name val="ACaslon Regular"/>
      <charset val="134"/>
    </font>
    <font>
      <sz val="12"/>
      <name val="¹ÙÅÁÃ¼"/>
      <charset val="134"/>
    </font>
    <font>
      <sz val="10"/>
      <color indexed="12"/>
      <name val="MS Sans Serif"/>
      <charset val="134"/>
    </font>
    <font>
      <sz val="10"/>
      <name val="宋体"/>
      <charset val="134"/>
    </font>
    <font>
      <b/>
      <sz val="10"/>
      <name val="Univers"/>
      <charset val="134"/>
    </font>
    <font>
      <b/>
      <sz val="12"/>
      <name val="Times New Roman"/>
      <charset val="134"/>
    </font>
    <font>
      <sz val="8"/>
      <name val="Palatino"/>
      <charset val="134"/>
    </font>
    <font>
      <sz val="8"/>
      <color indexed="54"/>
      <name val="Arial"/>
      <charset val="134"/>
    </font>
    <font>
      <b/>
      <sz val="8"/>
      <color indexed="12"/>
      <name val="Wingdings"/>
      <charset val="2"/>
    </font>
    <font>
      <b/>
      <sz val="8"/>
      <color indexed="63"/>
      <name val="Verdana"/>
      <charset val="134"/>
    </font>
    <font>
      <i/>
      <sz val="9"/>
      <color indexed="12"/>
      <name val="Helv"/>
      <charset val="134"/>
    </font>
    <font>
      <sz val="8"/>
      <color indexed="10"/>
      <name val="Arial"/>
      <charset val="134"/>
    </font>
    <font>
      <sz val="7"/>
      <name val="Small Fonts"/>
      <charset val="134"/>
    </font>
    <font>
      <b/>
      <sz val="8"/>
      <color indexed="23"/>
      <name val="Verdana"/>
      <charset val="134"/>
    </font>
    <font>
      <sz val="8"/>
      <name val="Antique Olive"/>
      <charset val="134"/>
    </font>
    <font>
      <sz val="16"/>
      <color indexed="9"/>
      <name val="Tahoma"/>
      <charset val="134"/>
    </font>
    <font>
      <b/>
      <sz val="18"/>
      <name val="Times New Roman"/>
      <charset val="134"/>
    </font>
    <font>
      <sz val="10"/>
      <name val="TimesNewRomanPS"/>
      <charset val="134"/>
    </font>
    <font>
      <b/>
      <sz val="10"/>
      <name val="Calibri"/>
      <charset val="134"/>
    </font>
  </fonts>
  <fills count="99">
    <fill>
      <patternFill patternType="none"/>
    </fill>
    <fill>
      <patternFill patternType="gray125"/>
    </fill>
    <fill>
      <patternFill patternType="solid">
        <fgColor indexed="22"/>
        <bgColor indexed="31"/>
      </patternFill>
    </fill>
    <fill>
      <patternFill patternType="lightGray"/>
    </fill>
    <fill>
      <patternFill patternType="solid">
        <fgColor theme="0"/>
        <bgColor indexed="64"/>
      </patternFill>
    </fill>
    <fill>
      <patternFill patternType="solid">
        <fgColor rgb="FF0070C0"/>
        <bgColor indexed="64"/>
      </patternFill>
    </fill>
    <fill>
      <patternFill patternType="solid">
        <fgColor rgb="FFFFFFFF"/>
        <bgColor indexed="64"/>
      </patternFill>
    </fill>
    <fill>
      <patternFill patternType="solid">
        <fgColor theme="0" tint="-0.149998474074526"/>
        <bgColor indexed="64"/>
      </patternFill>
    </fill>
    <fill>
      <patternFill patternType="solid">
        <fgColor rgb="FFFDE9D9"/>
        <bgColor indexed="64"/>
      </patternFill>
    </fill>
    <fill>
      <patternFill patternType="solid">
        <fgColor rgb="FFDCE6F1"/>
        <bgColor indexed="64"/>
      </patternFill>
    </fill>
    <fill>
      <patternFill patternType="solid">
        <fgColor theme="9" tint="0.399975585192419"/>
        <bgColor indexed="64"/>
      </patternFill>
    </fill>
    <fill>
      <patternFill patternType="solid">
        <fgColor theme="0" tint="-0.249977111117893"/>
        <bgColor indexed="64"/>
      </patternFill>
    </fill>
    <fill>
      <patternFill patternType="solid">
        <fgColor indexed="9"/>
        <bgColor indexed="64"/>
      </patternFill>
    </fill>
    <fill>
      <patternFill patternType="solid">
        <fgColor theme="9" tint="0.599993896298105"/>
        <bgColor indexed="64"/>
      </patternFill>
    </fill>
    <fill>
      <patternFill patternType="solid">
        <fgColor rgb="FFF2F2F2"/>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9" tint="0.399975585192419"/>
        <bgColor indexed="31"/>
      </patternFill>
    </fill>
    <fill>
      <patternFill patternType="solid">
        <fgColor indexed="22"/>
        <bgColor indexed="64"/>
      </patternFill>
    </fill>
    <fill>
      <patternFill patternType="solid">
        <fgColor theme="0" tint="-0.0499893185216834"/>
        <bgColor indexed="64"/>
      </patternFill>
    </fill>
    <fill>
      <patternFill patternType="solid">
        <fgColor rgb="FFFFFF00"/>
        <bgColor indexed="64"/>
      </patternFill>
    </fill>
    <fill>
      <patternFill patternType="solid">
        <fgColor theme="7"/>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indexed="31"/>
        <bgColor indexed="64"/>
      </patternFill>
    </fill>
    <fill>
      <patternFill patternType="solid">
        <fgColor indexed="42"/>
        <bgColor indexed="64"/>
      </patternFill>
    </fill>
    <fill>
      <patternFill patternType="solid">
        <fgColor indexed="2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indexed="51"/>
        <bgColor indexed="64"/>
      </patternFill>
    </fill>
    <fill>
      <patternFill patternType="solid">
        <fgColor indexed="52"/>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indexed="47"/>
        <bgColor indexed="64"/>
      </patternFill>
    </fill>
    <fill>
      <patternFill patternType="solid">
        <fgColor theme="5" tint="0.599993896298105"/>
        <bgColor indexed="64"/>
      </patternFill>
    </fill>
    <fill>
      <patternFill patternType="solid">
        <fgColor theme="5"/>
        <bgColor indexed="64"/>
      </patternFill>
    </fill>
    <fill>
      <patternFill patternType="solid">
        <fgColor indexed="11"/>
        <bgColor indexed="64"/>
      </patternFill>
    </fill>
    <fill>
      <patternFill patternType="solid">
        <fgColor indexed="27"/>
        <bgColor indexed="64"/>
      </patternFill>
    </fill>
    <fill>
      <patternFill patternType="solid">
        <fgColor indexed="46"/>
        <bgColor indexed="64"/>
      </patternFill>
    </fill>
    <fill>
      <patternFill patternType="solid">
        <fgColor rgb="FFA5A5A5"/>
        <bgColor indexed="64"/>
      </patternFill>
    </fill>
    <fill>
      <patternFill patternType="solid">
        <fgColor theme="6"/>
        <bgColor indexed="64"/>
      </patternFill>
    </fill>
    <fill>
      <patternFill patternType="solid">
        <fgColor indexed="44"/>
        <bgColor indexed="64"/>
      </patternFill>
    </fill>
    <fill>
      <patternFill patternType="solid">
        <fgColor theme="4"/>
        <bgColor indexed="64"/>
      </patternFill>
    </fill>
    <fill>
      <patternFill patternType="solid">
        <fgColor indexed="49"/>
        <bgColor indexed="64"/>
      </patternFill>
    </fill>
    <fill>
      <patternFill patternType="solid">
        <fgColor indexed="25"/>
        <bgColor indexed="25"/>
      </patternFill>
    </fill>
    <fill>
      <patternFill patternType="solid">
        <fgColor rgb="FFFFFFCC"/>
        <bgColor indexed="64"/>
      </patternFill>
    </fill>
    <fill>
      <patternFill patternType="solid">
        <fgColor indexed="62"/>
        <bgColor indexed="64"/>
      </patternFill>
    </fill>
    <fill>
      <patternFill patternType="solid">
        <fgColor theme="8" tint="0.399975585192419"/>
        <bgColor indexed="64"/>
      </patternFill>
    </fill>
    <fill>
      <patternFill patternType="solid">
        <fgColor theme="8"/>
        <bgColor indexed="64"/>
      </patternFill>
    </fill>
    <fill>
      <patternFill patternType="solid">
        <fgColor indexed="45"/>
        <bgColor indexed="64"/>
      </patternFill>
    </fill>
    <fill>
      <patternFill patternType="solid">
        <fgColor theme="5" tint="0.399975585192419"/>
        <bgColor indexed="64"/>
      </patternFill>
    </fill>
    <fill>
      <patternFill patternType="solid">
        <fgColor indexed="36"/>
        <bgColor indexed="64"/>
      </patternFill>
    </fill>
    <fill>
      <patternFill patternType="solid">
        <fgColor indexed="43"/>
        <bgColor indexed="64"/>
      </patternFill>
    </fill>
    <fill>
      <patternFill patternType="solid">
        <fgColor rgb="FFFFC7CE"/>
        <bgColor indexed="64"/>
      </patternFill>
    </fill>
    <fill>
      <patternFill patternType="solid">
        <fgColor theme="9"/>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indexed="30"/>
        <bgColor indexed="64"/>
      </patternFill>
    </fill>
    <fill>
      <patternFill patternType="solid">
        <fgColor indexed="53"/>
        <bgColor indexed="64"/>
      </patternFill>
    </fill>
    <fill>
      <patternFill patternType="solid">
        <fgColor indexed="26"/>
        <bgColor indexed="64"/>
      </patternFill>
    </fill>
    <fill>
      <patternFill patternType="solid">
        <fgColor indexed="24"/>
        <bgColor indexed="64"/>
      </patternFill>
    </fill>
    <fill>
      <patternFill patternType="solid">
        <fgColor indexed="22"/>
        <bgColor indexed="22"/>
      </patternFill>
    </fill>
    <fill>
      <patternFill patternType="solid">
        <fgColor rgb="FFFFEB9C"/>
        <bgColor indexed="64"/>
      </patternFill>
    </fill>
    <fill>
      <patternFill patternType="solid">
        <fgColor indexed="57"/>
        <bgColor indexed="64"/>
      </patternFill>
    </fill>
    <fill>
      <patternFill patternType="solid">
        <fgColor indexed="18"/>
        <bgColor indexed="64"/>
      </patternFill>
    </fill>
    <fill>
      <patternFill patternType="solid">
        <fgColor indexed="13"/>
        <bgColor indexed="64"/>
      </patternFill>
    </fill>
    <fill>
      <patternFill patternType="solid">
        <fgColor rgb="FFC6EFCE"/>
        <bgColor indexed="64"/>
      </patternFill>
    </fill>
    <fill>
      <patternFill patternType="solid">
        <fgColor theme="6" tint="0.399975585192419"/>
        <bgColor indexed="64"/>
      </patternFill>
    </fill>
    <fill>
      <patternFill patternType="solid">
        <fgColor rgb="FFFFCC99"/>
        <bgColor indexed="64"/>
      </patternFill>
    </fill>
    <fill>
      <patternFill patternType="solid">
        <fgColor indexed="38"/>
        <bgColor indexed="64"/>
      </patternFill>
    </fill>
    <fill>
      <patternFill patternType="darkVertical"/>
    </fill>
    <fill>
      <patternFill patternType="solid">
        <fgColor indexed="44"/>
        <bgColor indexed="44"/>
      </patternFill>
    </fill>
    <fill>
      <patternFill patternType="solid">
        <fgColor indexed="55"/>
        <bgColor indexed="64"/>
      </patternFill>
    </fill>
    <fill>
      <patternFill patternType="solid">
        <fgColor indexed="9"/>
        <bgColor indexed="26"/>
      </patternFill>
    </fill>
    <fill>
      <patternFill patternType="solid">
        <fgColor indexed="10"/>
        <bgColor indexed="64"/>
      </patternFill>
    </fill>
    <fill>
      <patternFill patternType="solid">
        <fgColor indexed="56"/>
        <bgColor indexed="64"/>
      </patternFill>
    </fill>
    <fill>
      <patternFill patternType="solid">
        <fgColor indexed="22"/>
        <bgColor indexed="55"/>
      </patternFill>
    </fill>
    <fill>
      <patternFill patternType="solid">
        <fgColor indexed="41"/>
        <bgColor indexed="41"/>
      </patternFill>
    </fill>
    <fill>
      <patternFill patternType="darkGray">
        <fgColor indexed="9"/>
        <bgColor indexed="34"/>
      </patternFill>
    </fill>
    <fill>
      <patternFill patternType="solid">
        <fgColor indexed="23"/>
        <bgColor indexed="64"/>
      </patternFill>
    </fill>
    <fill>
      <patternFill patternType="solid">
        <fgColor indexed="31"/>
        <bgColor indexed="31"/>
      </patternFill>
    </fill>
    <fill>
      <patternFill patternType="solid">
        <fgColor indexed="54"/>
        <bgColor indexed="64"/>
      </patternFill>
    </fill>
    <fill>
      <patternFill patternType="gray125">
        <fgColor indexed="8"/>
      </patternFill>
    </fill>
    <fill>
      <patternFill patternType="solid">
        <fgColor indexed="55"/>
        <bgColor indexed="23"/>
      </patternFill>
    </fill>
    <fill>
      <patternFill patternType="lightGray">
        <fgColor indexed="12"/>
      </patternFill>
    </fill>
    <fill>
      <patternFill patternType="solid">
        <fgColor indexed="63"/>
        <bgColor indexed="64"/>
      </patternFill>
    </fill>
    <fill>
      <patternFill patternType="solid">
        <fgColor indexed="35"/>
        <bgColor indexed="64"/>
      </patternFill>
    </fill>
    <fill>
      <patternFill patternType="solid">
        <fgColor indexed="55"/>
        <bgColor indexed="55"/>
      </patternFill>
    </fill>
    <fill>
      <patternFill patternType="lightUp">
        <fgColor indexed="9"/>
        <bgColor indexed="22"/>
      </patternFill>
    </fill>
    <fill>
      <patternFill patternType="gray125"/>
    </fill>
    <fill>
      <patternFill patternType="lightUp">
        <fgColor indexed="22"/>
        <bgColor indexed="35"/>
      </patternFill>
    </fill>
    <fill>
      <patternFill patternType="solid">
        <fgColor indexed="47"/>
        <bgColor indexed="47"/>
      </patternFill>
    </fill>
    <fill>
      <patternFill patternType="lightUp">
        <fgColor indexed="9"/>
        <bgColor indexed="26"/>
      </patternFill>
    </fill>
    <fill>
      <patternFill patternType="mediumGray">
        <fgColor indexed="22"/>
      </patternFill>
    </fill>
    <fill>
      <patternFill patternType="darkGray">
        <fgColor indexed="9"/>
        <bgColor indexed="14"/>
      </patternFill>
    </fill>
    <fill>
      <patternFill patternType="lightUp">
        <fgColor indexed="9"/>
        <bgColor indexed="23"/>
      </patternFill>
    </fill>
    <fill>
      <patternFill patternType="solid">
        <fgColor indexed="50"/>
        <bgColor indexed="64"/>
      </patternFill>
    </fill>
  </fills>
  <borders count="2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medium">
        <color indexed="60"/>
      </bottom>
      <diagonal/>
    </border>
    <border>
      <left style="thin">
        <color indexed="60"/>
      </left>
      <right style="thin">
        <color indexed="60"/>
      </right>
      <top style="thin">
        <color indexed="60"/>
      </top>
      <bottom style="thin">
        <color indexed="60"/>
      </bottom>
      <diagonal/>
    </border>
    <border>
      <left style="thin">
        <color theme="5" tint="-0.249946592608417"/>
      </left>
      <right style="thin">
        <color theme="5" tint="-0.249946592608417"/>
      </right>
      <top style="thin">
        <color theme="5" tint="-0.249946592608417"/>
      </top>
      <bottom style="thin">
        <color theme="5" tint="-0.249946592608417"/>
      </bottom>
      <diagonal/>
    </border>
    <border>
      <left style="thin">
        <color theme="5" tint="-0.249946592608417"/>
      </left>
      <right style="thin">
        <color theme="5" tint="-0.249946592608417"/>
      </right>
      <top style="thin">
        <color theme="5" tint="-0.249946592608417"/>
      </top>
      <bottom/>
      <diagonal/>
    </border>
    <border>
      <left style="thin">
        <color theme="5" tint="-0.249946592608417"/>
      </left>
      <right style="thin">
        <color theme="5" tint="-0.249946592608417"/>
      </right>
      <top/>
      <bottom/>
      <diagonal/>
    </border>
    <border>
      <left style="thin">
        <color theme="5" tint="-0.249946592608417"/>
      </left>
      <right style="thin">
        <color theme="5" tint="-0.249946592608417"/>
      </right>
      <top/>
      <bottom style="thin">
        <color theme="5" tint="-0.249946592608417"/>
      </bottom>
      <diagonal/>
    </border>
    <border>
      <left/>
      <right/>
      <top style="medium">
        <color indexed="60"/>
      </top>
      <bottom/>
      <diagonal/>
    </border>
    <border>
      <left style="thin">
        <color indexed="60"/>
      </left>
      <right/>
      <top style="thin">
        <color indexed="60"/>
      </top>
      <bottom style="thin">
        <color indexed="60"/>
      </bottom>
      <diagonal/>
    </border>
    <border>
      <left/>
      <right/>
      <top style="thin">
        <color indexed="60"/>
      </top>
      <bottom style="thin">
        <color indexed="60"/>
      </bottom>
      <diagonal/>
    </border>
    <border>
      <left style="thin">
        <color theme="5" tint="-0.249946592608417"/>
      </left>
      <right/>
      <top style="thin">
        <color theme="5" tint="-0.249946592608417"/>
      </top>
      <bottom style="thin">
        <color theme="5" tint="-0.249946592608417"/>
      </bottom>
      <diagonal/>
    </border>
    <border>
      <left/>
      <right/>
      <top style="thin">
        <color theme="5" tint="-0.249946592608417"/>
      </top>
      <bottom style="thin">
        <color theme="5" tint="-0.249946592608417"/>
      </bottom>
      <diagonal/>
    </border>
    <border>
      <left style="thin">
        <color theme="5" tint="-0.249946592608417"/>
      </left>
      <right/>
      <top style="thin">
        <color theme="5" tint="-0.249946592608417"/>
      </top>
      <bottom/>
      <diagonal/>
    </border>
    <border>
      <left style="thin">
        <color theme="5" tint="-0.249946592608417"/>
      </left>
      <right/>
      <top/>
      <bottom/>
      <diagonal/>
    </border>
    <border>
      <left style="thin">
        <color theme="5" tint="-0.249946592608417"/>
      </left>
      <right/>
      <top/>
      <bottom style="thin">
        <color theme="5" tint="-0.249946592608417"/>
      </bottom>
      <diagonal/>
    </border>
    <border>
      <left/>
      <right/>
      <top/>
      <bottom style="thin">
        <color theme="5" tint="-0.249946592608417"/>
      </bottom>
      <diagonal/>
    </border>
    <border>
      <left/>
      <right/>
      <top style="thin">
        <color theme="5" tint="-0.249946592608417"/>
      </top>
      <bottom/>
      <diagonal/>
    </border>
    <border>
      <left style="thin">
        <color auto="1"/>
      </left>
      <right/>
      <top/>
      <bottom/>
      <diagonal/>
    </border>
    <border>
      <left/>
      <right style="thin">
        <color indexed="60"/>
      </right>
      <top style="thin">
        <color indexed="60"/>
      </top>
      <bottom style="thin">
        <color indexed="60"/>
      </bottom>
      <diagonal/>
    </border>
    <border>
      <left/>
      <right style="thin">
        <color theme="5" tint="-0.249946592608417"/>
      </right>
      <top style="thin">
        <color theme="5" tint="-0.249946592608417"/>
      </top>
      <bottom style="thin">
        <color theme="5" tint="-0.249946592608417"/>
      </bottom>
      <diagonal/>
    </border>
    <border>
      <left/>
      <right style="thin">
        <color theme="5" tint="-0.249946592608417"/>
      </right>
      <top style="thin">
        <color theme="5" tint="-0.249946592608417"/>
      </top>
      <bottom/>
      <diagonal/>
    </border>
    <border>
      <left/>
      <right style="thin">
        <color theme="5" tint="-0.249946592608417"/>
      </right>
      <top/>
      <bottom/>
      <diagonal/>
    </border>
    <border>
      <left/>
      <right style="thin">
        <color theme="5" tint="-0.249946592608417"/>
      </right>
      <top/>
      <bottom style="thin">
        <color theme="5" tint="-0.249946592608417"/>
      </bottom>
      <diagonal/>
    </border>
    <border>
      <left style="medium">
        <color theme="3"/>
      </left>
      <right/>
      <top style="medium">
        <color theme="3"/>
      </top>
      <bottom style="medium">
        <color rgb="FFFFFFFF"/>
      </bottom>
      <diagonal/>
    </border>
    <border>
      <left style="medium">
        <color theme="3"/>
      </left>
      <right style="medium">
        <color rgb="FFFFFFFF"/>
      </right>
      <top/>
      <bottom/>
      <diagonal/>
    </border>
    <border>
      <left style="medium">
        <color theme="3"/>
      </left>
      <right style="medium">
        <color rgb="FFFFFFFF"/>
      </right>
      <top/>
      <bottom style="medium">
        <color theme="3"/>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theme="3"/>
      </left>
      <right/>
      <top style="medium">
        <color theme="3"/>
      </top>
      <bottom style="medium">
        <color theme="3"/>
      </bottom>
      <diagonal/>
    </border>
    <border>
      <left style="medium">
        <color auto="1"/>
      </left>
      <right/>
      <top style="medium">
        <color auto="1"/>
      </top>
      <bottom style="medium">
        <color auto="1"/>
      </bottom>
      <diagonal/>
    </border>
    <border>
      <left/>
      <right style="medium">
        <color rgb="FF000000"/>
      </right>
      <top style="medium">
        <color auto="1"/>
      </top>
      <bottom style="medium">
        <color auto="1"/>
      </bottom>
      <diagonal/>
    </border>
    <border>
      <left style="medium">
        <color auto="1"/>
      </left>
      <right/>
      <top/>
      <bottom/>
      <diagonal/>
    </border>
    <border>
      <left/>
      <right style="medium">
        <color auto="1"/>
      </right>
      <top/>
      <bottom/>
      <diagonal/>
    </border>
    <border>
      <left style="medium">
        <color theme="3"/>
      </left>
      <right/>
      <top style="medium">
        <color theme="3"/>
      </top>
      <bottom/>
      <diagonal/>
    </border>
    <border>
      <left style="medium">
        <color theme="3"/>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theme="3"/>
      </left>
      <right/>
      <top/>
      <bottom style="medium">
        <color theme="3"/>
      </bottom>
      <diagonal/>
    </border>
    <border>
      <left style="medium">
        <color rgb="FF000000"/>
      </left>
      <right/>
      <top style="medium">
        <color rgb="FF000000"/>
      </top>
      <bottom/>
      <diagonal/>
    </border>
    <border>
      <left/>
      <right style="medium">
        <color auto="1"/>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auto="1"/>
      </right>
      <top/>
      <bottom style="medium">
        <color rgb="FF000000"/>
      </bottom>
      <diagonal/>
    </border>
    <border>
      <left style="medium">
        <color rgb="FF000000"/>
      </left>
      <right/>
      <top/>
      <bottom style="medium">
        <color auto="1"/>
      </bottom>
      <diagonal/>
    </border>
    <border>
      <left/>
      <right style="medium">
        <color rgb="FF000000"/>
      </right>
      <top/>
      <bottom style="medium">
        <color auto="1"/>
      </bottom>
      <diagonal/>
    </border>
    <border>
      <left/>
      <right style="medium">
        <color rgb="FF000000"/>
      </right>
      <top/>
      <bottom/>
      <diagonal/>
    </border>
    <border>
      <left style="medium">
        <color rgb="FF000000"/>
      </left>
      <right/>
      <top style="medium">
        <color rgb="FF000000"/>
      </top>
      <bottom style="medium">
        <color auto="1"/>
      </bottom>
      <diagonal/>
    </border>
    <border>
      <left/>
      <right style="medium">
        <color rgb="FF000000"/>
      </right>
      <top style="medium">
        <color rgb="FF000000"/>
      </top>
      <bottom style="medium">
        <color auto="1"/>
      </bottom>
      <diagonal/>
    </border>
    <border>
      <left/>
      <right/>
      <top style="medium">
        <color theme="3"/>
      </top>
      <bottom style="medium">
        <color rgb="FFFFFFFF"/>
      </bottom>
      <diagonal/>
    </border>
    <border>
      <left/>
      <right style="medium">
        <color theme="3"/>
      </right>
      <top style="medium">
        <color theme="3"/>
      </top>
      <bottom style="medium">
        <color rgb="FFFFFFFF"/>
      </bottom>
      <diagonal/>
    </border>
    <border>
      <left/>
      <right style="medium">
        <color rgb="FFFFFFFF"/>
      </right>
      <top/>
      <bottom/>
      <diagonal/>
    </border>
    <border>
      <left/>
      <right style="medium">
        <color theme="3"/>
      </right>
      <top/>
      <bottom/>
      <diagonal/>
    </border>
    <border>
      <left/>
      <right style="medium">
        <color rgb="FFFFFFFF"/>
      </right>
      <top/>
      <bottom style="medium">
        <color theme="3"/>
      </bottom>
      <diagonal/>
    </border>
    <border>
      <left/>
      <right style="medium">
        <color theme="3"/>
      </right>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right/>
      <top style="medium">
        <color theme="3"/>
      </top>
      <bottom/>
      <diagonal/>
    </border>
    <border>
      <left/>
      <right style="medium">
        <color theme="3"/>
      </right>
      <top style="medium">
        <color theme="3"/>
      </top>
      <bottom/>
      <diagonal/>
    </border>
    <border>
      <left/>
      <right/>
      <top/>
      <bottom style="medium">
        <color theme="3"/>
      </bottom>
      <diagonal/>
    </border>
    <border>
      <left style="medium">
        <color rgb="FF0070C0"/>
      </left>
      <right style="medium">
        <color rgb="FFFFFFFF"/>
      </right>
      <top/>
      <bottom/>
      <diagonal/>
    </border>
    <border>
      <left style="medium">
        <color rgb="FF0070C0"/>
      </left>
      <right style="medium">
        <color rgb="FFFFFFFF"/>
      </right>
      <top/>
      <bottom style="medium">
        <color rgb="FF0070C0"/>
      </bottom>
      <diagonal/>
    </border>
    <border>
      <left/>
      <right style="medium">
        <color rgb="FFFFFFFF"/>
      </right>
      <top/>
      <bottom style="medium">
        <color rgb="FF0070C0"/>
      </bottom>
      <diagonal/>
    </border>
    <border>
      <left/>
      <right style="medium">
        <color rgb="FF0070C0"/>
      </right>
      <top/>
      <bottom/>
      <diagonal/>
    </border>
    <border>
      <left/>
      <right style="medium">
        <color rgb="FF0070C0"/>
      </right>
      <top/>
      <bottom style="medium">
        <color rgb="FF0070C0"/>
      </bottom>
      <diagonal/>
    </border>
    <border>
      <left style="medium">
        <color rgb="FF0070C0"/>
      </left>
      <right/>
      <top style="medium">
        <color rgb="FF0070C0"/>
      </top>
      <bottom style="medium">
        <color rgb="FFFFFFFF"/>
      </bottom>
      <diagonal/>
    </border>
    <border>
      <left/>
      <right/>
      <top style="medium">
        <color rgb="FF0070C0"/>
      </top>
      <bottom style="medium">
        <color rgb="FFFFFFFF"/>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70C0"/>
      </left>
      <right/>
      <top/>
      <bottom/>
      <diagonal/>
    </border>
    <border>
      <left style="medium">
        <color rgb="FF0070C0"/>
      </left>
      <right/>
      <top/>
      <bottom style="medium">
        <color rgb="FF0070C0"/>
      </bottom>
      <diagonal/>
    </border>
    <border>
      <left/>
      <right/>
      <top/>
      <bottom style="medium">
        <color rgb="FF0070C0"/>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style="medium">
        <color rgb="FFFFFFFF"/>
      </bottom>
      <diagonal/>
    </border>
    <border>
      <left style="medium">
        <color theme="4" tint="-0.249946592608417"/>
      </left>
      <right/>
      <top style="medium">
        <color theme="4" tint="-0.249946592608417"/>
      </top>
      <bottom style="medium">
        <color theme="4" tint="-0.249946592608417"/>
      </bottom>
      <diagonal/>
    </border>
    <border>
      <left style="medium">
        <color theme="3"/>
      </left>
      <right style="medium">
        <color rgb="FFFFFFFF"/>
      </right>
      <top/>
      <bottom style="medium">
        <color rgb="FF0070C0"/>
      </bottom>
      <diagonal/>
    </border>
    <border>
      <left/>
      <right style="medium">
        <color rgb="FF0070C0"/>
      </right>
      <top style="medium">
        <color rgb="FF0070C0"/>
      </top>
      <bottom style="medium">
        <color rgb="FF0070C0"/>
      </bottom>
      <diagonal/>
    </border>
    <border>
      <left/>
      <right style="medium">
        <color rgb="FF0070C0"/>
      </right>
      <top style="medium">
        <color rgb="FF0070C0"/>
      </top>
      <bottom/>
      <diagonal/>
    </border>
    <border>
      <left/>
      <right/>
      <top style="medium">
        <color theme="4" tint="-0.249946592608417"/>
      </top>
      <bottom style="medium">
        <color theme="4" tint="-0.249946592608417"/>
      </bottom>
      <diagonal/>
    </border>
    <border>
      <left/>
      <right style="medium">
        <color theme="4" tint="-0.249946592608417"/>
      </right>
      <top style="medium">
        <color theme="4" tint="-0.249946592608417"/>
      </top>
      <bottom style="medium">
        <color theme="4" tint="-0.249946592608417"/>
      </bottom>
      <diagonal/>
    </border>
    <border>
      <left/>
      <right style="medium">
        <color rgb="FFFFFFFF"/>
      </right>
      <top style="medium">
        <color theme="4" tint="-0.249946592608417"/>
      </top>
      <bottom/>
      <diagonal/>
    </border>
    <border>
      <left style="medium">
        <color rgb="FFFFFFFF"/>
      </left>
      <right/>
      <top/>
      <bottom style="medium">
        <color rgb="FF0070C0"/>
      </bottom>
      <diagonal/>
    </border>
    <border>
      <left/>
      <right/>
      <top/>
      <bottom style="medium">
        <color rgb="FF000000"/>
      </bottom>
      <diagonal/>
    </border>
    <border>
      <left/>
      <right style="medium">
        <color rgb="FF000000"/>
      </right>
      <top/>
      <bottom style="medium">
        <color rgb="FF000000"/>
      </bottom>
      <diagonal/>
    </border>
    <border>
      <left/>
      <right/>
      <top style="thin">
        <color rgb="FF000099"/>
      </top>
      <bottom style="thin">
        <color rgb="FF000099"/>
      </bottom>
      <diagonal/>
    </border>
    <border>
      <left style="thin">
        <color auto="1"/>
      </left>
      <right/>
      <top style="thin">
        <color auto="1"/>
      </top>
      <bottom style="thin">
        <color auto="1"/>
      </bottom>
      <diagonal/>
    </border>
    <border>
      <left style="thin">
        <color rgb="FF000099"/>
      </left>
      <right/>
      <top style="thin">
        <color rgb="FF000099"/>
      </top>
      <bottom style="thin">
        <color rgb="FF000099"/>
      </bottom>
      <diagonal/>
    </border>
    <border>
      <left/>
      <right style="thin">
        <color rgb="FF000099"/>
      </right>
      <top style="thin">
        <color rgb="FF000099"/>
      </top>
      <bottom style="thin">
        <color rgb="FF000099"/>
      </bottom>
      <diagonal/>
    </border>
    <border>
      <left style="thin">
        <color auto="1"/>
      </left>
      <right style="thin">
        <color auto="1"/>
      </right>
      <top style="thin">
        <color auto="1"/>
      </top>
      <bottom/>
      <diagonal/>
    </border>
    <border>
      <left style="thin">
        <color rgb="FF000099"/>
      </left>
      <right/>
      <top style="thin">
        <color rgb="FF000099"/>
      </top>
      <bottom/>
      <diagonal/>
    </border>
    <border>
      <left/>
      <right style="thin">
        <color rgb="FF000099"/>
      </right>
      <top style="thin">
        <color rgb="FF000099"/>
      </top>
      <bottom/>
      <diagonal/>
    </border>
    <border>
      <left style="thin">
        <color rgb="FF000099"/>
      </left>
      <right style="thin">
        <color rgb="FF000099"/>
      </right>
      <top style="thin">
        <color rgb="FF000099"/>
      </top>
      <bottom/>
      <diagonal/>
    </border>
    <border>
      <left style="thin">
        <color rgb="FF000099"/>
      </left>
      <right/>
      <top/>
      <bottom/>
      <diagonal/>
    </border>
    <border>
      <left/>
      <right style="thin">
        <color rgb="FF000099"/>
      </right>
      <top/>
      <bottom/>
      <diagonal/>
    </border>
    <border>
      <left style="thin">
        <color rgb="FF000099"/>
      </left>
      <right style="thin">
        <color rgb="FF000099"/>
      </right>
      <top/>
      <bottom/>
      <diagonal/>
    </border>
    <border>
      <left style="thin">
        <color rgb="FF000099"/>
      </left>
      <right/>
      <top/>
      <bottom style="thin">
        <color rgb="FF000099"/>
      </bottom>
      <diagonal/>
    </border>
    <border>
      <left/>
      <right style="thin">
        <color rgb="FF000099"/>
      </right>
      <top/>
      <bottom style="thin">
        <color rgb="FF000099"/>
      </bottom>
      <diagonal/>
    </border>
    <border>
      <left style="thin">
        <color rgb="FF000099"/>
      </left>
      <right style="thin">
        <color rgb="FF000099"/>
      </right>
      <top/>
      <bottom style="thin">
        <color rgb="FF000099"/>
      </bottom>
      <diagonal/>
    </border>
    <border>
      <left style="thin">
        <color rgb="FF000099"/>
      </left>
      <right style="thin">
        <color rgb="FF000099"/>
      </right>
      <top/>
      <bottom style="dotted">
        <color rgb="FF000099"/>
      </bottom>
      <diagonal/>
    </border>
    <border>
      <left style="thin">
        <color rgb="FF000099"/>
      </left>
      <right/>
      <top style="dotted">
        <color rgb="FF000099"/>
      </top>
      <bottom/>
      <diagonal/>
    </border>
    <border>
      <left/>
      <right style="thin">
        <color rgb="FF000099"/>
      </right>
      <top style="dotted">
        <color rgb="FF000099"/>
      </top>
      <bottom/>
      <diagonal/>
    </border>
    <border>
      <left/>
      <right/>
      <top style="thin">
        <color auto="1"/>
      </top>
      <bottom style="thin">
        <color auto="1"/>
      </bottom>
      <diagonal/>
    </border>
    <border>
      <left style="thin">
        <color rgb="FF000099"/>
      </left>
      <right style="thin">
        <color rgb="FF000099"/>
      </right>
      <top style="thin">
        <color rgb="FF000099"/>
      </top>
      <bottom style="thin">
        <color rgb="FF000099"/>
      </bottom>
      <diagonal/>
    </border>
    <border>
      <left style="medium">
        <color rgb="FF0070C0"/>
      </left>
      <right style="medium">
        <color rgb="FFFFFFFF"/>
      </right>
      <top style="medium">
        <color rgb="FF0070C0"/>
      </top>
      <bottom/>
      <diagonal/>
    </border>
    <border>
      <left style="medium">
        <color rgb="FFE26B0A"/>
      </left>
      <right/>
      <top style="medium">
        <color rgb="FFE26B0A"/>
      </top>
      <bottom style="medium">
        <color rgb="FFE26B0A"/>
      </bottom>
      <diagonal/>
    </border>
    <border>
      <left/>
      <right style="medium">
        <color rgb="FF000000"/>
      </right>
      <top style="medium">
        <color rgb="FF000000"/>
      </top>
      <bottom/>
      <diagonal/>
    </border>
    <border>
      <left style="medium">
        <color rgb="FFE26B0A"/>
      </left>
      <right/>
      <top style="medium">
        <color rgb="FFE26B0A"/>
      </top>
      <bottom/>
      <diagonal/>
    </border>
    <border>
      <left style="medium">
        <color rgb="FFE26B0A"/>
      </left>
      <right/>
      <top/>
      <bottom/>
      <diagonal/>
    </border>
    <border>
      <left style="medium">
        <color rgb="FFE26B0A"/>
      </left>
      <right/>
      <top/>
      <bottom style="medium">
        <color rgb="FFE26B0A"/>
      </bottom>
      <diagonal/>
    </border>
    <border>
      <left/>
      <right/>
      <top style="medium">
        <color rgb="FFE26B0A"/>
      </top>
      <bottom style="medium">
        <color rgb="FFE26B0A"/>
      </bottom>
      <diagonal/>
    </border>
    <border>
      <left/>
      <right style="medium">
        <color rgb="FFFFFFFF"/>
      </right>
      <top style="medium">
        <color rgb="FF0070C0"/>
      </top>
      <bottom/>
      <diagonal/>
    </border>
    <border>
      <left/>
      <right style="medium">
        <color rgb="FFE26B0A"/>
      </right>
      <top style="medium">
        <color rgb="FFE26B0A"/>
      </top>
      <bottom style="medium">
        <color rgb="FFE26B0A"/>
      </bottom>
      <diagonal/>
    </border>
    <border>
      <left/>
      <right/>
      <top style="medium">
        <color rgb="FFE26B0A"/>
      </top>
      <bottom/>
      <diagonal/>
    </border>
    <border>
      <left/>
      <right style="medium">
        <color rgb="FFE26B0A"/>
      </right>
      <top/>
      <bottom/>
      <diagonal/>
    </border>
    <border>
      <left/>
      <right/>
      <top/>
      <bottom style="medium">
        <color rgb="FFE26B0A"/>
      </bottom>
      <diagonal/>
    </border>
    <border>
      <left/>
      <right style="medium">
        <color rgb="FFE26B0A"/>
      </right>
      <top/>
      <bottom style="medium">
        <color rgb="FFE26B0A"/>
      </bottom>
      <diagonal/>
    </border>
    <border>
      <left/>
      <right style="medium">
        <color rgb="FFE26B0A"/>
      </right>
      <top style="medium">
        <color rgb="FFE26B0A"/>
      </top>
      <bottom/>
      <diagonal/>
    </border>
    <border>
      <left style="medium">
        <color rgb="FF0070C0"/>
      </left>
      <right style="medium">
        <color rgb="FF0070C0"/>
      </right>
      <top style="medium">
        <color rgb="FF0070C0"/>
      </top>
      <bottom style="medium">
        <color rgb="FF0070C0"/>
      </bottom>
      <diagonal/>
    </border>
    <border>
      <left style="medium">
        <color rgb="FF0070C0"/>
      </left>
      <right style="medium">
        <color rgb="FF0070C0"/>
      </right>
      <top style="medium">
        <color rgb="FF0070C0"/>
      </top>
      <bottom/>
      <diagonal/>
    </border>
    <border>
      <left style="medium">
        <color rgb="FF0070C0"/>
      </left>
      <right style="medium">
        <color rgb="FF0070C0"/>
      </right>
      <top/>
      <bottom/>
      <diagonal/>
    </border>
    <border>
      <left style="medium">
        <color rgb="FF0070C0"/>
      </left>
      <right style="medium">
        <color rgb="FF0070C0"/>
      </right>
      <top/>
      <bottom style="medium">
        <color rgb="FF0070C0"/>
      </bottom>
      <diagonal/>
    </border>
    <border>
      <left/>
      <right/>
      <top/>
      <bottom style="medium">
        <color indexed="53"/>
      </bottom>
      <diagonal/>
    </border>
    <border>
      <left style="thin">
        <color rgb="FFFF6600"/>
      </left>
      <right style="thin">
        <color rgb="FFFF6600"/>
      </right>
      <top style="thin">
        <color rgb="FFFF6600"/>
      </top>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bottom style="dotted">
        <color rgb="FFFF6600"/>
      </bottom>
      <diagonal/>
    </border>
    <border>
      <left style="thin">
        <color rgb="FFFF6600"/>
      </left>
      <right style="thin">
        <color rgb="FFFF6600"/>
      </right>
      <top style="dotted">
        <color rgb="FFFF6600"/>
      </top>
      <bottom style="dotted">
        <color rgb="FFFF6600"/>
      </bottom>
      <diagonal/>
    </border>
    <border>
      <left style="thin">
        <color rgb="FFFF6600"/>
      </left>
      <right style="thin">
        <color rgb="FFFF6600"/>
      </right>
      <top style="dotted">
        <color rgb="FFFF6600"/>
      </top>
      <bottom/>
      <diagonal/>
    </border>
    <border>
      <left/>
      <right/>
      <top/>
      <bottom style="medium">
        <color rgb="FF002060"/>
      </bottom>
      <diagonal/>
    </border>
    <border>
      <left/>
      <right/>
      <top/>
      <bottom style="thin">
        <color auto="1"/>
      </bottom>
      <diagonal/>
    </border>
    <border>
      <left/>
      <right/>
      <top style="thin">
        <color rgb="FF000099"/>
      </top>
      <bottom/>
      <diagonal/>
    </border>
    <border>
      <left/>
      <right/>
      <top/>
      <bottom style="thin">
        <color rgb="FF000099"/>
      </bottom>
      <diagonal/>
    </border>
    <border>
      <left/>
      <right style="thin">
        <color auto="1"/>
      </right>
      <top/>
      <bottom/>
      <diagonal/>
    </border>
    <border>
      <left/>
      <right style="thin">
        <color auto="1"/>
      </right>
      <top/>
      <bottom style="thin">
        <color rgb="FF000099"/>
      </bottom>
      <diagonal/>
    </border>
    <border>
      <left/>
      <right/>
      <top style="thin">
        <color auto="1"/>
      </top>
      <bottom/>
      <diagonal/>
    </border>
    <border>
      <left/>
      <right style="thin">
        <color rgb="FF000099"/>
      </right>
      <top style="thin">
        <color theme="1"/>
      </top>
      <bottom/>
      <diagonal/>
    </border>
    <border>
      <left style="thin">
        <color rgb="FF002060"/>
      </left>
      <right style="thin">
        <color rgb="FF002060"/>
      </right>
      <top/>
      <bottom/>
      <diagonal/>
    </border>
    <border>
      <left style="thin">
        <color rgb="FF002060"/>
      </left>
      <right/>
      <top/>
      <bottom/>
      <diagonal/>
    </border>
    <border>
      <left style="thin">
        <color rgb="FF002060"/>
      </left>
      <right style="thin">
        <color rgb="FF002060"/>
      </right>
      <top/>
      <bottom style="thin">
        <color rgb="FF002060"/>
      </bottom>
      <diagonal/>
    </border>
    <border>
      <left style="thin">
        <color rgb="FF002060"/>
      </left>
      <right/>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top style="thin">
        <color rgb="FF002060"/>
      </top>
      <bottom style="thin">
        <color rgb="FF002060"/>
      </bottom>
      <diagonal/>
    </border>
    <border>
      <left/>
      <right style="thin">
        <color rgb="FF002060"/>
      </right>
      <top/>
      <bottom/>
      <diagonal/>
    </border>
    <border>
      <left/>
      <right/>
      <top/>
      <bottom style="thin">
        <color rgb="FF002060"/>
      </bottom>
      <diagonal/>
    </border>
    <border>
      <left/>
      <right style="thin">
        <color rgb="FF002060"/>
      </right>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right/>
      <top style="medium">
        <color rgb="FF002060"/>
      </top>
      <bottom style="thin">
        <color rgb="FF000099"/>
      </bottom>
      <diagonal/>
    </border>
    <border>
      <left/>
      <right style="thin">
        <color rgb="FF000099"/>
      </right>
      <top/>
      <bottom style="thin">
        <color rgb="FF002060"/>
      </bottom>
      <diagonal/>
    </border>
    <border>
      <left/>
      <right style="thin">
        <color rgb="FF000099"/>
      </right>
      <top style="thin">
        <color rgb="FF002060"/>
      </top>
      <bottom style="thin">
        <color rgb="FF002060"/>
      </bottom>
      <diagonal/>
    </border>
    <border>
      <left/>
      <right/>
      <top style="medium">
        <color auto="1"/>
      </top>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rgb="FF000099"/>
      </top>
      <bottom/>
      <diagonal/>
    </border>
    <border>
      <left style="thin">
        <color auto="1"/>
      </left>
      <right/>
      <top style="thin">
        <color rgb="FF000099"/>
      </top>
      <bottom/>
      <diagonal/>
    </border>
    <border>
      <left style="thin">
        <color auto="1"/>
      </left>
      <right/>
      <top/>
      <bottom style="thin">
        <color rgb="FF000099"/>
      </bottom>
      <diagonal/>
    </border>
    <border>
      <left/>
      <right style="thin">
        <color indexed="61"/>
      </right>
      <top/>
      <bottom/>
      <diagonal/>
    </border>
    <border>
      <left style="medium">
        <color rgb="FF969696"/>
      </left>
      <right/>
      <top style="medium">
        <color rgb="FF969696"/>
      </top>
      <bottom/>
      <diagonal/>
    </border>
    <border>
      <left style="medium">
        <color rgb="FF969696"/>
      </left>
      <right/>
      <top/>
      <bottom/>
      <diagonal/>
    </border>
    <border>
      <left style="medium">
        <color rgb="FF969696"/>
      </left>
      <right/>
      <top/>
      <bottom style="medium">
        <color rgb="FF969696"/>
      </bottom>
      <diagonal/>
    </border>
    <border>
      <left/>
      <right/>
      <top style="medium">
        <color rgb="FF969696"/>
      </top>
      <bottom/>
      <diagonal/>
    </border>
    <border>
      <left/>
      <right/>
      <top/>
      <bottom style="medium">
        <color rgb="FF969696"/>
      </bottom>
      <diagonal/>
    </border>
    <border>
      <left/>
      <right style="medium">
        <color rgb="FF969696"/>
      </right>
      <top style="medium">
        <color rgb="FF969696"/>
      </top>
      <bottom/>
      <diagonal/>
    </border>
    <border>
      <left/>
      <right style="medium">
        <color rgb="FF969696"/>
      </right>
      <top/>
      <bottom/>
      <diagonal/>
    </border>
    <border>
      <left/>
      <right style="medium">
        <color rgb="FF969696"/>
      </right>
      <top/>
      <bottom style="medium">
        <color rgb="FF969696"/>
      </bottom>
      <diagonal/>
    </border>
    <border>
      <left/>
      <right/>
      <top style="thin">
        <color indexed="8"/>
      </top>
      <bottom style="thin">
        <color indexed="8"/>
      </bottom>
      <diagonal/>
    </border>
    <border>
      <left/>
      <right/>
      <top/>
      <bottom style="medium">
        <color indexed="18"/>
      </bottom>
      <diagonal/>
    </border>
    <border>
      <left/>
      <right/>
      <top/>
      <bottom style="thick">
        <color theme="4"/>
      </bottom>
      <diagonal/>
    </border>
    <border>
      <left/>
      <right/>
      <top style="hair">
        <color indexed="8"/>
      </top>
      <bottom style="hair">
        <color indexed="8"/>
      </bottom>
      <diagonal/>
    </border>
    <border>
      <left/>
      <right/>
      <top/>
      <bottom style="medium">
        <color theme="4" tint="0.399975585192419"/>
      </bottom>
      <diagonal/>
    </border>
    <border>
      <left/>
      <right/>
      <top/>
      <bottom style="double">
        <color rgb="FFFF8001"/>
      </bottom>
      <diagonal/>
    </border>
    <border>
      <left/>
      <right/>
      <top/>
      <bottom style="thin">
        <color indexed="8"/>
      </bottom>
      <diagonal/>
    </border>
    <border>
      <left/>
      <right/>
      <top/>
      <bottom style="medium">
        <color indexed="30"/>
      </bottom>
      <diagonal/>
    </border>
    <border>
      <left/>
      <right/>
      <top/>
      <bottom style="thick">
        <color indexed="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double">
        <color indexed="5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double">
        <color indexed="10"/>
      </left>
      <right style="double">
        <color indexed="10"/>
      </right>
      <top style="double">
        <color indexed="10"/>
      </top>
      <bottom style="double">
        <color indexed="10"/>
      </bottom>
      <diagonal/>
    </border>
    <border>
      <left/>
      <right/>
      <top style="hair">
        <color auto="1"/>
      </top>
      <bottom/>
      <diagonal/>
    </border>
    <border>
      <left style="thin">
        <color indexed="63"/>
      </left>
      <right style="thin">
        <color indexed="63"/>
      </right>
      <top style="thin">
        <color indexed="63"/>
      </top>
      <bottom style="thin">
        <color indexed="63"/>
      </bottom>
      <diagonal/>
    </border>
    <border>
      <left/>
      <right/>
      <top/>
      <bottom style="medium">
        <color indexed="8"/>
      </bottom>
      <diagonal/>
    </border>
    <border>
      <left style="medium">
        <color indexed="9"/>
      </left>
      <right style="medium">
        <color indexed="9"/>
      </right>
      <top style="medium">
        <color indexed="9"/>
      </top>
      <bottom style="medium">
        <color indexed="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medium">
        <color indexed="9"/>
      </left>
      <right style="medium">
        <color indexed="9"/>
      </right>
      <top/>
      <bottom/>
      <diagonal/>
    </border>
    <border>
      <left/>
      <right/>
      <top/>
      <bottom style="double">
        <color indexed="10"/>
      </bottom>
      <diagonal/>
    </border>
    <border>
      <left/>
      <right/>
      <top style="thin">
        <color indexed="56"/>
      </top>
      <bottom style="double">
        <color indexed="56"/>
      </bottom>
      <diagonal/>
    </border>
    <border>
      <left style="thin">
        <color indexed="8"/>
      </left>
      <right style="thin">
        <color indexed="8"/>
      </right>
      <top style="thin">
        <color indexed="8"/>
      </top>
      <bottom style="thin">
        <color indexed="8"/>
      </bottom>
      <diagonal/>
    </border>
    <border>
      <left/>
      <right style="medium">
        <color indexed="9"/>
      </right>
      <top/>
      <bottom style="medium">
        <color indexed="9"/>
      </bottom>
      <diagonal/>
    </border>
    <border>
      <left/>
      <right/>
      <top/>
      <bottom style="thick">
        <color indexed="27"/>
      </bottom>
      <diagonal/>
    </border>
    <border>
      <left style="double">
        <color indexed="63"/>
      </left>
      <right style="double">
        <color indexed="63"/>
      </right>
      <top style="double">
        <color indexed="63"/>
      </top>
      <bottom style="double">
        <color indexed="63"/>
      </bottom>
      <diagonal/>
    </border>
    <border>
      <left/>
      <right/>
      <top style="thin">
        <color auto="1"/>
      </top>
      <bottom style="double">
        <color auto="1"/>
      </bottom>
      <diagonal/>
    </border>
    <border>
      <left style="thin">
        <color indexed="8"/>
      </left>
      <right style="thin">
        <color indexed="55"/>
      </right>
      <top/>
      <bottom/>
      <diagonal/>
    </border>
    <border>
      <left/>
      <right/>
      <top/>
      <bottom style="medium">
        <color indexed="27"/>
      </bottom>
      <diagonal/>
    </border>
    <border>
      <left style="thin">
        <color indexed="55"/>
      </left>
      <right style="thin">
        <color indexed="55"/>
      </right>
      <top style="thin">
        <color indexed="55"/>
      </top>
      <bottom style="thin">
        <color indexed="55"/>
      </bottom>
      <diagonal/>
    </border>
    <border>
      <left/>
      <right/>
      <top style="thin">
        <color indexed="62"/>
      </top>
      <bottom style="double">
        <color indexed="62"/>
      </bottom>
      <diagonal/>
    </border>
    <border>
      <left/>
      <right/>
      <top style="medium">
        <color indexed="8"/>
      </top>
      <bottom style="medium">
        <color indexed="8"/>
      </bottom>
      <diagonal/>
    </border>
    <border>
      <left/>
      <right/>
      <top/>
      <bottom style="thin">
        <color indexed="22"/>
      </bottom>
      <diagonal/>
    </border>
    <border>
      <left/>
      <right/>
      <top/>
      <bottom style="thick">
        <color indexed="22"/>
      </bottom>
      <diagonal/>
    </border>
    <border>
      <left style="thin">
        <color indexed="8"/>
      </left>
      <right style="thin">
        <color indexed="8"/>
      </right>
      <top/>
      <bottom/>
      <diagonal/>
    </border>
    <border>
      <left/>
      <right/>
      <top/>
      <bottom style="dashed">
        <color auto="1"/>
      </bottom>
      <diagonal/>
    </border>
    <border>
      <left style="medium">
        <color indexed="8"/>
      </left>
      <right style="medium">
        <color indexed="8"/>
      </right>
      <top/>
      <bottom/>
      <diagonal/>
    </border>
    <border>
      <left style="thin">
        <color indexed="8"/>
      </left>
      <right/>
      <top style="thin">
        <color indexed="8"/>
      </top>
      <bottom style="thin">
        <color indexed="8"/>
      </bottom>
      <diagonal/>
    </border>
    <border>
      <left style="thin">
        <color indexed="9"/>
      </left>
      <right style="thin">
        <color indexed="23"/>
      </right>
      <top style="thin">
        <color indexed="9"/>
      </top>
      <bottom style="thin">
        <color indexed="23"/>
      </bottom>
      <diagonal/>
    </border>
    <border>
      <left style="double">
        <color auto="1"/>
      </left>
      <right style="double">
        <color auto="1"/>
      </right>
      <top style="double">
        <color auto="1"/>
      </top>
      <bottom/>
      <diagonal/>
    </border>
    <border>
      <left style="medium">
        <color auto="1"/>
      </left>
      <right style="medium">
        <color auto="1"/>
      </right>
      <top style="medium">
        <color auto="1"/>
      </top>
      <bottom style="medium">
        <color auto="1"/>
      </bottom>
      <diagonal/>
    </border>
    <border>
      <left style="thin">
        <color indexed="8"/>
      </left>
      <right/>
      <top/>
      <bottom style="thin">
        <color indexed="8"/>
      </bottom>
      <diagonal/>
    </border>
    <border>
      <left/>
      <right/>
      <top/>
      <bottom style="thick">
        <color indexed="56"/>
      </bottom>
      <diagonal/>
    </border>
    <border>
      <left style="hair">
        <color indexed="27"/>
      </left>
      <right style="hair">
        <color indexed="27"/>
      </right>
      <top style="hair">
        <color indexed="27"/>
      </top>
      <bottom style="hair">
        <color indexed="27"/>
      </bottom>
      <diagonal/>
    </border>
    <border>
      <left/>
      <right/>
      <top style="medium">
        <color auto="1"/>
      </top>
      <bottom style="medium">
        <color auto="1"/>
      </bottom>
      <diagonal/>
    </border>
    <border>
      <left style="thin">
        <color indexed="63"/>
      </left>
      <right style="thin">
        <color indexed="63"/>
      </right>
      <top style="thin">
        <color auto="1"/>
      </top>
      <bottom style="thin">
        <color indexed="63"/>
      </bottom>
      <diagonal/>
    </border>
  </borders>
  <cellStyleXfs count="9751">
    <xf numFmtId="0" fontId="0" fillId="0" borderId="0"/>
    <xf numFmtId="315" fontId="3" fillId="0" borderId="0" applyFont="0" applyFill="0" applyBorder="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286" fillId="0" borderId="217" applyNumberFormat="0" applyFill="0" applyAlignment="0" applyProtection="0"/>
    <xf numFmtId="0" fontId="0" fillId="57" borderId="0" applyNumberFormat="0" applyBorder="0" applyAlignment="0" applyProtection="0"/>
    <xf numFmtId="317" fontId="3" fillId="0" borderId="0"/>
    <xf numFmtId="291" fontId="3" fillId="0" borderId="0" applyFont="0" applyFill="0" applyBorder="0" applyAlignment="0" applyProtection="0"/>
    <xf numFmtId="0" fontId="129" fillId="25" borderId="0" applyNumberFormat="0" applyBorder="0" applyAlignment="0" applyProtection="0"/>
    <xf numFmtId="223" fontId="129" fillId="0" borderId="0" applyFont="0" applyFill="0" applyBorder="0" applyAlignment="0" applyProtection="0"/>
    <xf numFmtId="223" fontId="129" fillId="0" borderId="0" applyFont="0" applyFill="0" applyBorder="0" applyAlignment="0" applyProtection="0"/>
    <xf numFmtId="309" fontId="153" fillId="54" borderId="0" applyBorder="0">
      <alignment horizontal="right" vertical="center"/>
      <protection locked="0"/>
    </xf>
    <xf numFmtId="0" fontId="3" fillId="0" borderId="0"/>
    <xf numFmtId="223" fontId="3" fillId="0" borderId="0" applyFont="0" applyFill="0" applyBorder="0" applyAlignment="0" applyProtection="0"/>
    <xf numFmtId="0" fontId="129" fillId="39" borderId="0" applyNumberFormat="0" applyBorder="0" applyAlignment="0" applyProtection="0"/>
    <xf numFmtId="0" fontId="0" fillId="40" borderId="0" applyNumberFormat="0" applyBorder="0" applyAlignment="0" applyProtection="0"/>
    <xf numFmtId="0" fontId="3" fillId="0" borderId="0"/>
    <xf numFmtId="0" fontId="0" fillId="25" borderId="0" applyNumberFormat="0" applyBorder="0" applyAlignment="0" applyProtection="0"/>
    <xf numFmtId="0" fontId="127" fillId="0" borderId="171" applyNumberFormat="0" applyFill="0" applyProtection="0">
      <alignment horizontal="center"/>
    </xf>
    <xf numFmtId="9" fontId="3" fillId="0" borderId="0" applyFont="0" applyFill="0" applyBorder="0" applyAlignment="0" applyProtection="0"/>
    <xf numFmtId="0" fontId="173" fillId="0" borderId="0" applyNumberFormat="0" applyFill="0" applyBorder="0" applyAlignment="0" applyProtection="0"/>
    <xf numFmtId="223" fontId="3" fillId="0" borderId="0" applyFont="0" applyFill="0" applyBorder="0" applyAlignment="0" applyProtection="0"/>
    <xf numFmtId="0" fontId="129" fillId="25" borderId="0" applyNumberFormat="0" applyBorder="0" applyAlignment="0" applyProtection="0"/>
    <xf numFmtId="229" fontId="293" fillId="0" borderId="0" applyFont="0" applyFill="0" applyBorder="0" applyAlignment="0" applyProtection="0"/>
    <xf numFmtId="0" fontId="213" fillId="18" borderId="189" applyNumberFormat="0" applyAlignment="0" applyProtection="0"/>
    <xf numFmtId="0" fontId="0" fillId="0" borderId="0"/>
    <xf numFmtId="0" fontId="126" fillId="0" borderId="170" applyNumberFormat="0" applyFill="0" applyAlignment="0" applyProtection="0"/>
    <xf numFmtId="0" fontId="127" fillId="0" borderId="171" applyNumberFormat="0" applyFill="0" applyProtection="0">
      <alignment horizontal="center"/>
    </xf>
    <xf numFmtId="0" fontId="129" fillId="51" borderId="0" applyNumberFormat="0" applyBorder="0" applyAlignment="0" applyProtection="0"/>
    <xf numFmtId="9" fontId="0" fillId="0" borderId="0" applyFont="0" applyFill="0" applyBorder="0" applyAlignment="0" applyProtection="0"/>
    <xf numFmtId="0" fontId="132" fillId="0" borderId="174" applyNumberFormat="0" applyFill="0" applyAlignment="0" applyProtection="0"/>
    <xf numFmtId="9" fontId="0" fillId="0" borderId="0" applyFont="0" applyFill="0" applyBorder="0" applyAlignment="0" applyProtection="0"/>
    <xf numFmtId="0" fontId="3" fillId="0" borderId="176" applyNumberFormat="0" applyFont="0" applyFill="0" applyAlignment="0" applyProtection="0"/>
    <xf numFmtId="0" fontId="132" fillId="0" borderId="174" applyNumberFormat="0" applyFill="0" applyAlignment="0" applyProtection="0"/>
    <xf numFmtId="0" fontId="221" fillId="74" borderId="200" applyNumberFormat="0" applyAlignment="0" applyProtection="0"/>
    <xf numFmtId="0" fontId="0" fillId="0" borderId="0"/>
    <xf numFmtId="0" fontId="3" fillId="0" borderId="0"/>
    <xf numFmtId="0" fontId="66" fillId="0" borderId="0" applyNumberFormat="0" applyFill="0" applyBorder="0" applyAlignment="0" applyProtection="0"/>
    <xf numFmtId="9" fontId="0" fillId="0" borderId="0" applyFont="0" applyFill="0" applyBorder="0" applyAlignment="0" applyProtection="0"/>
    <xf numFmtId="0" fontId="0" fillId="0" borderId="0"/>
    <xf numFmtId="223" fontId="177" fillId="0" borderId="0" applyFont="0" applyFill="0" applyBorder="0" applyAlignment="0" applyProtection="0"/>
    <xf numFmtId="0" fontId="64" fillId="49" borderId="0" applyNumberFormat="0" applyBorder="0" applyAlignment="0" applyProtection="0"/>
    <xf numFmtId="4" fontId="158" fillId="0" borderId="0" applyFont="0" applyFill="0" applyBorder="0" applyAlignment="0" applyProtection="0"/>
    <xf numFmtId="0" fontId="127" fillId="0" borderId="171" applyNumberFormat="0" applyFill="0" applyProtection="0">
      <alignment horizontal="center"/>
    </xf>
    <xf numFmtId="0" fontId="3" fillId="0" borderId="0"/>
    <xf numFmtId="0" fontId="0" fillId="29" borderId="0" applyNumberFormat="0" applyBorder="0" applyAlignment="0" applyProtection="0"/>
    <xf numFmtId="0" fontId="0" fillId="29" borderId="0" applyNumberFormat="0" applyBorder="0" applyAlignment="0" applyProtection="0"/>
    <xf numFmtId="0" fontId="3" fillId="0" borderId="0"/>
    <xf numFmtId="0" fontId="3" fillId="0" borderId="0"/>
    <xf numFmtId="0" fontId="0" fillId="33" borderId="0" applyNumberFormat="0" applyBorder="0" applyAlignment="0" applyProtection="0"/>
    <xf numFmtId="0" fontId="139" fillId="0" borderId="178" applyNumberFormat="0" applyFill="0" applyAlignment="0" applyProtection="0"/>
    <xf numFmtId="0" fontId="140" fillId="30" borderId="0" applyNumberFormat="0" applyBorder="0" applyAlignment="0" applyProtection="0"/>
    <xf numFmtId="0" fontId="0" fillId="0" borderId="0"/>
    <xf numFmtId="0" fontId="3" fillId="0" borderId="0"/>
    <xf numFmtId="223" fontId="0" fillId="0" borderId="0" applyFont="0" applyFill="0" applyBorder="0" applyAlignment="0" applyProtection="0"/>
    <xf numFmtId="0" fontId="221" fillId="74" borderId="200" applyNumberFormat="0" applyAlignment="0" applyProtection="0"/>
    <xf numFmtId="0" fontId="3" fillId="0" borderId="176" applyNumberFormat="0" applyFont="0" applyFill="0" applyAlignment="0" applyProtection="0"/>
    <xf numFmtId="0" fontId="3" fillId="0" borderId="0"/>
    <xf numFmtId="0" fontId="127" fillId="0" borderId="171" applyNumberFormat="0" applyFill="0" applyProtection="0">
      <alignment horizontal="center"/>
    </xf>
    <xf numFmtId="3" fontId="201" fillId="0" borderId="0" applyNumberFormat="0" applyBorder="0" applyAlignment="0" applyProtection="0"/>
    <xf numFmtId="0" fontId="0" fillId="27" borderId="0" applyNumberFormat="0" applyBorder="0" applyAlignment="0" applyProtection="0"/>
    <xf numFmtId="4" fontId="141" fillId="51" borderId="189" applyNumberFormat="0" applyProtection="0">
      <alignment horizontal="right" vertical="center"/>
    </xf>
    <xf numFmtId="0" fontId="170" fillId="18" borderId="0"/>
    <xf numFmtId="0" fontId="127" fillId="0" borderId="171" applyNumberFormat="0" applyFill="0" applyProtection="0">
      <alignment horizontal="center"/>
    </xf>
    <xf numFmtId="0" fontId="127" fillId="0" borderId="171" applyNumberFormat="0" applyFill="0" applyProtection="0">
      <alignment horizontal="center"/>
    </xf>
    <xf numFmtId="0" fontId="0" fillId="38" borderId="0" applyNumberFormat="0" applyBorder="0" applyAlignment="0" applyProtection="0"/>
    <xf numFmtId="0" fontId="239" fillId="74" borderId="200" applyNumberFormat="0" applyAlignment="0" applyProtection="0"/>
    <xf numFmtId="0" fontId="3" fillId="0" borderId="0"/>
    <xf numFmtId="308" fontId="86" fillId="0" borderId="0"/>
    <xf numFmtId="0" fontId="166" fillId="0" borderId="0" applyFont="0" applyFill="0" applyBorder="0" applyAlignment="0" applyProtection="0"/>
    <xf numFmtId="0" fontId="236" fillId="0" borderId="0" applyNumberFormat="0" applyFill="0" applyBorder="0" applyAlignment="0" applyProtection="0"/>
    <xf numFmtId="223" fontId="0" fillId="0" borderId="0" applyFont="0" applyFill="0" applyBorder="0" applyAlignment="0" applyProtection="0"/>
    <xf numFmtId="263" fontId="1" fillId="0" borderId="0" applyFont="0" applyFill="0" applyBorder="0" applyAlignment="0" applyProtection="0"/>
    <xf numFmtId="0" fontId="129" fillId="26"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127" fillId="0" borderId="171" applyNumberFormat="0" applyFill="0" applyProtection="0">
      <alignment horizontal="center"/>
    </xf>
    <xf numFmtId="37" fontId="86" fillId="18" borderId="204">
      <alignment horizontal="right"/>
    </xf>
    <xf numFmtId="0" fontId="127" fillId="0" borderId="171" applyNumberFormat="0" applyFill="0" applyProtection="0">
      <alignment horizontal="center"/>
    </xf>
    <xf numFmtId="223" fontId="3" fillId="0" borderId="0" applyFont="0" applyFill="0" applyBorder="0" applyAlignment="0" applyProtection="0"/>
    <xf numFmtId="223" fontId="3" fillId="0" borderId="0" applyFont="0" applyFill="0" applyBorder="0" applyAlignment="0" applyProtection="0"/>
    <xf numFmtId="308" fontId="86" fillId="0" borderId="0"/>
    <xf numFmtId="0" fontId="162" fillId="0" borderId="185" applyNumberFormat="0" applyFill="0" applyAlignment="0" applyProtection="0"/>
    <xf numFmtId="0" fontId="127" fillId="0" borderId="171" applyNumberFormat="0" applyFill="0" applyProtection="0">
      <alignment horizontal="center"/>
    </xf>
    <xf numFmtId="0" fontId="152" fillId="0" borderId="181" applyNumberFormat="0" applyFont="0" applyFill="0" applyAlignment="0" applyProtection="0"/>
    <xf numFmtId="0" fontId="66" fillId="0" borderId="0" applyNumberFormat="0" applyFill="0" applyBorder="0" applyAlignment="0" applyProtection="0"/>
    <xf numFmtId="0" fontId="129" fillId="38" borderId="0" applyNumberFormat="0" applyBorder="0" applyAlignment="0" applyProtection="0"/>
    <xf numFmtId="0" fontId="129" fillId="38" borderId="0" applyNumberFormat="0" applyBorder="0" applyAlignment="0" applyProtection="0"/>
    <xf numFmtId="0" fontId="3" fillId="0" borderId="0"/>
    <xf numFmtId="0" fontId="0" fillId="33" borderId="0" applyNumberFormat="0" applyBorder="0" applyAlignment="0" applyProtection="0"/>
    <xf numFmtId="0" fontId="0" fillId="0" borderId="0"/>
    <xf numFmtId="0" fontId="0" fillId="0" borderId="0"/>
    <xf numFmtId="310" fontId="86" fillId="0" borderId="0"/>
    <xf numFmtId="325" fontId="3" fillId="0" borderId="0" applyFont="0" applyFill="0" applyBorder="0" applyAlignment="0"/>
    <xf numFmtId="301" fontId="1" fillId="0" borderId="0" applyFill="0" applyBorder="0" applyAlignment="0"/>
    <xf numFmtId="0" fontId="221" fillId="74" borderId="200" applyNumberFormat="0" applyAlignment="0" applyProtection="0"/>
    <xf numFmtId="0" fontId="129" fillId="39" borderId="0" applyNumberFormat="0" applyBorder="0" applyAlignment="0" applyProtection="0"/>
    <xf numFmtId="314" fontId="86" fillId="78" borderId="204">
      <alignment horizontal="right"/>
    </xf>
    <xf numFmtId="0" fontId="0" fillId="0" borderId="0"/>
    <xf numFmtId="291" fontId="3" fillId="0" borderId="0" applyFont="0" applyFill="0" applyBorder="0" applyAlignment="0" applyProtection="0"/>
    <xf numFmtId="0" fontId="3" fillId="0" borderId="0"/>
    <xf numFmtId="0" fontId="139" fillId="0" borderId="178" applyNumberFormat="0" applyFill="0" applyAlignment="0" applyProtection="0"/>
    <xf numFmtId="325" fontId="3" fillId="0" borderId="0"/>
    <xf numFmtId="223" fontId="3" fillId="0" borderId="0" applyFont="0" applyFill="0" applyBorder="0" applyAlignment="0" applyProtection="0"/>
    <xf numFmtId="0" fontId="127" fillId="0" borderId="171" applyNumberFormat="0" applyFill="0" applyProtection="0">
      <alignment horizontal="center"/>
    </xf>
    <xf numFmtId="0" fontId="3" fillId="0" borderId="0"/>
    <xf numFmtId="0" fontId="144" fillId="26" borderId="0" applyNumberFormat="0" applyBorder="0" applyAlignment="0" applyProtection="0"/>
    <xf numFmtId="0" fontId="290" fillId="0" borderId="0"/>
    <xf numFmtId="0" fontId="185" fillId="94" borderId="0" applyNumberFormat="0" applyBorder="0" applyAlignment="0" applyProtection="0"/>
    <xf numFmtId="0" fontId="129" fillId="39" borderId="0" applyNumberFormat="0" applyBorder="0" applyAlignment="0" applyProtection="0"/>
    <xf numFmtId="0" fontId="0" fillId="13" borderId="0" applyNumberFormat="0" applyBorder="0" applyAlignment="0" applyProtection="0"/>
    <xf numFmtId="0" fontId="0" fillId="15" borderId="0" applyNumberFormat="0" applyBorder="0" applyAlignment="0" applyProtection="0"/>
    <xf numFmtId="0" fontId="0" fillId="0" borderId="0"/>
    <xf numFmtId="0" fontId="129" fillId="43" borderId="0" applyNumberFormat="0" applyBorder="0" applyAlignment="0" applyProtection="0"/>
    <xf numFmtId="0" fontId="230" fillId="35" borderId="192" applyNumberFormat="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41" fillId="43" borderId="0" applyNumberFormat="0" applyBorder="0" applyAlignment="0" applyProtection="0"/>
    <xf numFmtId="0" fontId="0" fillId="0" borderId="0"/>
    <xf numFmtId="0" fontId="156" fillId="0" borderId="0" applyNumberFormat="0" applyFill="0" applyBorder="0" applyAlignment="0" applyProtection="0"/>
    <xf numFmtId="223" fontId="262" fillId="0" borderId="0" applyFont="0" applyFill="0" applyBorder="0" applyAlignment="0" applyProtection="0"/>
    <xf numFmtId="0" fontId="3" fillId="0" borderId="0"/>
    <xf numFmtId="223" fontId="129" fillId="0" borderId="0" applyFont="0" applyFill="0" applyBorder="0" applyAlignment="0" applyProtection="0"/>
    <xf numFmtId="9" fontId="0" fillId="0" borderId="0" applyFont="0" applyFill="0" applyBorder="0" applyAlignment="0" applyProtection="0"/>
    <xf numFmtId="0" fontId="3" fillId="0" borderId="0"/>
    <xf numFmtId="9" fontId="0" fillId="0" borderId="0" applyFont="0" applyFill="0" applyBorder="0" applyAlignment="0" applyProtection="0"/>
    <xf numFmtId="0" fontId="208" fillId="0" borderId="199" applyNumberFormat="0" applyFill="0" applyAlignment="0" applyProtection="0"/>
    <xf numFmtId="0" fontId="3" fillId="0" borderId="0"/>
    <xf numFmtId="0" fontId="15" fillId="0" borderId="179" applyNumberFormat="0" applyFill="0" applyAlignment="0" applyProtection="0"/>
    <xf numFmtId="9" fontId="170" fillId="0" borderId="188"/>
    <xf numFmtId="0" fontId="129" fillId="51" borderId="0" applyNumberFormat="0" applyBorder="0" applyAlignment="0" applyProtection="0"/>
    <xf numFmtId="0" fontId="127" fillId="0" borderId="171" applyNumberFormat="0" applyFill="0" applyProtection="0">
      <alignment horizontal="center"/>
    </xf>
    <xf numFmtId="37" fontId="302" fillId="0" borderId="0"/>
    <xf numFmtId="303" fontId="3" fillId="0" borderId="0">
      <alignment horizontal="right"/>
    </xf>
    <xf numFmtId="9" fontId="0" fillId="0" borderId="0" applyFont="0" applyFill="0" applyBorder="0" applyAlignment="0" applyProtection="0"/>
    <xf numFmtId="319" fontId="3" fillId="0" borderId="0" applyNumberFormat="0" applyFont="0" applyBorder="0" applyAlignment="0">
      <alignment horizontal="centerContinuous"/>
    </xf>
    <xf numFmtId="0" fontId="236" fillId="0" borderId="0" applyNumberFormat="0" applyFill="0" applyBorder="0" applyAlignment="0" applyProtection="0"/>
    <xf numFmtId="0" fontId="132" fillId="0" borderId="174" applyNumberFormat="0" applyFill="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138" fillId="0" borderId="177" applyNumberFormat="0" applyFill="0" applyAlignment="0" applyProtection="0"/>
    <xf numFmtId="0" fontId="129" fillId="25" borderId="0" applyNumberFormat="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185" fillId="0" borderId="205" applyNumberFormat="0" applyFill="0" applyAlignment="0" applyProtection="0"/>
    <xf numFmtId="308" fontId="86" fillId="0" borderId="0"/>
    <xf numFmtId="0" fontId="0" fillId="0" borderId="0"/>
    <xf numFmtId="0" fontId="156" fillId="0" borderId="177" applyNumberFormat="0" applyFill="0" applyAlignment="0" applyProtection="0"/>
    <xf numFmtId="0" fontId="0" fillId="0" borderId="0"/>
    <xf numFmtId="0" fontId="3" fillId="0" borderId="0"/>
    <xf numFmtId="0" fontId="142" fillId="0" borderId="0"/>
    <xf numFmtId="0" fontId="0" fillId="33"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73" fillId="0" borderId="0" applyNumberFormat="0" applyFill="0" applyBorder="0" applyAlignment="0" applyProtection="0"/>
    <xf numFmtId="0" fontId="173" fillId="0" borderId="0" applyNumberFormat="0" applyFill="0" applyBorder="0" applyAlignment="0" applyProtection="0"/>
    <xf numFmtId="0" fontId="129" fillId="39" borderId="0" applyNumberFormat="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223" fontId="3" fillId="0" borderId="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64" fillId="56" borderId="0" applyNumberFormat="0" applyBorder="0" applyAlignment="0" applyProtection="0"/>
    <xf numFmtId="223" fontId="3" fillId="0" borderId="0" applyFont="0" applyFill="0" applyBorder="0" applyAlignment="0" applyProtection="0"/>
    <xf numFmtId="0" fontId="0" fillId="51" borderId="0" applyNumberFormat="0" applyBorder="0" applyAlignment="0" applyProtection="0"/>
    <xf numFmtId="0" fontId="3" fillId="0" borderId="176" applyNumberFormat="0" applyFont="0" applyFill="0" applyAlignment="0" applyProtection="0"/>
    <xf numFmtId="282" fontId="285" fillId="0" borderId="0" applyNumberFormat="0" applyAlignment="0">
      <alignment horizontal="right"/>
    </xf>
    <xf numFmtId="0" fontId="0" fillId="40" borderId="0" applyNumberFormat="0" applyBorder="0" applyAlignment="0" applyProtection="0"/>
    <xf numFmtId="0" fontId="3" fillId="0" borderId="0"/>
    <xf numFmtId="0" fontId="131" fillId="0" borderId="0" applyNumberFormat="0" applyFill="0" applyBorder="0" applyProtection="0">
      <alignment vertical="top"/>
    </xf>
    <xf numFmtId="0" fontId="127" fillId="0" borderId="171" applyNumberFormat="0" applyFill="0" applyProtection="0">
      <alignment horizontal="center"/>
    </xf>
    <xf numFmtId="0" fontId="3" fillId="0" borderId="0"/>
    <xf numFmtId="223" fontId="3" fillId="0" borderId="0" applyFont="0" applyFill="0" applyBorder="0" applyAlignment="0" applyProtection="0"/>
    <xf numFmtId="0" fontId="126" fillId="0" borderId="170" applyNumberFormat="0" applyFill="0" applyAlignment="0" applyProtection="0"/>
    <xf numFmtId="0" fontId="151" fillId="59" borderId="0" applyNumberFormat="0" applyBorder="0" applyAlignment="0" applyProtection="0"/>
    <xf numFmtId="0" fontId="3" fillId="0" borderId="0"/>
    <xf numFmtId="0" fontId="225" fillId="35" borderId="192" applyNumberFormat="0" applyAlignment="0" applyProtection="0"/>
    <xf numFmtId="0" fontId="127" fillId="0" borderId="171" applyNumberFormat="0" applyFill="0" applyProtection="0">
      <alignment horizontal="center"/>
    </xf>
    <xf numFmtId="291" fontId="3" fillId="0" borderId="0" applyFont="0" applyFill="0" applyBorder="0" applyAlignment="0" applyProtection="0"/>
    <xf numFmtId="9" fontId="0" fillId="0" borderId="0" applyFont="0" applyFill="0" applyBorder="0" applyAlignment="0" applyProtection="0"/>
    <xf numFmtId="0" fontId="132" fillId="0" borderId="174" applyNumberFormat="0" applyFill="0" applyAlignment="0" applyProtection="0"/>
    <xf numFmtId="0" fontId="3" fillId="0" borderId="0"/>
    <xf numFmtId="0" fontId="215" fillId="0" borderId="0" applyNumberFormat="0" applyFill="0" applyBorder="0" applyAlignment="0" applyProtection="0"/>
    <xf numFmtId="9" fontId="178" fillId="0" borderId="0" applyFont="0" applyFill="0" applyBorder="0" applyAlignment="0" applyProtection="0"/>
    <xf numFmtId="0" fontId="0" fillId="0" borderId="0"/>
    <xf numFmtId="223" fontId="3" fillId="0" borderId="0" applyFont="0" applyFill="0" applyBorder="0" applyAlignment="0" applyProtection="0"/>
    <xf numFmtId="223" fontId="3" fillId="0" borderId="0" applyFont="0" applyFill="0" applyBorder="0" applyAlignment="0" applyProtection="0"/>
    <xf numFmtId="0" fontId="3" fillId="81" borderId="189" applyNumberFormat="0" applyProtection="0">
      <alignment horizontal="left" vertical="center" indent="1"/>
    </xf>
    <xf numFmtId="313" fontId="3" fillId="0" borderId="0" applyFont="0" applyFill="0" applyBorder="0" applyAlignment="0" applyProtection="0"/>
    <xf numFmtId="0" fontId="147" fillId="39" borderId="0" applyNumberFormat="0" applyBorder="0" applyAlignment="0" applyProtection="0"/>
    <xf numFmtId="0" fontId="0" fillId="0" borderId="0"/>
    <xf numFmtId="0" fontId="0" fillId="0" borderId="0"/>
    <xf numFmtId="0" fontId="3" fillId="0" borderId="0"/>
    <xf numFmtId="0" fontId="0" fillId="0" borderId="0"/>
    <xf numFmtId="0" fontId="127" fillId="0" borderId="171" applyNumberFormat="0" applyFill="0" applyProtection="0">
      <alignment horizontal="center"/>
    </xf>
    <xf numFmtId="0" fontId="3" fillId="61" borderId="193" applyNumberFormat="0" applyFont="0" applyAlignment="0" applyProtection="0"/>
    <xf numFmtId="0" fontId="64" fillId="44" borderId="0" applyNumberFormat="0" applyBorder="0" applyAlignment="0" applyProtection="0"/>
    <xf numFmtId="0" fontId="3" fillId="0" borderId="0"/>
    <xf numFmtId="0" fontId="0" fillId="0" borderId="0"/>
    <xf numFmtId="0" fontId="0" fillId="0" borderId="0"/>
    <xf numFmtId="0" fontId="3" fillId="0" borderId="0"/>
    <xf numFmtId="327" fontId="86" fillId="0" borderId="0" applyFont="0" applyFill="0" applyBorder="0" applyAlignment="0" applyProtection="0"/>
    <xf numFmtId="291" fontId="3" fillId="0" borderId="0" applyFont="0" applyFill="0" applyBorder="0" applyAlignment="0" applyProtection="0"/>
    <xf numFmtId="0" fontId="64" fillId="38" borderId="0" applyNumberFormat="0" applyBorder="0" applyAlignment="0" applyProtection="0"/>
    <xf numFmtId="0" fontId="0" fillId="0" borderId="0"/>
    <xf numFmtId="0" fontId="0" fillId="0" borderId="0"/>
    <xf numFmtId="0" fontId="0" fillId="0" borderId="0"/>
    <xf numFmtId="0" fontId="0" fillId="33" borderId="0" applyNumberFormat="0" applyBorder="0" applyAlignment="0" applyProtection="0"/>
    <xf numFmtId="3" fontId="223" fillId="0" borderId="0">
      <protection locked="0"/>
    </xf>
    <xf numFmtId="0" fontId="12" fillId="0" borderId="0" applyFill="0" applyBorder="0" applyProtection="0">
      <alignment horizontal="left"/>
    </xf>
    <xf numFmtId="0" fontId="3" fillId="0" borderId="0"/>
    <xf numFmtId="37" fontId="282" fillId="18" borderId="204">
      <alignment horizontal="right"/>
    </xf>
    <xf numFmtId="267" fontId="86" fillId="0" borderId="0" applyFont="0" applyFill="0" applyBorder="0" applyAlignment="0" applyProtection="0"/>
    <xf numFmtId="0" fontId="3" fillId="0" borderId="0"/>
    <xf numFmtId="0" fontId="3" fillId="0" borderId="0"/>
    <xf numFmtId="0" fontId="222" fillId="0" borderId="0" applyNumberFormat="0" applyFill="0" applyBorder="0" applyAlignment="0">
      <alignment horizontal="center"/>
    </xf>
    <xf numFmtId="0" fontId="0" fillId="0" borderId="0"/>
    <xf numFmtId="0" fontId="3" fillId="0" borderId="0"/>
    <xf numFmtId="0" fontId="217" fillId="18" borderId="189" applyNumberFormat="0" applyAlignment="0" applyProtection="0"/>
    <xf numFmtId="1" fontId="3" fillId="0" borderId="0"/>
    <xf numFmtId="0" fontId="3" fillId="0" borderId="0" applyFill="0" applyBorder="0" applyAlignment="0"/>
    <xf numFmtId="0" fontId="265" fillId="0" borderId="208" applyNumberFormat="0" applyFill="0" applyAlignment="0" applyProtection="0"/>
    <xf numFmtId="0" fontId="150" fillId="0" borderId="0" applyNumberFormat="0" applyFill="0" applyBorder="0" applyProtection="0">
      <alignment horizontal="centerContinuous"/>
    </xf>
    <xf numFmtId="0" fontId="160" fillId="14" borderId="184" applyNumberFormat="0" applyAlignment="0" applyProtection="0"/>
    <xf numFmtId="0" fontId="0" fillId="0" borderId="0"/>
    <xf numFmtId="9" fontId="0" fillId="0" borderId="0" applyFont="0" applyFill="0" applyBorder="0" applyAlignment="0" applyProtection="0"/>
    <xf numFmtId="0" fontId="237" fillId="0" borderId="0"/>
    <xf numFmtId="0" fontId="146" fillId="0" borderId="0" applyNumberFormat="0" applyFill="0" applyBorder="0" applyAlignment="0" applyProtection="0"/>
    <xf numFmtId="0" fontId="146" fillId="0" borderId="0" applyNumberFormat="0" applyFill="0" applyBorder="0" applyAlignment="0" applyProtection="0"/>
    <xf numFmtId="291" fontId="3" fillId="0" borderId="0" applyFont="0" applyFill="0" applyBorder="0" applyAlignment="0" applyProtection="0"/>
    <xf numFmtId="0" fontId="129" fillId="51" borderId="0" applyNumberFormat="0" applyBorder="0" applyAlignment="0" applyProtection="0"/>
    <xf numFmtId="0" fontId="0" fillId="38" borderId="0" applyNumberFormat="0" applyBorder="0" applyAlignment="0" applyProtection="0"/>
    <xf numFmtId="0" fontId="0" fillId="0" borderId="0"/>
    <xf numFmtId="0" fontId="64" fillId="38" borderId="0" applyNumberFormat="0" applyBorder="0" applyAlignment="0" applyProtection="0"/>
    <xf numFmtId="0" fontId="127" fillId="0" borderId="171" applyNumberFormat="0" applyFill="0" applyProtection="0">
      <alignment horizontal="center"/>
    </xf>
    <xf numFmtId="0" fontId="118" fillId="25" borderId="0" applyNumberFormat="0" applyBorder="0" applyAlignment="0" applyProtection="0"/>
    <xf numFmtId="0" fontId="64" fillId="38" borderId="0" applyNumberFormat="0" applyBorder="0" applyAlignment="0" applyProtection="0"/>
    <xf numFmtId="0" fontId="64" fillId="21" borderId="0" applyNumberFormat="0" applyBorder="0" applyAlignment="0" applyProtection="0"/>
    <xf numFmtId="0" fontId="167" fillId="39" borderId="0" applyNumberFormat="0" applyBorder="0" applyAlignment="0" applyProtection="0"/>
    <xf numFmtId="223" fontId="129" fillId="0" borderId="0" applyFont="0" applyFill="0" applyBorder="0" applyAlignment="0" applyProtection="0"/>
    <xf numFmtId="0" fontId="0" fillId="0" borderId="0"/>
    <xf numFmtId="0" fontId="0" fillId="33" borderId="0" applyNumberFormat="0" applyBorder="0" applyAlignment="0" applyProtection="0"/>
    <xf numFmtId="0" fontId="209" fillId="0" borderId="0"/>
    <xf numFmtId="0" fontId="3" fillId="24" borderId="189" applyNumberFormat="0" applyProtection="0">
      <alignment horizontal="left" vertical="center" indent="1"/>
    </xf>
    <xf numFmtId="0" fontId="0" fillId="27" borderId="0" applyNumberFormat="0" applyBorder="0" applyAlignment="0" applyProtection="0"/>
    <xf numFmtId="4" fontId="268" fillId="61" borderId="189" applyNumberFormat="0" applyProtection="0">
      <alignment vertical="center"/>
    </xf>
    <xf numFmtId="0" fontId="3" fillId="0" borderId="176" applyNumberFormat="0" applyFont="0" applyFill="0" applyAlignment="0" applyProtection="0"/>
    <xf numFmtId="291" fontId="3" fillId="0" borderId="0" applyFont="0" applyFill="0" applyBorder="0" applyAlignment="0" applyProtection="0"/>
    <xf numFmtId="0" fontId="127" fillId="0" borderId="171" applyNumberFormat="0" applyFill="0" applyProtection="0">
      <alignment horizontal="center"/>
    </xf>
    <xf numFmtId="222" fontId="242" fillId="0" borderId="0" applyBorder="0">
      <alignment horizontal="right" vertical="center"/>
    </xf>
    <xf numFmtId="223" fontId="3" fillId="0" borderId="0" applyFont="0" applyFill="0" applyBorder="0" applyAlignment="0" applyProtection="0"/>
    <xf numFmtId="0" fontId="0" fillId="0" borderId="0"/>
    <xf numFmtId="325" fontId="285" fillId="0" borderId="0" applyNumberFormat="0" applyAlignment="0">
      <alignment horizontal="right"/>
    </xf>
    <xf numFmtId="0" fontId="0" fillId="24" borderId="0" applyNumberFormat="0" applyBorder="0" applyAlignment="0" applyProtection="0"/>
    <xf numFmtId="4" fontId="141" fillId="61" borderId="189" applyNumberFormat="0" applyProtection="0">
      <alignment vertical="center"/>
    </xf>
    <xf numFmtId="0" fontId="156" fillId="0" borderId="177" applyNumberFormat="0" applyFill="0" applyAlignment="0" applyProtection="0"/>
    <xf numFmtId="0" fontId="3" fillId="24" borderId="189" applyNumberFormat="0" applyProtection="0">
      <alignment horizontal="left" vertical="center" indent="1"/>
    </xf>
    <xf numFmtId="0" fontId="3" fillId="18" borderId="189" applyNumberFormat="0" applyProtection="0">
      <alignment horizontal="left" vertical="center" indent="1"/>
    </xf>
    <xf numFmtId="0" fontId="0" fillId="0" borderId="0"/>
    <xf numFmtId="0" fontId="0" fillId="0" borderId="0"/>
    <xf numFmtId="251" fontId="3" fillId="0" borderId="0" applyFont="0" applyFill="0" applyBorder="0" applyAlignment="0" applyProtection="0"/>
    <xf numFmtId="4" fontId="141" fillId="88" borderId="220" applyNumberFormat="0" applyProtection="0">
      <alignment horizontal="left" vertical="center" indent="1"/>
    </xf>
    <xf numFmtId="0" fontId="0" fillId="0" borderId="0"/>
    <xf numFmtId="0" fontId="167" fillId="39" borderId="0" applyNumberFormat="0" applyBorder="0" applyAlignment="0" applyProtection="0"/>
    <xf numFmtId="223" fontId="129" fillId="0" borderId="0" applyFont="0" applyFill="0" applyBorder="0" applyAlignment="0" applyProtection="0"/>
    <xf numFmtId="0" fontId="64" fillId="37" borderId="0" applyNumberFormat="0" applyBorder="0" applyAlignment="0" applyProtection="0"/>
    <xf numFmtId="0" fontId="64" fillId="37" borderId="0" applyNumberFormat="0" applyBorder="0" applyAlignment="0" applyProtection="0"/>
    <xf numFmtId="4" fontId="141" fillId="38" borderId="189" applyNumberFormat="0" applyProtection="0">
      <alignment horizontal="right" vertical="center"/>
    </xf>
    <xf numFmtId="0" fontId="133" fillId="0" borderId="175" applyNumberFormat="0" applyFill="0" applyAlignment="0" applyProtection="0"/>
    <xf numFmtId="0" fontId="0" fillId="0" borderId="0"/>
    <xf numFmtId="0" fontId="0" fillId="33" borderId="0" applyNumberFormat="0" applyBorder="0" applyAlignment="0" applyProtection="0"/>
    <xf numFmtId="243" fontId="152" fillId="0" borderId="0" applyFont="0" applyFill="0" applyBorder="0" applyProtection="0"/>
    <xf numFmtId="4" fontId="141" fillId="76" borderId="189" applyNumberFormat="0" applyProtection="0">
      <alignment horizontal="right" vertical="center"/>
    </xf>
    <xf numFmtId="9" fontId="0" fillId="0" borderId="0" applyFont="0" applyFill="0" applyBorder="0" applyAlignment="0" applyProtection="0"/>
    <xf numFmtId="0" fontId="129" fillId="40" borderId="0" applyNumberFormat="0" applyBorder="0" applyAlignment="0" applyProtection="0"/>
    <xf numFmtId="0" fontId="129" fillId="40" borderId="0" applyNumberFormat="0" applyBorder="0" applyAlignment="0" applyProtection="0"/>
    <xf numFmtId="0" fontId="130" fillId="0" borderId="0"/>
    <xf numFmtId="0" fontId="156" fillId="0" borderId="177" applyNumberFormat="0" applyFill="0" applyAlignment="0" applyProtection="0"/>
    <xf numFmtId="267" fontId="86" fillId="0" borderId="0" applyFont="0" applyFill="0" applyBorder="0" applyAlignment="0" applyProtection="0"/>
    <xf numFmtId="0" fontId="3" fillId="0" borderId="0"/>
    <xf numFmtId="0" fontId="202" fillId="70" borderId="186" applyNumberFormat="0" applyAlignment="0" applyProtection="0"/>
    <xf numFmtId="0" fontId="0" fillId="0" borderId="0"/>
    <xf numFmtId="0" fontId="156" fillId="0" borderId="177" applyNumberFormat="0" applyFill="0" applyAlignment="0" applyProtection="0"/>
    <xf numFmtId="0" fontId="0" fillId="36"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199" fillId="0" borderId="34" applyNumberFormat="0" applyFill="0" applyBorder="0" applyAlignment="0" applyProtection="0">
      <alignment horizontal="center"/>
    </xf>
    <xf numFmtId="0" fontId="173" fillId="0" borderId="0" applyNumberFormat="0" applyFill="0" applyBorder="0" applyAlignment="0" applyProtection="0"/>
    <xf numFmtId="0" fontId="127" fillId="0" borderId="171" applyNumberFormat="0" applyFill="0" applyProtection="0">
      <alignment horizontal="center"/>
    </xf>
    <xf numFmtId="0" fontId="199" fillId="0" borderId="34" applyNumberFormat="0" applyFill="0" applyBorder="0" applyAlignment="0" applyProtection="0">
      <alignment horizontal="center"/>
    </xf>
    <xf numFmtId="0" fontId="178" fillId="0" borderId="0"/>
    <xf numFmtId="0" fontId="0" fillId="0" borderId="0"/>
    <xf numFmtId="0" fontId="165" fillId="0" borderId="0"/>
    <xf numFmtId="0" fontId="156" fillId="0" borderId="177" applyNumberFormat="0" applyFill="0" applyAlignment="0" applyProtection="0"/>
    <xf numFmtId="0" fontId="230" fillId="35" borderId="192" applyNumberFormat="0" applyAlignment="0" applyProtection="0"/>
    <xf numFmtId="0" fontId="3" fillId="0" borderId="176" applyNumberFormat="0" applyFont="0" applyFill="0" applyAlignment="0" applyProtection="0"/>
    <xf numFmtId="0" fontId="140" fillId="26" borderId="0" applyNumberFormat="0" applyBorder="0" applyAlignment="0" applyProtection="0"/>
    <xf numFmtId="0" fontId="0" fillId="0" borderId="0"/>
    <xf numFmtId="0" fontId="0" fillId="33" borderId="0" applyNumberFormat="0" applyBorder="0" applyAlignment="0" applyProtection="0"/>
    <xf numFmtId="0" fontId="0" fillId="33" borderId="0" applyNumberFormat="0" applyBorder="0" applyAlignment="0" applyProtection="0"/>
    <xf numFmtId="0" fontId="127" fillId="0" borderId="171" applyNumberFormat="0" applyFill="0" applyProtection="0">
      <alignment horizontal="center"/>
    </xf>
    <xf numFmtId="0" fontId="3" fillId="0" borderId="0"/>
    <xf numFmtId="0" fontId="3" fillId="0" borderId="0"/>
    <xf numFmtId="0" fontId="178" fillId="95" borderId="0" applyNumberFormat="0" applyFont="0" applyBorder="0" applyAlignment="0" applyProtection="0"/>
    <xf numFmtId="0" fontId="3" fillId="0" borderId="0"/>
    <xf numFmtId="3" fontId="178" fillId="0" borderId="0" applyFont="0" applyFill="0" applyBorder="0" applyAlignment="0" applyProtection="0"/>
    <xf numFmtId="0" fontId="3" fillId="0" borderId="0"/>
    <xf numFmtId="0" fontId="179" fillId="64" borderId="0" applyNumberFormat="0" applyBorder="0" applyAlignment="0" applyProtection="0"/>
    <xf numFmtId="0" fontId="179" fillId="64" borderId="0" applyNumberFormat="0" applyBorder="0" applyAlignment="0" applyProtection="0"/>
    <xf numFmtId="0" fontId="0" fillId="0" borderId="0"/>
    <xf numFmtId="0" fontId="136" fillId="0" borderId="0" applyNumberFormat="0" applyFill="0" applyBorder="0" applyProtection="0">
      <alignment vertical="top"/>
    </xf>
    <xf numFmtId="0" fontId="3" fillId="0" borderId="0"/>
    <xf numFmtId="0" fontId="147" fillId="53" borderId="0" applyNumberFormat="0" applyBorder="0" applyAlignment="0" applyProtection="0"/>
    <xf numFmtId="0" fontId="3" fillId="0" borderId="0"/>
    <xf numFmtId="9" fontId="0" fillId="0" borderId="0" applyFont="0" applyFill="0" applyBorder="0" applyAlignment="0" applyProtection="0"/>
    <xf numFmtId="9" fontId="0" fillId="0" borderId="0" applyFont="0" applyFill="0" applyBorder="0" applyAlignment="0" applyProtection="0"/>
    <xf numFmtId="0" fontId="0" fillId="0" borderId="0"/>
    <xf numFmtId="0" fontId="127" fillId="0" borderId="171" applyNumberFormat="0" applyFill="0" applyProtection="0">
      <alignment horizontal="center"/>
    </xf>
    <xf numFmtId="325" fontId="3" fillId="0" borderId="0" applyFont="0" applyFill="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0" fillId="33" borderId="0" applyNumberFormat="0" applyBorder="0" applyAlignment="0" applyProtection="0"/>
    <xf numFmtId="9" fontId="0" fillId="0" borderId="0" applyFont="0" applyFill="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0" fillId="0" borderId="0"/>
    <xf numFmtId="0" fontId="151" fillId="26" borderId="0" applyNumberFormat="0" applyBorder="0" applyAlignment="0" applyProtection="0"/>
    <xf numFmtId="0" fontId="173" fillId="0" borderId="0" applyNumberFormat="0" applyFill="0" applyBorder="0" applyAlignment="0" applyProtection="0"/>
    <xf numFmtId="37" fontId="234" fillId="0" borderId="204">
      <alignment horizontal="right"/>
    </xf>
    <xf numFmtId="0" fontId="156" fillId="0" borderId="0" applyNumberFormat="0" applyFill="0" applyBorder="0" applyAlignment="0" applyProtection="0"/>
    <xf numFmtId="4" fontId="141" fillId="98" borderId="189" applyNumberFormat="0" applyProtection="0">
      <alignment horizontal="right" vertical="center"/>
    </xf>
    <xf numFmtId="0" fontId="129" fillId="26" borderId="0" applyNumberFormat="0" applyBorder="0" applyAlignment="0" applyProtection="0"/>
    <xf numFmtId="251" fontId="3" fillId="0" borderId="0" applyFont="0" applyFill="0" applyBorder="0" applyAlignment="0"/>
    <xf numFmtId="0" fontId="3" fillId="0" borderId="0"/>
    <xf numFmtId="0" fontId="0" fillId="0" borderId="0"/>
    <xf numFmtId="0" fontId="3" fillId="0" borderId="0"/>
    <xf numFmtId="291" fontId="3" fillId="0" borderId="0" applyFont="0" applyFill="0" applyBorder="0" applyAlignment="0" applyProtection="0"/>
    <xf numFmtId="0" fontId="129" fillId="26" borderId="0" applyNumberFormat="0" applyBorder="0" applyAlignment="0" applyProtection="0"/>
    <xf numFmtId="223" fontId="3" fillId="0" borderId="0" applyFont="0" applyFill="0" applyBorder="0" applyAlignment="0" applyProtection="0"/>
    <xf numFmtId="0" fontId="3" fillId="0" borderId="0">
      <protection locked="0"/>
    </xf>
    <xf numFmtId="9" fontId="129" fillId="0" borderId="0" applyFont="0" applyFill="0" applyBorder="0" applyAlignment="0" applyProtection="0"/>
    <xf numFmtId="9" fontId="178" fillId="0" borderId="0" applyFont="0" applyFill="0" applyBorder="0" applyAlignment="0" applyProtection="0"/>
    <xf numFmtId="0" fontId="3" fillId="0" borderId="0"/>
    <xf numFmtId="0" fontId="3" fillId="0" borderId="0"/>
    <xf numFmtId="0" fontId="3" fillId="0" borderId="0"/>
    <xf numFmtId="0" fontId="246" fillId="0" borderId="208" applyNumberFormat="0" applyFill="0" applyAlignment="0" applyProtection="0"/>
    <xf numFmtId="0" fontId="3" fillId="0" borderId="0"/>
    <xf numFmtId="0" fontId="0" fillId="0" borderId="0"/>
    <xf numFmtId="223" fontId="3" fillId="0" borderId="0" applyFont="0" applyFill="0" applyBorder="0" applyAlignment="0" applyProtection="0"/>
    <xf numFmtId="9" fontId="0" fillId="0" borderId="0" applyFon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9" fontId="3" fillId="0" borderId="0" applyFont="0" applyFill="0" applyBorder="0" applyAlignment="0" applyProtection="0"/>
    <xf numFmtId="9" fontId="0" fillId="0" borderId="0" applyFont="0" applyFill="0" applyBorder="0" applyAlignment="0" applyProtection="0"/>
    <xf numFmtId="249" fontId="3" fillId="0" borderId="0" applyFont="0" applyFill="0" applyBorder="0" applyAlignment="0" applyProtection="0"/>
    <xf numFmtId="0" fontId="3" fillId="0" borderId="0"/>
    <xf numFmtId="0" fontId="3" fillId="0" borderId="0"/>
    <xf numFmtId="0" fontId="236" fillId="0" borderId="0" applyNumberFormat="0" applyFill="0" applyBorder="0" applyAlignment="0" applyProtection="0"/>
    <xf numFmtId="315" fontId="158" fillId="0" borderId="0" applyFill="0" applyBorder="0" applyAlignment="0"/>
    <xf numFmtId="0" fontId="128" fillId="0" borderId="172" applyNumberFormat="0" applyFill="0" applyAlignment="0" applyProtection="0"/>
    <xf numFmtId="9" fontId="3" fillId="0" borderId="0" applyFont="0" applyFill="0" applyBorder="0" applyAlignment="0" applyProtection="0"/>
    <xf numFmtId="0" fontId="0" fillId="0" borderId="0"/>
    <xf numFmtId="0" fontId="3" fillId="0" borderId="0"/>
    <xf numFmtId="0" fontId="173" fillId="0" borderId="0" applyNumberFormat="0" applyFill="0" applyBorder="0" applyAlignment="0" applyProtection="0"/>
    <xf numFmtId="0" fontId="127" fillId="0" borderId="171" applyNumberFormat="0" applyFill="0" applyProtection="0">
      <alignment horizontal="center"/>
    </xf>
    <xf numFmtId="238" fontId="301" fillId="0" borderId="0" applyNumberFormat="0" applyFill="0" applyBorder="0" applyAlignment="0" applyProtection="0">
      <alignment horizontal="left"/>
    </xf>
    <xf numFmtId="223" fontId="3" fillId="0" borderId="0" applyFont="0" applyFill="0" applyBorder="0" applyAlignment="0" applyProtection="0"/>
    <xf numFmtId="239" fontId="86" fillId="0" borderId="0" applyFont="0" applyFill="0" applyBorder="0" applyAlignment="0" applyProtection="0"/>
    <xf numFmtId="223" fontId="3" fillId="0" borderId="0" applyFont="0" applyFill="0" applyBorder="0" applyAlignment="0" applyProtection="0"/>
    <xf numFmtId="301" fontId="1" fillId="0" borderId="0" applyFill="0" applyBorder="0" applyAlignment="0"/>
    <xf numFmtId="291" fontId="3" fillId="0" borderId="0" applyFont="0" applyFill="0" applyBorder="0" applyAlignment="0" applyProtection="0"/>
    <xf numFmtId="0" fontId="127" fillId="0" borderId="171" applyNumberFormat="0" applyFill="0" applyProtection="0">
      <alignment horizontal="center"/>
    </xf>
    <xf numFmtId="0" fontId="246" fillId="0" borderId="208" applyNumberFormat="0" applyFill="0" applyAlignment="0" applyProtection="0"/>
    <xf numFmtId="0" fontId="129" fillId="24" borderId="0" applyNumberFormat="0" applyBorder="0" applyAlignment="0" applyProtection="0"/>
    <xf numFmtId="0" fontId="0" fillId="24" borderId="0" applyNumberFormat="0" applyBorder="0" applyAlignment="0" applyProtection="0"/>
    <xf numFmtId="0" fontId="129" fillId="61" borderId="0" applyNumberFormat="0" applyBorder="0" applyAlignment="0" applyProtection="0"/>
    <xf numFmtId="0" fontId="0" fillId="33" borderId="0" applyNumberFormat="0" applyBorder="0" applyAlignment="0" applyProtection="0"/>
    <xf numFmtId="0" fontId="0" fillId="0" borderId="0"/>
    <xf numFmtId="9" fontId="0" fillId="0" borderId="0" applyFont="0" applyFill="0" applyBorder="0" applyAlignment="0" applyProtection="0"/>
    <xf numFmtId="9" fontId="3" fillId="0" borderId="0" applyFont="0" applyFill="0" applyBorder="0" applyAlignment="0" applyProtection="0"/>
    <xf numFmtId="0" fontId="3" fillId="0" borderId="176" applyNumberFormat="0" applyFont="0" applyFill="0" applyAlignment="0" applyProtection="0"/>
    <xf numFmtId="0" fontId="3" fillId="0" borderId="0"/>
    <xf numFmtId="325" fontId="3"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4" fontId="141" fillId="54" borderId="189" applyNumberFormat="0" applyProtection="0">
      <alignment horizontal="left" vertical="center" indent="1"/>
    </xf>
    <xf numFmtId="0" fontId="156" fillId="0" borderId="0" applyNumberFormat="0" applyFill="0" applyBorder="0" applyAlignment="0" applyProtection="0"/>
    <xf numFmtId="292" fontId="86" fillId="18" borderId="0" applyFont="0" applyBorder="0" applyAlignment="0" applyProtection="0">
      <alignment horizontal="right"/>
      <protection hidden="1"/>
    </xf>
    <xf numFmtId="0" fontId="129" fillId="46" borderId="0" applyNumberFormat="0" applyBorder="0" applyAlignment="0" applyProtection="0"/>
    <xf numFmtId="0" fontId="132" fillId="0" borderId="174" applyNumberFormat="0" applyFill="0" applyAlignment="0" applyProtection="0"/>
    <xf numFmtId="0" fontId="173" fillId="0" borderId="0" applyNumberFormat="0" applyFill="0" applyBorder="0" applyAlignment="0" applyProtection="0"/>
    <xf numFmtId="327" fontId="86" fillId="0" borderId="0" applyFont="0" applyFill="0" applyBorder="0" applyAlignment="0" applyProtection="0"/>
    <xf numFmtId="0" fontId="156" fillId="0" borderId="177" applyNumberFormat="0" applyFill="0" applyAlignment="0" applyProtection="0"/>
    <xf numFmtId="9" fontId="0" fillId="0" borderId="0" applyFont="0" applyFill="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223" fontId="0" fillId="0" borderId="0" applyFont="0" applyFill="0" applyBorder="0" applyAlignment="0" applyProtection="0"/>
    <xf numFmtId="223" fontId="0" fillId="0" borderId="0" applyFont="0" applyFill="0" applyBorder="0" applyAlignment="0" applyProtection="0"/>
    <xf numFmtId="0" fontId="127" fillId="0" borderId="171" applyNumberFormat="0" applyFill="0" applyProtection="0">
      <alignment horizontal="center"/>
    </xf>
    <xf numFmtId="0" fontId="196" fillId="54" borderId="0" applyNumberFormat="0" applyBorder="0" applyAlignment="0" applyProtection="0"/>
    <xf numFmtId="9" fontId="0" fillId="0" borderId="0" applyFont="0" applyFill="0" applyBorder="0" applyAlignment="0" applyProtection="0"/>
    <xf numFmtId="267" fontId="86"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0" fontId="190" fillId="51" borderId="0" applyNumberFormat="0" applyBorder="0" applyAlignment="0" applyProtection="0"/>
    <xf numFmtId="0" fontId="0" fillId="24" borderId="0" applyNumberFormat="0" applyBorder="0" applyAlignment="0" applyProtection="0"/>
    <xf numFmtId="0" fontId="129" fillId="61" borderId="0" applyNumberFormat="0" applyBorder="0" applyAlignment="0" applyProtection="0"/>
    <xf numFmtId="9" fontId="129" fillId="0" borderId="0" applyFont="0" applyFill="0" applyBorder="0" applyAlignment="0" applyProtection="0"/>
    <xf numFmtId="0" fontId="3" fillId="0" borderId="0"/>
    <xf numFmtId="0" fontId="0" fillId="51" borderId="0" applyNumberFormat="0" applyBorder="0" applyAlignment="0" applyProtection="0"/>
    <xf numFmtId="223" fontId="177" fillId="0" borderId="0" applyFont="0" applyFill="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0" fontId="244" fillId="51" borderId="0" applyNumberFormat="0" applyBorder="0" applyAlignment="0" applyProtection="0"/>
    <xf numFmtId="9" fontId="0" fillId="0" borderId="0" applyFont="0" applyFill="0" applyBorder="0" applyAlignment="0" applyProtection="0"/>
    <xf numFmtId="0" fontId="129" fillId="61" borderId="0" applyNumberFormat="0" applyBorder="0" applyAlignment="0" applyProtection="0"/>
    <xf numFmtId="223" fontId="0" fillId="0" borderId="0" applyFont="0" applyFill="0" applyBorder="0" applyAlignment="0" applyProtection="0"/>
    <xf numFmtId="0" fontId="138" fillId="0" borderId="177" applyNumberFormat="0" applyFill="0" applyAlignment="0" applyProtection="0"/>
    <xf numFmtId="0" fontId="143" fillId="0" borderId="0"/>
    <xf numFmtId="0" fontId="0" fillId="15" borderId="0" applyNumberFormat="0" applyBorder="0" applyAlignment="0" applyProtection="0"/>
    <xf numFmtId="0" fontId="225" fillId="35" borderId="192" applyNumberFormat="0" applyAlignment="0" applyProtection="0"/>
    <xf numFmtId="0" fontId="3" fillId="0" borderId="130"/>
    <xf numFmtId="9" fontId="0" fillId="0" borderId="0" applyFont="0" applyFill="0" applyBorder="0" applyAlignment="0" applyProtection="0"/>
    <xf numFmtId="9" fontId="0" fillId="0" borderId="0" applyFont="0" applyFill="0" applyBorder="0" applyAlignment="0" applyProtection="0"/>
    <xf numFmtId="0" fontId="127" fillId="0" borderId="171" applyNumberFormat="0" applyFill="0" applyProtection="0">
      <alignment horizontal="center"/>
    </xf>
    <xf numFmtId="308" fontId="86" fillId="0" borderId="0"/>
    <xf numFmtId="9" fontId="129" fillId="0" borderId="0" applyFont="0" applyFill="0" applyBorder="0" applyAlignment="0" applyProtection="0"/>
    <xf numFmtId="0" fontId="3" fillId="0" borderId="0"/>
    <xf numFmtId="9" fontId="3" fillId="0" borderId="0" applyFont="0" applyFill="0" applyBorder="0" applyAlignment="0" applyProtection="0"/>
    <xf numFmtId="0" fontId="127" fillId="0" borderId="171" applyNumberFormat="0" applyFill="0" applyProtection="0">
      <alignment horizontal="center"/>
    </xf>
    <xf numFmtId="0" fontId="0" fillId="32" borderId="0" applyNumberFormat="0" applyBorder="0" applyAlignment="0" applyProtection="0"/>
    <xf numFmtId="9" fontId="0" fillId="0" borderId="0" applyFont="0" applyFill="0" applyBorder="0" applyAlignment="0" applyProtection="0"/>
    <xf numFmtId="9" fontId="0" fillId="0" borderId="0" applyFont="0" applyFill="0" applyBorder="0" applyAlignment="0" applyProtection="0"/>
    <xf numFmtId="0" fontId="0" fillId="25" borderId="0" applyNumberFormat="0" applyBorder="0" applyAlignment="0" applyProtection="0"/>
    <xf numFmtId="0" fontId="3" fillId="0" borderId="0"/>
    <xf numFmtId="0" fontId="3" fillId="0" borderId="0"/>
    <xf numFmtId="9" fontId="0" fillId="0" borderId="0" applyFont="0" applyFill="0" applyBorder="0" applyAlignment="0" applyProtection="0"/>
    <xf numFmtId="9" fontId="0" fillId="0" borderId="0" applyFont="0" applyFill="0" applyBorder="0" applyAlignment="0" applyProtection="0"/>
    <xf numFmtId="0" fontId="0" fillId="28" borderId="0" applyNumberFormat="0" applyBorder="0" applyAlignment="0" applyProtection="0"/>
    <xf numFmtId="9" fontId="0" fillId="0" borderId="0" applyFont="0" applyFill="0" applyBorder="0" applyAlignment="0" applyProtection="0"/>
    <xf numFmtId="0" fontId="127" fillId="0" borderId="171" applyNumberFormat="0" applyFill="0" applyProtection="0">
      <alignment horizontal="center"/>
    </xf>
    <xf numFmtId="9" fontId="0" fillId="0" borderId="0" applyFont="0" applyFill="0" applyBorder="0" applyAlignment="0" applyProtection="0"/>
    <xf numFmtId="9" fontId="3" fillId="0" borderId="0" applyFont="0" applyFill="0" applyBorder="0" applyAlignment="0" applyProtection="0"/>
    <xf numFmtId="213" fontId="135" fillId="0" borderId="0" applyFill="0" applyBorder="0" applyAlignment="0"/>
    <xf numFmtId="223" fontId="3" fillId="0" borderId="0" applyFont="0" applyFill="0" applyBorder="0" applyAlignment="0" applyProtection="0"/>
    <xf numFmtId="0" fontId="130" fillId="0" borderId="0"/>
    <xf numFmtId="9" fontId="0" fillId="0" borderId="0" applyFont="0" applyFill="0" applyBorder="0" applyAlignment="0" applyProtection="0"/>
    <xf numFmtId="0" fontId="0" fillId="57" borderId="0" applyNumberFormat="0" applyBorder="0" applyAlignment="0" applyProtection="0"/>
    <xf numFmtId="0" fontId="147" fillId="30" borderId="0" applyNumberFormat="0" applyBorder="0" applyAlignment="0" applyProtection="0"/>
    <xf numFmtId="0" fontId="173" fillId="0" borderId="0" applyNumberFormat="0" applyFill="0" applyBorder="0" applyAlignment="0" applyProtection="0"/>
    <xf numFmtId="0" fontId="3" fillId="0" borderId="0"/>
    <xf numFmtId="9" fontId="3" fillId="0" borderId="0" applyFont="0" applyFill="0" applyBorder="0" applyAlignment="0" applyProtection="0"/>
    <xf numFmtId="0" fontId="0" fillId="0" borderId="0"/>
    <xf numFmtId="9" fontId="0" fillId="0" borderId="0" applyFont="0" applyFill="0" applyBorder="0" applyAlignment="0" applyProtection="0"/>
    <xf numFmtId="223" fontId="129" fillId="0" borderId="0" applyFont="0" applyFill="0" applyBorder="0" applyAlignment="0" applyProtection="0"/>
    <xf numFmtId="0" fontId="199" fillId="0" borderId="34" applyNumberFormat="0" applyFill="0" applyBorder="0" applyAlignment="0" applyProtection="0">
      <alignment horizontal="center"/>
    </xf>
    <xf numFmtId="223" fontId="129" fillId="0" borderId="0" applyFont="0" applyFill="0" applyBorder="0" applyAlignment="0" applyProtection="0"/>
    <xf numFmtId="0" fontId="3" fillId="0" borderId="0"/>
    <xf numFmtId="9" fontId="0" fillId="0" borderId="0" applyFont="0" applyFill="0" applyBorder="0" applyAlignment="0" applyProtection="0"/>
    <xf numFmtId="9" fontId="129" fillId="0" borderId="0" applyFont="0" applyFill="0" applyBorder="0" applyAlignment="0" applyProtection="0"/>
    <xf numFmtId="233" fontId="1" fillId="0" borderId="0" applyFill="0" applyBorder="0" applyAlignment="0"/>
    <xf numFmtId="0" fontId="3" fillId="0" borderId="0"/>
    <xf numFmtId="9" fontId="129" fillId="0" borderId="0" applyFont="0" applyFill="0" applyBorder="0" applyAlignment="0" applyProtection="0"/>
    <xf numFmtId="0" fontId="3" fillId="0" borderId="0"/>
    <xf numFmtId="0" fontId="0" fillId="0" borderId="0"/>
    <xf numFmtId="0" fontId="0" fillId="0" borderId="0"/>
    <xf numFmtId="0" fontId="3" fillId="0" borderId="0"/>
    <xf numFmtId="0" fontId="64" fillId="21" borderId="0" applyNumberFormat="0" applyBorder="0" applyAlignment="0" applyProtection="0"/>
    <xf numFmtId="0" fontId="64" fillId="21" borderId="0" applyNumberFormat="0" applyBorder="0" applyAlignment="0" applyProtection="0"/>
    <xf numFmtId="0" fontId="139" fillId="0" borderId="178" applyNumberFormat="0" applyFill="0" applyAlignment="0" applyProtection="0"/>
    <xf numFmtId="0" fontId="3" fillId="0" borderId="0"/>
    <xf numFmtId="0" fontId="3" fillId="0" borderId="0"/>
    <xf numFmtId="0" fontId="156" fillId="0" borderId="0" applyNumberFormat="0" applyFill="0" applyBorder="0" applyAlignment="0" applyProtection="0"/>
    <xf numFmtId="0" fontId="3" fillId="0" borderId="0"/>
    <xf numFmtId="0" fontId="253" fillId="0" borderId="0" applyBorder="0">
      <alignment horizontal="centerContinuous"/>
    </xf>
    <xf numFmtId="0" fontId="129" fillId="26" borderId="0" applyNumberFormat="0" applyBorder="0" applyAlignment="0" applyProtection="0"/>
    <xf numFmtId="0" fontId="217" fillId="12" borderId="189" applyNumberFormat="0" applyAlignment="0" applyProtection="0"/>
    <xf numFmtId="0" fontId="3" fillId="0" borderId="176" applyNumberFormat="0" applyFont="0" applyFill="0" applyAlignment="0" applyProtection="0"/>
    <xf numFmtId="0" fontId="129" fillId="40" borderId="0" applyNumberFormat="0" applyBorder="0" applyAlignment="0" applyProtection="0"/>
    <xf numFmtId="0" fontId="3" fillId="0" borderId="0"/>
    <xf numFmtId="0" fontId="246" fillId="0" borderId="208" applyNumberFormat="0" applyFill="0" applyAlignment="0" applyProtection="0"/>
    <xf numFmtId="223" fontId="0" fillId="0" borderId="0" applyFont="0" applyFill="0" applyBorder="0" applyAlignment="0" applyProtection="0"/>
    <xf numFmtId="223" fontId="0" fillId="0" borderId="0" applyFont="0" applyFill="0" applyBorder="0" applyAlignment="0" applyProtection="0"/>
    <xf numFmtId="0" fontId="3" fillId="0" borderId="0"/>
    <xf numFmtId="282" fontId="3" fillId="0" borderId="0"/>
    <xf numFmtId="9" fontId="129" fillId="0" borderId="0" applyFont="0" applyFill="0" applyBorder="0" applyAlignment="0" applyProtection="0"/>
    <xf numFmtId="0" fontId="3" fillId="0" borderId="0"/>
    <xf numFmtId="0" fontId="127" fillId="0" borderId="171" applyNumberFormat="0" applyFill="0" applyProtection="0">
      <alignment horizontal="center"/>
    </xf>
    <xf numFmtId="0" fontId="64" fillId="52" borderId="0" applyNumberFormat="0" applyBorder="0" applyAlignment="0" applyProtection="0"/>
    <xf numFmtId="265" fontId="158" fillId="0" borderId="0" applyFill="0" applyBorder="0" applyAlignment="0"/>
    <xf numFmtId="9" fontId="3" fillId="0" borderId="0" applyFont="0" applyFill="0" applyBorder="0" applyAlignment="0" applyProtection="0"/>
    <xf numFmtId="0" fontId="246" fillId="0" borderId="208" applyNumberFormat="0" applyFill="0" applyAlignment="0" applyProtection="0"/>
    <xf numFmtId="0" fontId="12" fillId="0" borderId="0" applyNumberFormat="0" applyFont="0" applyBorder="0" applyAlignment="0"/>
    <xf numFmtId="0" fontId="127" fillId="0" borderId="171" applyNumberFormat="0" applyFill="0" applyProtection="0">
      <alignment horizontal="center"/>
    </xf>
    <xf numFmtId="0" fontId="88" fillId="0" borderId="205" applyNumberFormat="0" applyFill="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0" fillId="0" borderId="0"/>
    <xf numFmtId="0" fontId="0" fillId="0" borderId="0"/>
    <xf numFmtId="0" fontId="0" fillId="0" borderId="0"/>
    <xf numFmtId="0" fontId="0" fillId="0" borderId="0"/>
    <xf numFmtId="0" fontId="127" fillId="0" borderId="171" applyNumberFormat="0" applyFill="0" applyProtection="0">
      <alignment horizontal="center"/>
    </xf>
    <xf numFmtId="223" fontId="3" fillId="0" borderId="0" applyFont="0" applyFill="0" applyBorder="0" applyAlignment="0" applyProtection="0"/>
    <xf numFmtId="239" fontId="86" fillId="0" borderId="0" applyFont="0" applyFill="0" applyBorder="0" applyAlignment="0" applyProtection="0"/>
    <xf numFmtId="0" fontId="0" fillId="0" borderId="0"/>
    <xf numFmtId="0" fontId="3" fillId="0" borderId="0"/>
    <xf numFmtId="0" fontId="0" fillId="0" borderId="0"/>
    <xf numFmtId="0" fontId="0" fillId="0" borderId="0"/>
    <xf numFmtId="0" fontId="3" fillId="0" borderId="0"/>
    <xf numFmtId="223" fontId="129" fillId="0" borderId="0" applyFont="0" applyFill="0" applyBorder="0" applyAlignment="0" applyProtection="0"/>
    <xf numFmtId="272" fontId="1" fillId="0" borderId="0" applyFill="0" applyBorder="0" applyAlignment="0"/>
    <xf numFmtId="0" fontId="0" fillId="0" borderId="0"/>
    <xf numFmtId="223" fontId="3" fillId="0" borderId="0" applyFont="0" applyFill="0" applyBorder="0" applyAlignment="0" applyProtection="0"/>
    <xf numFmtId="0" fontId="129" fillId="30"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239" fontId="86" fillId="0" borderId="0" applyFont="0" applyFill="0" applyBorder="0" applyAlignment="0" applyProtection="0"/>
    <xf numFmtId="0" fontId="127" fillId="0" borderId="171" applyNumberFormat="0" applyFill="0" applyProtection="0">
      <alignment horizontal="center"/>
    </xf>
    <xf numFmtId="282" fontId="3" fillId="0" borderId="0" applyFont="0" applyFill="0" applyBorder="0" applyAlignment="0" applyProtection="0"/>
    <xf numFmtId="0" fontId="0" fillId="0" borderId="0"/>
    <xf numFmtId="0" fontId="3" fillId="0" borderId="0"/>
    <xf numFmtId="0" fontId="147" fillId="60" borderId="0" applyNumberFormat="0" applyBorder="0" applyAlignment="0" applyProtection="0"/>
    <xf numFmtId="223" fontId="3" fillId="0" borderId="0" applyFont="0" applyFill="0" applyBorder="0" applyAlignment="0" applyProtection="0"/>
    <xf numFmtId="321" fontId="130" fillId="0" borderId="0" applyFont="0" applyFill="0" applyBorder="0" applyAlignment="0" applyProtection="0"/>
    <xf numFmtId="0" fontId="127" fillId="0" borderId="171" applyNumberFormat="0" applyFill="0" applyProtection="0">
      <alignment horizontal="center"/>
    </xf>
    <xf numFmtId="3" fontId="166" fillId="0" borderId="0"/>
    <xf numFmtId="308" fontId="86" fillId="0" borderId="0"/>
    <xf numFmtId="0" fontId="3" fillId="0" borderId="0"/>
    <xf numFmtId="0" fontId="156" fillId="0" borderId="0" applyNumberFormat="0" applyFill="0" applyBorder="0" applyAlignment="0" applyProtection="0"/>
    <xf numFmtId="212" fontId="130" fillId="0" borderId="0">
      <protection hidden="1"/>
    </xf>
    <xf numFmtId="279" fontId="86" fillId="0" borderId="0"/>
    <xf numFmtId="0" fontId="64" fillId="56" borderId="0" applyNumberFormat="0" applyBorder="0" applyAlignment="0" applyProtection="0"/>
    <xf numFmtId="0" fontId="64" fillId="56" borderId="0" applyNumberFormat="0" applyBorder="0" applyAlignment="0" applyProtection="0"/>
    <xf numFmtId="223" fontId="3" fillId="0" borderId="0" applyFont="0" applyFill="0" applyBorder="0" applyAlignment="0" applyProtection="0"/>
    <xf numFmtId="0" fontId="3" fillId="0" borderId="0"/>
    <xf numFmtId="0" fontId="135" fillId="0" borderId="0" applyFont="0" applyFill="0" applyBorder="0" applyAlignment="0" applyProtection="0"/>
    <xf numFmtId="0" fontId="141" fillId="30" borderId="0" applyNumberFormat="0" applyBorder="0" applyAlignment="0" applyProtection="0"/>
    <xf numFmtId="0" fontId="0" fillId="0" borderId="0"/>
    <xf numFmtId="0" fontId="129" fillId="0" borderId="0"/>
    <xf numFmtId="0" fontId="127" fillId="0" borderId="171" applyNumberFormat="0" applyFill="0" applyProtection="0">
      <alignment horizontal="center"/>
    </xf>
    <xf numFmtId="0" fontId="3" fillId="0" borderId="0"/>
    <xf numFmtId="9" fontId="0" fillId="0" borderId="0" applyFont="0" applyFill="0" applyBorder="0" applyAlignment="0" applyProtection="0"/>
    <xf numFmtId="0" fontId="3" fillId="0" borderId="0"/>
    <xf numFmtId="0" fontId="306" fillId="0" borderId="0" applyFill="0" applyBorder="0" applyProtection="0">
      <alignment horizontal="left"/>
    </xf>
    <xf numFmtId="3" fontId="12" fillId="40" borderId="1" applyNumberFormat="0" applyAlignment="0">
      <alignment horizontal="center"/>
      <protection locked="0"/>
    </xf>
    <xf numFmtId="0" fontId="0" fillId="0" borderId="0"/>
    <xf numFmtId="0" fontId="3" fillId="0" borderId="0"/>
    <xf numFmtId="0" fontId="3" fillId="0" borderId="0"/>
    <xf numFmtId="0" fontId="3" fillId="0" borderId="0"/>
    <xf numFmtId="0" fontId="253" fillId="12" borderId="133"/>
    <xf numFmtId="0" fontId="127" fillId="0" borderId="171" applyNumberFormat="0" applyFill="0" applyProtection="0">
      <alignment horizontal="center"/>
    </xf>
    <xf numFmtId="9" fontId="0" fillId="0" borderId="0" applyFont="0" applyFill="0" applyBorder="0" applyAlignment="0" applyProtection="0"/>
    <xf numFmtId="0" fontId="127" fillId="0" borderId="171" applyNumberFormat="0" applyFill="0" applyProtection="0">
      <alignment horizontal="center"/>
    </xf>
    <xf numFmtId="0" fontId="129" fillId="40" borderId="0" applyNumberFormat="0" applyBorder="0" applyAlignment="0" applyProtection="0"/>
    <xf numFmtId="0" fontId="160" fillId="14" borderId="184" applyNumberFormat="0" applyAlignment="0" applyProtection="0"/>
    <xf numFmtId="0" fontId="160" fillId="14" borderId="184" applyNumberFormat="0" applyAlignment="0" applyProtection="0"/>
    <xf numFmtId="0" fontId="3" fillId="0" borderId="176" applyNumberFormat="0" applyFont="0" applyFill="0" applyAlignment="0" applyProtection="0"/>
    <xf numFmtId="0" fontId="129" fillId="30" borderId="0" applyNumberFormat="0" applyBorder="0" applyAlignment="0" applyProtection="0"/>
    <xf numFmtId="9" fontId="0" fillId="0" borderId="0" applyFont="0" applyFill="0" applyBorder="0" applyAlignment="0" applyProtection="0"/>
    <xf numFmtId="0" fontId="3" fillId="0" borderId="0"/>
    <xf numFmtId="0" fontId="250" fillId="0" borderId="1">
      <alignment horizontal="center" vertical="center"/>
    </xf>
    <xf numFmtId="0" fontId="64" fillId="38" borderId="0" applyNumberFormat="0" applyBorder="0" applyAlignment="0" applyProtection="0"/>
    <xf numFmtId="0" fontId="64" fillId="38" borderId="0" applyNumberFormat="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138" fillId="0" borderId="177" applyNumberFormat="0" applyFill="0" applyAlignment="0" applyProtection="0"/>
    <xf numFmtId="0" fontId="160" fillId="14" borderId="184" applyNumberFormat="0" applyAlignment="0" applyProtection="0"/>
    <xf numFmtId="0" fontId="160" fillId="14" borderId="184" applyNumberFormat="0" applyAlignment="0" applyProtection="0"/>
    <xf numFmtId="0" fontId="160" fillId="14" borderId="184" applyNumberFormat="0" applyAlignment="0" applyProtection="0"/>
    <xf numFmtId="0" fontId="160" fillId="14" borderId="184" applyNumberFormat="0" applyAlignment="0" applyProtection="0"/>
    <xf numFmtId="300" fontId="1" fillId="0" borderId="0" applyFill="0" applyBorder="0" applyAlignment="0"/>
    <xf numFmtId="0" fontId="129" fillId="51" borderId="0" applyNumberFormat="0" applyBorder="0" applyAlignment="0" applyProtection="0"/>
    <xf numFmtId="0" fontId="160" fillId="14" borderId="184" applyNumberFormat="0" applyAlignment="0" applyProtection="0"/>
    <xf numFmtId="0" fontId="160" fillId="14" borderId="184" applyNumberFormat="0" applyAlignment="0" applyProtection="0"/>
    <xf numFmtId="0" fontId="3" fillId="0" borderId="176" applyNumberFormat="0" applyFont="0" applyFill="0" applyAlignment="0" applyProtection="0"/>
    <xf numFmtId="0" fontId="126" fillId="0" borderId="170" applyNumberFormat="0" applyFill="0" applyAlignment="0" applyProtection="0"/>
    <xf numFmtId="0" fontId="129" fillId="38" borderId="0" applyNumberFormat="0" applyBorder="0" applyAlignment="0" applyProtection="0"/>
    <xf numFmtId="0" fontId="160" fillId="14" borderId="184" applyNumberFormat="0" applyAlignment="0" applyProtection="0"/>
    <xf numFmtId="0" fontId="160" fillId="14" borderId="184" applyNumberFormat="0" applyAlignment="0" applyProtection="0"/>
    <xf numFmtId="0" fontId="0" fillId="0" borderId="0"/>
    <xf numFmtId="0" fontId="300" fillId="0" borderId="0" applyNumberFormat="0" applyAlignment="0">
      <alignment vertical="top"/>
    </xf>
    <xf numFmtId="0" fontId="3" fillId="0" borderId="0"/>
    <xf numFmtId="0" fontId="141" fillId="51" borderId="0" applyNumberFormat="0" applyBorder="0" applyAlignment="0" applyProtection="0"/>
    <xf numFmtId="0" fontId="3" fillId="0" borderId="0"/>
    <xf numFmtId="0" fontId="3" fillId="0" borderId="0"/>
    <xf numFmtId="0" fontId="110" fillId="0" borderId="0">
      <protection hidden="1"/>
    </xf>
    <xf numFmtId="0" fontId="199" fillId="0" borderId="34" applyNumberFormat="0" applyFill="0" applyBorder="0" applyAlignment="0" applyProtection="0">
      <alignment horizontal="center"/>
    </xf>
    <xf numFmtId="0" fontId="0" fillId="0" borderId="0"/>
    <xf numFmtId="0" fontId="173" fillId="0" borderId="0" applyNumberFormat="0" applyFill="0" applyBorder="0" applyAlignment="0" applyProtection="0"/>
    <xf numFmtId="0" fontId="3" fillId="0" borderId="0"/>
    <xf numFmtId="0" fontId="126" fillId="0" borderId="170" applyNumberFormat="0" applyFill="0" applyAlignment="0" applyProtection="0"/>
    <xf numFmtId="0" fontId="0" fillId="0" borderId="0"/>
    <xf numFmtId="0" fontId="3" fillId="0" borderId="0"/>
    <xf numFmtId="0" fontId="127" fillId="0" borderId="171" applyNumberFormat="0" applyFill="0" applyProtection="0">
      <alignment horizontal="center"/>
    </xf>
    <xf numFmtId="0" fontId="129" fillId="38" borderId="0" applyNumberFormat="0" applyBorder="0" applyAlignment="0" applyProtection="0"/>
    <xf numFmtId="0" fontId="127" fillId="0" borderId="171" applyNumberFormat="0" applyFill="0" applyProtection="0">
      <alignment horizontal="center"/>
    </xf>
    <xf numFmtId="0" fontId="3" fillId="0" borderId="0"/>
    <xf numFmtId="0" fontId="129" fillId="47" borderId="182" applyNumberFormat="0" applyFont="0" applyAlignment="0" applyProtection="0"/>
    <xf numFmtId="0" fontId="129" fillId="47" borderId="182" applyNumberFormat="0" applyFont="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0" fillId="0" borderId="0"/>
    <xf numFmtId="0" fontId="129" fillId="47" borderId="182" applyNumberFormat="0" applyFont="0" applyAlignment="0" applyProtection="0"/>
    <xf numFmtId="0" fontId="129" fillId="47" borderId="182" applyNumberFormat="0" applyFont="0" applyAlignment="0" applyProtection="0"/>
    <xf numFmtId="223" fontId="3" fillId="0" borderId="0" applyFont="0" applyFill="0" applyBorder="0" applyAlignment="0" applyProtection="0"/>
    <xf numFmtId="0" fontId="129" fillId="43" borderId="0" applyNumberFormat="0" applyBorder="0" applyAlignment="0" applyProtection="0"/>
    <xf numFmtId="0" fontId="242" fillId="0" borderId="0" applyBorder="0">
      <alignment horizontal="left" vertical="center"/>
    </xf>
    <xf numFmtId="223" fontId="129" fillId="0" borderId="0" applyFont="0" applyFill="0" applyBorder="0" applyAlignment="0" applyProtection="0"/>
    <xf numFmtId="323" fontId="3" fillId="0" borderId="0" applyFont="0" applyFill="0" applyBorder="0" applyAlignment="0" applyProtection="0"/>
    <xf numFmtId="0" fontId="3" fillId="0" borderId="0"/>
    <xf numFmtId="0" fontId="15" fillId="0" borderId="179" applyNumberFormat="0" applyFill="0" applyAlignment="0" applyProtection="0"/>
    <xf numFmtId="0" fontId="0" fillId="0" borderId="0"/>
    <xf numFmtId="0" fontId="0" fillId="0" borderId="0"/>
    <xf numFmtId="0" fontId="12" fillId="0" borderId="0"/>
    <xf numFmtId="0" fontId="129" fillId="51" borderId="0" applyNumberFormat="0" applyBorder="0" applyAlignment="0" applyProtection="0"/>
    <xf numFmtId="0" fontId="127" fillId="0" borderId="171" applyNumberFormat="0" applyFill="0" applyProtection="0">
      <alignment horizontal="center"/>
    </xf>
    <xf numFmtId="0" fontId="129" fillId="47" borderId="182" applyNumberFormat="0" applyFont="0" applyAlignment="0" applyProtection="0"/>
    <xf numFmtId="0" fontId="135" fillId="0" borderId="0" applyNumberFormat="0" applyFont="0" applyFill="0" applyBorder="0" applyProtection="0">
      <alignment wrapText="1"/>
    </xf>
    <xf numFmtId="0" fontId="0" fillId="0" borderId="0"/>
    <xf numFmtId="0" fontId="189" fillId="68" borderId="0" applyNumberFormat="0" applyBorder="0" applyAlignment="0" applyProtection="0"/>
    <xf numFmtId="0" fontId="0" fillId="0" borderId="0"/>
    <xf numFmtId="0" fontId="0" fillId="0" borderId="0"/>
    <xf numFmtId="291" fontId="3" fillId="0" borderId="0" applyFont="0" applyFill="0" applyBorder="0" applyAlignment="0" applyProtection="0"/>
    <xf numFmtId="223" fontId="3" fillId="0" borderId="0" applyFont="0" applyFill="0" applyBorder="0" applyAlignment="0" applyProtection="0"/>
    <xf numFmtId="0" fontId="3" fillId="0" borderId="0"/>
    <xf numFmtId="0" fontId="185" fillId="0" borderId="196" applyNumberFormat="0" applyFill="0" applyAlignment="0" applyProtection="0"/>
    <xf numFmtId="4" fontId="3" fillId="0" borderId="0">
      <alignment horizontal="center" vertical="center"/>
    </xf>
    <xf numFmtId="0" fontId="127" fillId="0" borderId="171" applyNumberFormat="0" applyFill="0" applyProtection="0">
      <alignment horizontal="center"/>
    </xf>
    <xf numFmtId="0" fontId="0" fillId="0" borderId="0"/>
    <xf numFmtId="292" fontId="86" fillId="18" borderId="0" applyFont="0" applyBorder="0" applyAlignment="0" applyProtection="0">
      <alignment horizontal="right"/>
      <protection hidden="1"/>
    </xf>
    <xf numFmtId="328" fontId="152" fillId="0" borderId="0" applyFont="0" applyFill="0" applyBorder="0" applyProtection="0">
      <alignment horizontal="right"/>
    </xf>
    <xf numFmtId="0" fontId="3" fillId="0" borderId="0"/>
    <xf numFmtId="0" fontId="3" fillId="0" borderId="0"/>
    <xf numFmtId="223" fontId="3" fillId="0" borderId="0" applyFont="0" applyFill="0" applyBorder="0" applyAlignment="0" applyProtection="0"/>
    <xf numFmtId="0" fontId="0" fillId="0" borderId="0"/>
    <xf numFmtId="0" fontId="0" fillId="0" borderId="0"/>
    <xf numFmtId="0" fontId="145" fillId="0" borderId="181">
      <alignment horizontal="center"/>
    </xf>
    <xf numFmtId="0" fontId="0" fillId="0" borderId="0"/>
    <xf numFmtId="223" fontId="0" fillId="0" borderId="0" applyFont="0" applyFill="0" applyBorder="0" applyAlignment="0" applyProtection="0"/>
    <xf numFmtId="0" fontId="12" fillId="0" borderId="0"/>
    <xf numFmtId="0" fontId="3" fillId="0" borderId="0"/>
    <xf numFmtId="223" fontId="3" fillId="0" borderId="0" applyFont="0" applyFill="0" applyBorder="0" applyAlignment="0" applyProtection="0"/>
    <xf numFmtId="0" fontId="0" fillId="0" borderId="0"/>
    <xf numFmtId="0" fontId="0" fillId="0" borderId="0"/>
    <xf numFmtId="0" fontId="3" fillId="0" borderId="0"/>
    <xf numFmtId="0" fontId="3" fillId="0" borderId="0"/>
    <xf numFmtId="0" fontId="0" fillId="0" borderId="0"/>
    <xf numFmtId="0" fontId="0" fillId="0" borderId="0"/>
    <xf numFmtId="0" fontId="3" fillId="0" borderId="0"/>
    <xf numFmtId="0" fontId="0" fillId="0" borderId="0"/>
    <xf numFmtId="0" fontId="0" fillId="0" borderId="0"/>
    <xf numFmtId="0" fontId="3" fillId="0" borderId="0"/>
    <xf numFmtId="0" fontId="3" fillId="0" borderId="0"/>
    <xf numFmtId="223" fontId="129" fillId="0" borderId="0" applyFont="0" applyFill="0" applyBorder="0" applyAlignment="0" applyProtection="0"/>
    <xf numFmtId="0" fontId="3" fillId="0" borderId="0"/>
    <xf numFmtId="0" fontId="185" fillId="0" borderId="205" applyNumberFormat="0" applyFill="0" applyAlignment="0" applyProtection="0"/>
    <xf numFmtId="223" fontId="0" fillId="0" borderId="0" applyFont="0" applyFill="0" applyBorder="0" applyAlignment="0" applyProtection="0"/>
    <xf numFmtId="0" fontId="0" fillId="0" borderId="0"/>
    <xf numFmtId="0" fontId="0" fillId="0" borderId="0"/>
    <xf numFmtId="0" fontId="0" fillId="15" borderId="0" applyNumberFormat="0" applyBorder="0" applyAlignment="0" applyProtection="0"/>
    <xf numFmtId="9" fontId="3" fillId="0" borderId="0" applyFont="0" applyFill="0" applyBorder="0" applyAlignment="0" applyProtection="0"/>
    <xf numFmtId="0" fontId="0" fillId="0" borderId="0"/>
    <xf numFmtId="0" fontId="158" fillId="0" borderId="0"/>
    <xf numFmtId="0" fontId="0" fillId="0" borderId="0"/>
    <xf numFmtId="0" fontId="178" fillId="0" borderId="0"/>
    <xf numFmtId="0" fontId="178" fillId="0" borderId="0"/>
    <xf numFmtId="49" fontId="141" fillId="0" borderId="0" applyFill="0" applyBorder="0" applyAlignment="0"/>
    <xf numFmtId="0" fontId="135" fillId="0" borderId="0" applyNumberFormat="0" applyFont="0" applyFill="0" applyBorder="0" applyProtection="0">
      <alignment wrapText="1"/>
    </xf>
    <xf numFmtId="0" fontId="305" fillId="85" borderId="0">
      <alignment horizontal="left" indent="1"/>
    </xf>
    <xf numFmtId="9" fontId="3" fillId="0" borderId="0" applyFont="0" applyFill="0" applyBorder="0" applyAlignment="0" applyProtection="0"/>
    <xf numFmtId="255" fontId="1" fillId="0" borderId="0" applyFill="0" applyBorder="0" applyAlignment="0"/>
    <xf numFmtId="0" fontId="0" fillId="0" borderId="0"/>
    <xf numFmtId="0" fontId="160" fillId="14" borderId="184" applyNumberFormat="0" applyAlignment="0" applyProtection="0"/>
    <xf numFmtId="0" fontId="165" fillId="0" borderId="0"/>
    <xf numFmtId="0" fontId="3" fillId="0" borderId="0"/>
    <xf numFmtId="0" fontId="127" fillId="0" borderId="171" applyNumberFormat="0" applyFill="0" applyProtection="0">
      <alignment horizontal="center"/>
    </xf>
    <xf numFmtId="0" fontId="0" fillId="57" borderId="0" applyNumberFormat="0" applyBorder="0" applyAlignment="0" applyProtection="0"/>
    <xf numFmtId="0" fontId="151" fillId="76" borderId="0" applyNumberFormat="0" applyBorder="0" applyAlignment="0" applyProtection="0"/>
    <xf numFmtId="239" fontId="86" fillId="0" borderId="0" applyFont="0" applyFill="0" applyBorder="0" applyAlignment="0" applyProtection="0"/>
    <xf numFmtId="0" fontId="3" fillId="81" borderId="189" applyNumberFormat="0" applyProtection="0">
      <alignment horizontal="left" vertical="center" indent="1"/>
    </xf>
    <xf numFmtId="0" fontId="213" fillId="18" borderId="189" applyNumberFormat="0" applyAlignment="0" applyProtection="0"/>
    <xf numFmtId="0" fontId="169" fillId="25" borderId="0" applyNumberFormat="0" applyBorder="0" applyAlignment="0" applyProtection="0"/>
    <xf numFmtId="0" fontId="0" fillId="0" borderId="0"/>
    <xf numFmtId="0" fontId="127" fillId="0" borderId="171" applyNumberFormat="0" applyFill="0" applyProtection="0">
      <alignment horizontal="center"/>
    </xf>
    <xf numFmtId="0" fontId="160" fillId="14" borderId="184" applyNumberFormat="0" applyAlignment="0" applyProtection="0"/>
    <xf numFmtId="0" fontId="129" fillId="24" borderId="0" applyNumberFormat="0" applyBorder="0" applyAlignment="0" applyProtection="0"/>
    <xf numFmtId="0" fontId="127" fillId="0" borderId="171" applyNumberFormat="0" applyFill="0" applyProtection="0">
      <alignment horizontal="center"/>
    </xf>
    <xf numFmtId="0" fontId="0" fillId="0" borderId="0"/>
    <xf numFmtId="0" fontId="0" fillId="29" borderId="0" applyNumberFormat="0" applyBorder="0" applyAlignment="0" applyProtection="0"/>
    <xf numFmtId="0" fontId="0" fillId="0" borderId="0"/>
    <xf numFmtId="0" fontId="188" fillId="54" borderId="0" applyNumberFormat="0" applyBorder="0" applyAlignment="0" applyProtection="0"/>
    <xf numFmtId="0" fontId="0" fillId="0" borderId="0"/>
    <xf numFmtId="58" fontId="152" fillId="0" borderId="0">
      <alignment horizontal="center" wrapText="1"/>
      <protection locked="0"/>
    </xf>
    <xf numFmtId="0" fontId="0" fillId="0" borderId="0"/>
    <xf numFmtId="0" fontId="178" fillId="0" borderId="0"/>
    <xf numFmtId="0" fontId="3" fillId="0" borderId="0"/>
    <xf numFmtId="0" fontId="64" fillId="37" borderId="0" applyNumberFormat="0" applyBorder="0" applyAlignment="0" applyProtection="0"/>
    <xf numFmtId="0" fontId="126" fillId="0" borderId="170" applyNumberFormat="0" applyFill="0" applyAlignment="0" applyProtection="0"/>
    <xf numFmtId="0" fontId="0" fillId="13" borderId="0" applyNumberFormat="0" applyBorder="0" applyAlignment="0" applyProtection="0"/>
    <xf numFmtId="291" fontId="3" fillId="0" borderId="0" applyFont="0" applyFill="0" applyBorder="0" applyAlignment="0" applyProtection="0"/>
    <xf numFmtId="0" fontId="64" fillId="37"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223" fontId="3" fillId="0" borderId="0" applyFont="0" applyFill="0" applyBorder="0" applyAlignment="0" applyProtection="0"/>
    <xf numFmtId="0" fontId="3" fillId="0" borderId="0"/>
    <xf numFmtId="0" fontId="135" fillId="0" borderId="0">
      <protection hidden="1"/>
    </xf>
    <xf numFmtId="0" fontId="0" fillId="0" borderId="0"/>
    <xf numFmtId="0" fontId="0" fillId="0" borderId="0"/>
    <xf numFmtId="291" fontId="3" fillId="0" borderId="0" applyFont="0" applyFill="0" applyBorder="0" applyAlignment="0" applyProtection="0"/>
    <xf numFmtId="9" fontId="0" fillId="0" borderId="0" applyFont="0" applyFill="0" applyBorder="0" applyAlignment="0" applyProtection="0"/>
    <xf numFmtId="9" fontId="3" fillId="0" borderId="0" applyFont="0" applyFill="0" applyBorder="0" applyAlignment="0" applyProtection="0"/>
    <xf numFmtId="0" fontId="0" fillId="33" borderId="0" applyNumberFormat="0" applyBorder="0" applyAlignment="0" applyProtection="0"/>
    <xf numFmtId="0" fontId="179" fillId="64" borderId="0" applyNumberFormat="0" applyBorder="0" applyAlignment="0" applyProtection="0"/>
    <xf numFmtId="0" fontId="0" fillId="0" borderId="0"/>
    <xf numFmtId="0" fontId="127" fillId="0" borderId="171" applyNumberFormat="0" applyFill="0" applyProtection="0">
      <alignment horizontal="center"/>
    </xf>
    <xf numFmtId="0" fontId="3" fillId="0" borderId="0"/>
    <xf numFmtId="9" fontId="3" fillId="0" borderId="0" applyFont="0" applyFill="0" applyBorder="0" applyAlignment="0" applyProtection="0"/>
    <xf numFmtId="0" fontId="3" fillId="0" borderId="0"/>
    <xf numFmtId="0" fontId="0" fillId="0" borderId="0"/>
    <xf numFmtId="0" fontId="0" fillId="0" borderId="0"/>
    <xf numFmtId="0" fontId="3" fillId="0" borderId="0"/>
    <xf numFmtId="0" fontId="0" fillId="0" borderId="0"/>
    <xf numFmtId="0" fontId="171" fillId="87" borderId="0" applyNumberFormat="0" applyFont="0" applyBorder="0" applyAlignment="0" applyProtection="0"/>
    <xf numFmtId="0" fontId="129" fillId="51" borderId="0" applyNumberFormat="0" applyBorder="0" applyAlignment="0" applyProtection="0"/>
    <xf numFmtId="0" fontId="0" fillId="0" borderId="0"/>
    <xf numFmtId="0" fontId="126" fillId="0" borderId="170" applyNumberFormat="0" applyFill="0" applyAlignment="0" applyProtection="0"/>
    <xf numFmtId="0" fontId="64" fillId="52" borderId="0" applyNumberFormat="0" applyBorder="0" applyAlignment="0" applyProtection="0"/>
    <xf numFmtId="0" fontId="64" fillId="52" borderId="0" applyNumberFormat="0" applyBorder="0" applyAlignment="0" applyProtection="0"/>
    <xf numFmtId="0" fontId="0" fillId="38" borderId="0" applyNumberFormat="0" applyBorder="0" applyAlignment="0" applyProtection="0"/>
    <xf numFmtId="0" fontId="0" fillId="38" borderId="0" applyNumberFormat="0" applyBorder="0" applyAlignment="0" applyProtection="0"/>
    <xf numFmtId="0" fontId="173" fillId="0" borderId="0" applyNumberFormat="0" applyFill="0" applyBorder="0" applyAlignment="0" applyProtection="0"/>
    <xf numFmtId="0" fontId="3" fillId="0" borderId="0"/>
    <xf numFmtId="0" fontId="0" fillId="0" borderId="0"/>
    <xf numFmtId="0" fontId="3" fillId="0" borderId="0"/>
    <xf numFmtId="0" fontId="15" fillId="0" borderId="179" applyNumberFormat="0" applyFill="0" applyAlignment="0" applyProtection="0"/>
    <xf numFmtId="291" fontId="3" fillId="0" borderId="0" applyFont="0" applyFill="0" applyBorder="0" applyAlignment="0" applyProtection="0"/>
    <xf numFmtId="0" fontId="3" fillId="0" borderId="0"/>
    <xf numFmtId="0" fontId="0" fillId="0" borderId="0"/>
    <xf numFmtId="0" fontId="185" fillId="97" borderId="0" applyNumberFormat="0" applyBorder="0" applyAlignment="0" applyProtection="0"/>
    <xf numFmtId="0" fontId="3" fillId="0" borderId="0"/>
    <xf numFmtId="0" fontId="3" fillId="0" borderId="0"/>
    <xf numFmtId="0" fontId="66" fillId="0" borderId="0" applyNumberFormat="0" applyFill="0" applyBorder="0" applyAlignment="0" applyProtection="0"/>
    <xf numFmtId="0" fontId="0" fillId="0" borderId="0"/>
    <xf numFmtId="0" fontId="3" fillId="0" borderId="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9" fontId="0" fillId="0" borderId="0" applyFont="0" applyFill="0" applyBorder="0" applyAlignment="0" applyProtection="0"/>
    <xf numFmtId="0" fontId="0" fillId="0" borderId="0"/>
    <xf numFmtId="0" fontId="0" fillId="0" borderId="0"/>
    <xf numFmtId="43" fontId="3" fillId="0" borderId="0" applyFont="0" applyFill="0" applyBorder="0" applyAlignment="0" applyProtection="0"/>
    <xf numFmtId="0" fontId="155" fillId="0" borderId="178" applyNumberFormat="0" applyFill="0" applyAlignment="0" applyProtection="0"/>
    <xf numFmtId="0" fontId="0" fillId="0" borderId="0"/>
    <xf numFmtId="0" fontId="0" fillId="0" borderId="0"/>
    <xf numFmtId="239" fontId="86" fillId="0" borderId="0" applyFont="0" applyFill="0" applyBorder="0" applyAlignment="0" applyProtection="0"/>
    <xf numFmtId="0" fontId="3" fillId="0" borderId="0"/>
    <xf numFmtId="0" fontId="3" fillId="0" borderId="0"/>
    <xf numFmtId="0" fontId="3" fillId="0" borderId="176" applyNumberFormat="0" applyFont="0" applyFill="0" applyAlignment="0" applyProtection="0"/>
    <xf numFmtId="0" fontId="160" fillId="14" borderId="184" applyNumberFormat="0" applyAlignment="0" applyProtection="0"/>
    <xf numFmtId="4" fontId="141" fillId="88" borderId="189" applyNumberFormat="0" applyProtection="0">
      <alignment horizontal="right" vertical="center"/>
    </xf>
    <xf numFmtId="0" fontId="0" fillId="0" borderId="0"/>
    <xf numFmtId="0" fontId="0" fillId="0" borderId="0"/>
    <xf numFmtId="223" fontId="3" fillId="0" borderId="0" applyFont="0" applyFill="0" applyBorder="0" applyAlignment="0" applyProtection="0"/>
    <xf numFmtId="0" fontId="3" fillId="0" borderId="0"/>
    <xf numFmtId="223" fontId="3" fillId="0" borderId="0" applyFont="0" applyFill="0" applyBorder="0" applyAlignment="0" applyProtection="0"/>
    <xf numFmtId="223" fontId="3" fillId="0" borderId="0" applyFont="0" applyFill="0" applyBorder="0" applyAlignment="0" applyProtection="0"/>
    <xf numFmtId="0" fontId="3" fillId="0" borderId="0"/>
    <xf numFmtId="0" fontId="3" fillId="0" borderId="0"/>
    <xf numFmtId="0" fontId="0" fillId="0" borderId="0"/>
    <xf numFmtId="0" fontId="0" fillId="0" borderId="0"/>
    <xf numFmtId="291" fontId="3" fillId="0" borderId="0" applyFont="0" applyFill="0" applyBorder="0" applyAlignment="0" applyProtection="0"/>
    <xf numFmtId="0" fontId="64" fillId="50" borderId="0" applyNumberFormat="0" applyBorder="0" applyAlignment="0" applyProtection="0"/>
    <xf numFmtId="0" fontId="3" fillId="0" borderId="0"/>
    <xf numFmtId="0" fontId="189" fillId="68" borderId="0" applyNumberFormat="0" applyBorder="0" applyAlignment="0" applyProtection="0"/>
    <xf numFmtId="223" fontId="3" fillId="0" borderId="0" applyFont="0" applyFill="0" applyBorder="0" applyAlignment="0" applyProtection="0"/>
    <xf numFmtId="0" fontId="0" fillId="51" borderId="0" applyNumberFormat="0" applyBorder="0" applyAlignment="0" applyProtection="0"/>
    <xf numFmtId="0" fontId="0" fillId="51" borderId="0" applyNumberFormat="0" applyBorder="0" applyAlignment="0" applyProtection="0"/>
    <xf numFmtId="223"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127" fillId="0" borderId="171" applyNumberFormat="0" applyFill="0" applyProtection="0">
      <alignment horizontal="center"/>
    </xf>
    <xf numFmtId="0" fontId="129" fillId="0" borderId="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0" borderId="0"/>
    <xf numFmtId="0" fontId="3" fillId="0" borderId="0"/>
    <xf numFmtId="0" fontId="128" fillId="0" borderId="172" applyNumberFormat="0" applyFill="0" applyAlignment="0" applyProtection="0"/>
    <xf numFmtId="0" fontId="128" fillId="0" borderId="172" applyNumberFormat="0" applyFill="0" applyAlignment="0" applyProtection="0"/>
    <xf numFmtId="0" fontId="0" fillId="0" borderId="0"/>
    <xf numFmtId="0" fontId="0" fillId="0" borderId="0"/>
    <xf numFmtId="0" fontId="3" fillId="0" borderId="0"/>
    <xf numFmtId="0" fontId="0" fillId="0" borderId="0"/>
    <xf numFmtId="0" fontId="3" fillId="0" borderId="0"/>
    <xf numFmtId="0" fontId="127" fillId="0" borderId="171" applyNumberFormat="0" applyFill="0" applyProtection="0">
      <alignment horizontal="center"/>
    </xf>
    <xf numFmtId="0" fontId="3" fillId="0" borderId="0"/>
    <xf numFmtId="4" fontId="141" fillId="30" borderId="189" applyNumberFormat="0" applyProtection="0">
      <alignment horizontal="right" vertical="center"/>
    </xf>
    <xf numFmtId="9" fontId="0" fillId="0" borderId="0" applyFont="0" applyFill="0" applyBorder="0" applyAlignment="0" applyProtection="0"/>
    <xf numFmtId="0" fontId="147" fillId="38" borderId="0" applyNumberFormat="0" applyBorder="0" applyAlignment="0" applyProtection="0"/>
    <xf numFmtId="0" fontId="3" fillId="0" borderId="0"/>
    <xf numFmtId="238" fontId="86" fillId="0" borderId="0"/>
    <xf numFmtId="0" fontId="129" fillId="61" borderId="0" applyNumberFormat="0" applyBorder="0" applyAlignment="0" applyProtection="0"/>
    <xf numFmtId="0" fontId="127" fillId="0" borderId="171" applyNumberFormat="0" applyFill="0" applyProtection="0">
      <alignment horizontal="center"/>
    </xf>
    <xf numFmtId="189" fontId="298" fillId="54" borderId="0" applyBorder="0">
      <alignment vertical="center"/>
      <protection locked="0"/>
    </xf>
    <xf numFmtId="223" fontId="0" fillId="0" borderId="0" applyFont="0" applyFill="0" applyBorder="0" applyAlignment="0" applyProtection="0"/>
    <xf numFmtId="0" fontId="0" fillId="0" borderId="0"/>
    <xf numFmtId="0" fontId="0" fillId="0" borderId="0"/>
    <xf numFmtId="0" fontId="3" fillId="0" borderId="0"/>
    <xf numFmtId="0" fontId="3" fillId="0" borderId="0"/>
    <xf numFmtId="0" fontId="0" fillId="0" borderId="0"/>
    <xf numFmtId="0" fontId="147" fillId="60" borderId="0" applyNumberFormat="0" applyBorder="0" applyAlignment="0" applyProtection="0"/>
    <xf numFmtId="0" fontId="3" fillId="0" borderId="0"/>
    <xf numFmtId="0" fontId="3" fillId="0" borderId="0"/>
    <xf numFmtId="4" fontId="268" fillId="54" borderId="189" applyNumberFormat="0" applyProtection="0">
      <alignment vertical="center"/>
    </xf>
    <xf numFmtId="223" fontId="3" fillId="0" borderId="0" applyFont="0" applyFill="0" applyBorder="0" applyAlignment="0" applyProtection="0"/>
    <xf numFmtId="0" fontId="129" fillId="40" borderId="0" applyNumberFormat="0" applyBorder="0" applyAlignment="0" applyProtection="0"/>
    <xf numFmtId="0" fontId="0" fillId="0" borderId="0"/>
    <xf numFmtId="0" fontId="126" fillId="0" borderId="170" applyNumberFormat="0" applyFill="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129" fillId="61" borderId="0" applyNumberFormat="0" applyBorder="0" applyAlignment="0" applyProtection="0"/>
    <xf numFmtId="296" fontId="296" fillId="0" borderId="0" applyFont="0" applyFill="0" applyBorder="0" applyProtection="0">
      <alignment horizontal="right"/>
    </xf>
    <xf numFmtId="0" fontId="0" fillId="0" borderId="0"/>
    <xf numFmtId="0" fontId="3" fillId="0" borderId="0"/>
    <xf numFmtId="0" fontId="3" fillId="0" borderId="0"/>
    <xf numFmtId="0" fontId="3" fillId="0" borderId="0"/>
    <xf numFmtId="0" fontId="127" fillId="0" borderId="171" applyNumberFormat="0" applyFill="0" applyProtection="0">
      <alignment horizontal="center"/>
    </xf>
    <xf numFmtId="0" fontId="0" fillId="0" borderId="0"/>
    <xf numFmtId="223" fontId="129" fillId="0" borderId="0" applyFont="0" applyFill="0" applyBorder="0" applyAlignment="0" applyProtection="0"/>
    <xf numFmtId="0" fontId="151" fillId="65" borderId="0" applyNumberFormat="0" applyBorder="0" applyAlignment="0" applyProtection="0"/>
    <xf numFmtId="0" fontId="181" fillId="74" borderId="200" applyNumberFormat="0" applyAlignment="0" applyProtection="0"/>
    <xf numFmtId="279" fontId="86" fillId="0" borderId="0"/>
    <xf numFmtId="0" fontId="3" fillId="0" borderId="0"/>
    <xf numFmtId="0" fontId="127" fillId="0" borderId="171" applyNumberFormat="0" applyFill="0" applyProtection="0">
      <alignment horizontal="center"/>
    </xf>
    <xf numFmtId="223" fontId="3" fillId="0" borderId="0" applyFont="0" applyFill="0" applyBorder="0" applyAlignment="0" applyProtection="0"/>
    <xf numFmtId="0" fontId="3" fillId="0" borderId="0"/>
    <xf numFmtId="0" fontId="0" fillId="13" borderId="0" applyNumberFormat="0" applyBorder="0" applyAlignment="0" applyProtection="0"/>
    <xf numFmtId="0" fontId="0" fillId="0" borderId="0"/>
    <xf numFmtId="0" fontId="160" fillId="14" borderId="184" applyNumberFormat="0" applyAlignment="0" applyProtection="0"/>
    <xf numFmtId="0" fontId="0" fillId="0" borderId="0"/>
    <xf numFmtId="0" fontId="127" fillId="0" borderId="171" applyNumberFormat="0" applyFill="0" applyProtection="0">
      <alignment horizontal="center"/>
    </xf>
    <xf numFmtId="0" fontId="3" fillId="0" borderId="0"/>
    <xf numFmtId="0" fontId="0" fillId="0" borderId="0"/>
    <xf numFmtId="0" fontId="3" fillId="0" borderId="0"/>
    <xf numFmtId="0" fontId="0" fillId="0" borderId="0"/>
    <xf numFmtId="211" fontId="3" fillId="0" borderId="0"/>
    <xf numFmtId="0" fontId="0" fillId="40" borderId="0" applyNumberFormat="0" applyBorder="0" applyAlignment="0" applyProtection="0"/>
    <xf numFmtId="0" fontId="0" fillId="0" borderId="0"/>
    <xf numFmtId="0" fontId="151" fillId="26" borderId="0" applyNumberFormat="0" applyBorder="0" applyAlignment="0" applyProtection="0"/>
    <xf numFmtId="223" fontId="129" fillId="0" borderId="0" applyFont="0" applyFill="0" applyBorder="0" applyAlignment="0" applyProtection="0"/>
    <xf numFmtId="0" fontId="0" fillId="0" borderId="0"/>
    <xf numFmtId="0" fontId="0" fillId="0" borderId="0"/>
    <xf numFmtId="0" fontId="64" fillId="31" borderId="0" applyNumberFormat="0" applyBorder="0" applyAlignment="0" applyProtection="0"/>
    <xf numFmtId="0" fontId="64" fillId="21" borderId="0" applyNumberFormat="0" applyBorder="0" applyAlignment="0" applyProtection="0"/>
    <xf numFmtId="0" fontId="131" fillId="0" borderId="0" applyNumberFormat="0" applyFill="0" applyBorder="0" applyProtection="0">
      <alignment vertical="top"/>
    </xf>
    <xf numFmtId="0" fontId="3" fillId="0" borderId="0"/>
    <xf numFmtId="325" fontId="3" fillId="0" borderId="0" applyFont="0" applyFill="0" applyBorder="0" applyAlignment="0"/>
    <xf numFmtId="0" fontId="127" fillId="0" borderId="171" applyNumberFormat="0" applyFill="0" applyProtection="0">
      <alignment horizontal="center"/>
    </xf>
    <xf numFmtId="0" fontId="3" fillId="0" borderId="0"/>
    <xf numFmtId="0" fontId="189" fillId="68" borderId="0" applyNumberFormat="0" applyBorder="0" applyAlignment="0" applyProtection="0"/>
    <xf numFmtId="0" fontId="64" fillId="38" borderId="0" applyNumberFormat="0" applyBorder="0" applyAlignment="0" applyProtection="0"/>
    <xf numFmtId="38" fontId="86" fillId="0" borderId="1" applyFont="0" applyFill="0" applyBorder="0" applyAlignment="0" applyProtection="0"/>
    <xf numFmtId="327" fontId="86" fillId="0" borderId="0" applyFont="0" applyFill="0" applyBorder="0" applyAlignment="0" applyProtection="0"/>
    <xf numFmtId="0" fontId="221" fillId="74" borderId="200" applyNumberFormat="0" applyAlignment="0" applyProtection="0"/>
    <xf numFmtId="4" fontId="88" fillId="92" borderId="189" applyNumberFormat="0" applyProtection="0">
      <alignment horizontal="left" vertical="center" indent="1"/>
    </xf>
    <xf numFmtId="0" fontId="0" fillId="33" borderId="0" applyNumberFormat="0" applyBorder="0" applyAlignment="0" applyProtection="0"/>
    <xf numFmtId="0" fontId="0" fillId="0" borderId="0"/>
    <xf numFmtId="0" fontId="3" fillId="0" borderId="0"/>
    <xf numFmtId="223" fontId="79" fillId="0" borderId="0" applyFont="0" applyFill="0" applyBorder="0" applyAlignment="0" applyProtection="0"/>
    <xf numFmtId="0" fontId="0" fillId="0" borderId="0"/>
    <xf numFmtId="0" fontId="0" fillId="29" borderId="0" applyNumberFormat="0" applyBorder="0" applyAlignment="0" applyProtection="0"/>
    <xf numFmtId="0" fontId="3" fillId="0" borderId="0"/>
    <xf numFmtId="0" fontId="64" fillId="56" borderId="0" applyNumberFormat="0" applyBorder="0" applyAlignment="0" applyProtection="0"/>
    <xf numFmtId="0" fontId="64" fillId="56" borderId="0" applyNumberFormat="0" applyBorder="0" applyAlignment="0" applyProtection="0"/>
    <xf numFmtId="0" fontId="3" fillId="0" borderId="0"/>
    <xf numFmtId="0" fontId="0" fillId="0" borderId="0"/>
    <xf numFmtId="0" fontId="64" fillId="38" borderId="0" applyNumberFormat="0" applyBorder="0" applyAlignment="0" applyProtection="0"/>
    <xf numFmtId="0" fontId="140" fillId="39" borderId="0" applyNumberFormat="0" applyBorder="0" applyAlignment="0" applyProtection="0"/>
    <xf numFmtId="0" fontId="3" fillId="0" borderId="0"/>
    <xf numFmtId="0" fontId="0" fillId="0" borderId="0"/>
    <xf numFmtId="0" fontId="0" fillId="0" borderId="0"/>
    <xf numFmtId="0" fontId="0" fillId="0" borderId="0"/>
    <xf numFmtId="0" fontId="0" fillId="0" borderId="0"/>
    <xf numFmtId="0" fontId="0" fillId="0" borderId="0"/>
    <xf numFmtId="0" fontId="3" fillId="0" borderId="0"/>
    <xf numFmtId="0" fontId="3" fillId="0" borderId="0"/>
    <xf numFmtId="0" fontId="3" fillId="0" borderId="0"/>
    <xf numFmtId="0" fontId="3" fillId="0" borderId="0"/>
    <xf numFmtId="0" fontId="129" fillId="39" borderId="0" applyNumberFormat="0" applyBorder="0" applyAlignment="0" applyProtection="0"/>
    <xf numFmtId="0" fontId="3" fillId="0" borderId="0"/>
    <xf numFmtId="0" fontId="129" fillId="35" borderId="0" applyNumberFormat="0" applyBorder="0" applyAlignment="0" applyProtection="0"/>
    <xf numFmtId="0" fontId="3" fillId="0" borderId="0"/>
    <xf numFmtId="9" fontId="129" fillId="0" borderId="0" applyFont="0" applyFill="0" applyBorder="0" applyAlignment="0" applyProtection="0"/>
    <xf numFmtId="9" fontId="0" fillId="0" borderId="0" applyFont="0" applyFill="0" applyBorder="0" applyAlignment="0" applyProtection="0"/>
    <xf numFmtId="0" fontId="151" fillId="59" borderId="0" applyNumberFormat="0" applyBorder="0" applyAlignment="0" applyProtection="0"/>
    <xf numFmtId="38" fontId="86" fillId="0" borderId="1" applyFont="0" applyFill="0" applyBorder="0" applyAlignment="0" applyProtection="0"/>
    <xf numFmtId="0" fontId="0" fillId="0" borderId="0"/>
    <xf numFmtId="0" fontId="0" fillId="0" borderId="0"/>
    <xf numFmtId="0" fontId="0" fillId="0" borderId="0"/>
    <xf numFmtId="0" fontId="0" fillId="0" borderId="0"/>
    <xf numFmtId="0" fontId="3" fillId="0" borderId="0"/>
    <xf numFmtId="0" fontId="165" fillId="0" borderId="0"/>
    <xf numFmtId="0" fontId="0" fillId="28" borderId="0" applyNumberFormat="0" applyBorder="0" applyAlignment="0" applyProtection="0"/>
    <xf numFmtId="223" fontId="262" fillId="0" borderId="0" applyFont="0" applyFill="0" applyBorder="0" applyAlignment="0" applyProtection="0"/>
    <xf numFmtId="0" fontId="0" fillId="0" borderId="0"/>
    <xf numFmtId="0" fontId="0" fillId="0" borderId="0"/>
    <xf numFmtId="9" fontId="129" fillId="0" borderId="0" applyFont="0" applyFill="0" applyBorder="0" applyAlignment="0" applyProtection="0"/>
    <xf numFmtId="301" fontId="1" fillId="0" borderId="0" applyFill="0" applyBorder="0" applyAlignment="0"/>
    <xf numFmtId="0" fontId="3" fillId="0" borderId="0"/>
    <xf numFmtId="0" fontId="3" fillId="0" borderId="0"/>
    <xf numFmtId="0" fontId="0" fillId="47" borderId="182" applyNumberFormat="0" applyFont="0" applyAlignment="0" applyProtection="0"/>
    <xf numFmtId="0" fontId="3" fillId="0" borderId="0"/>
    <xf numFmtId="0" fontId="3" fillId="0" borderId="0"/>
    <xf numFmtId="0" fontId="129" fillId="51" borderId="0" applyNumberFormat="0" applyBorder="0" applyAlignment="0" applyProtection="0"/>
    <xf numFmtId="0" fontId="3" fillId="0" borderId="0"/>
    <xf numFmtId="0" fontId="0" fillId="22" borderId="0" applyNumberFormat="0" applyBorder="0" applyAlignment="0" applyProtection="0"/>
    <xf numFmtId="0" fontId="0" fillId="47" borderId="182" applyNumberFormat="0" applyFont="0" applyAlignment="0" applyProtection="0"/>
    <xf numFmtId="9" fontId="129" fillId="0" borderId="0" applyFont="0" applyFill="0" applyBorder="0" applyAlignment="0" applyProtection="0"/>
    <xf numFmtId="0" fontId="129" fillId="35" borderId="0" applyNumberFormat="0" applyBorder="0" applyAlignment="0" applyProtection="0"/>
    <xf numFmtId="0" fontId="0" fillId="0" borderId="0"/>
    <xf numFmtId="0" fontId="3" fillId="0" borderId="0"/>
    <xf numFmtId="0" fontId="0" fillId="0" borderId="0"/>
    <xf numFmtId="0" fontId="173" fillId="0" borderId="0" applyNumberFormat="0" applyFill="0" applyBorder="0" applyAlignment="0" applyProtection="0"/>
    <xf numFmtId="0" fontId="3" fillId="0" borderId="0"/>
    <xf numFmtId="0" fontId="3" fillId="0" borderId="0"/>
    <xf numFmtId="0" fontId="3" fillId="0" borderId="0"/>
    <xf numFmtId="0" fontId="0" fillId="0" borderId="0"/>
    <xf numFmtId="0" fontId="3" fillId="0" borderId="0"/>
    <xf numFmtId="0" fontId="3" fillId="0" borderId="0"/>
    <xf numFmtId="0" fontId="0" fillId="0" borderId="0"/>
    <xf numFmtId="0" fontId="0" fillId="0" borderId="0"/>
    <xf numFmtId="0" fontId="3" fillId="0" borderId="0"/>
    <xf numFmtId="0" fontId="3" fillId="0" borderId="0"/>
    <xf numFmtId="0" fontId="3" fillId="0" borderId="0"/>
    <xf numFmtId="9" fontId="234" fillId="0" borderId="204">
      <alignment horizontal="right"/>
    </xf>
    <xf numFmtId="0" fontId="3" fillId="0" borderId="0"/>
    <xf numFmtId="0" fontId="3" fillId="0" borderId="0"/>
    <xf numFmtId="0" fontId="0" fillId="13" borderId="0" applyNumberFormat="0" applyBorder="0" applyAlignment="0" applyProtection="0"/>
    <xf numFmtId="3" fontId="273" fillId="18" borderId="0"/>
    <xf numFmtId="0" fontId="3" fillId="0" borderId="0"/>
    <xf numFmtId="0" fontId="3" fillId="0" borderId="0"/>
    <xf numFmtId="0" fontId="64" fillId="37" borderId="0" applyNumberFormat="0" applyBorder="0" applyAlignment="0" applyProtection="0"/>
    <xf numFmtId="0" fontId="64" fillId="37" borderId="0" applyNumberFormat="0" applyBorder="0" applyAlignment="0" applyProtection="0"/>
    <xf numFmtId="0" fontId="295" fillId="0" borderId="0"/>
    <xf numFmtId="0" fontId="3" fillId="0" borderId="0"/>
    <xf numFmtId="0" fontId="46" fillId="12" borderId="0" applyBorder="0" applyAlignment="0">
      <alignment horizontal="left"/>
      <protection locked="0"/>
    </xf>
    <xf numFmtId="223" fontId="3" fillId="0" borderId="0" applyFont="0" applyFill="0" applyBorder="0" applyAlignment="0" applyProtection="0"/>
    <xf numFmtId="9" fontId="3" fillId="0" borderId="0" applyFont="0" applyFill="0" applyBorder="0" applyAlignment="0" applyProtection="0"/>
    <xf numFmtId="0" fontId="3" fillId="0" borderId="0"/>
    <xf numFmtId="0" fontId="127" fillId="0" borderId="171" applyNumberFormat="0" applyFill="0" applyProtection="0">
      <alignment horizontal="center"/>
    </xf>
    <xf numFmtId="0" fontId="3" fillId="0" borderId="0"/>
    <xf numFmtId="0" fontId="3" fillId="0" borderId="0"/>
    <xf numFmtId="0" fontId="3" fillId="0" borderId="0"/>
    <xf numFmtId="0" fontId="3" fillId="0" borderId="0"/>
    <xf numFmtId="0" fontId="0" fillId="0" borderId="0"/>
    <xf numFmtId="223" fontId="79" fillId="0" borderId="0" applyFont="0" applyFill="0" applyBorder="0" applyAlignment="0" applyProtection="0"/>
    <xf numFmtId="0" fontId="3" fillId="61" borderId="193" applyNumberFormat="0" applyFont="0" applyAlignment="0" applyProtection="0"/>
    <xf numFmtId="265" fontId="158" fillId="0" borderId="0" applyFill="0" applyBorder="0" applyAlignment="0"/>
    <xf numFmtId="0" fontId="129" fillId="40" borderId="0" applyNumberFormat="0" applyBorder="0" applyAlignment="0" applyProtection="0"/>
    <xf numFmtId="0" fontId="3" fillId="0" borderId="0"/>
    <xf numFmtId="223" fontId="3" fillId="0" borderId="0" applyFont="0" applyFill="0" applyBorder="0" applyAlignment="0" applyProtection="0"/>
    <xf numFmtId="0" fontId="0" fillId="0" borderId="0"/>
    <xf numFmtId="0" fontId="66" fillId="0" borderId="0" applyNumberFormat="0" applyFill="0" applyBorder="0" applyAlignment="0" applyProtection="0"/>
    <xf numFmtId="0" fontId="3" fillId="0" borderId="0"/>
    <xf numFmtId="0" fontId="0" fillId="0" borderId="0"/>
    <xf numFmtId="0" fontId="158" fillId="0" borderId="0"/>
    <xf numFmtId="0" fontId="3" fillId="0" borderId="0"/>
    <xf numFmtId="0" fontId="3" fillId="0" borderId="0"/>
    <xf numFmtId="0" fontId="3" fillId="0" borderId="0"/>
    <xf numFmtId="0" fontId="0" fillId="51" borderId="0" applyNumberFormat="0" applyBorder="0" applyAlignment="0" applyProtection="0"/>
    <xf numFmtId="0" fontId="0" fillId="51" borderId="0" applyNumberFormat="0" applyBorder="0" applyAlignment="0" applyProtection="0"/>
    <xf numFmtId="0" fontId="0" fillId="0" borderId="0"/>
    <xf numFmtId="223" fontId="3" fillId="0" borderId="0" applyFont="0" applyFill="0" applyBorder="0" applyAlignment="0" applyProtection="0"/>
    <xf numFmtId="0" fontId="3" fillId="0" borderId="0"/>
    <xf numFmtId="9" fontId="3" fillId="0" borderId="0" applyFont="0" applyFill="0" applyBorder="0" applyAlignment="0" applyProtection="0"/>
    <xf numFmtId="0" fontId="129" fillId="30" borderId="0" applyNumberFormat="0" applyBorder="0" applyAlignment="0" applyProtection="0"/>
    <xf numFmtId="0" fontId="129" fillId="30" borderId="0" applyNumberFormat="0" applyBorder="0" applyAlignment="0" applyProtection="0"/>
    <xf numFmtId="0" fontId="131" fillId="0" borderId="0" applyNumberFormat="0" applyFill="0" applyBorder="0" applyProtection="0">
      <alignment vertical="top"/>
    </xf>
    <xf numFmtId="0" fontId="0" fillId="0" borderId="0"/>
    <xf numFmtId="9" fontId="3" fillId="0" borderId="0" applyFont="0" applyFill="0" applyBorder="0" applyAlignment="0" applyProtection="0"/>
    <xf numFmtId="0" fontId="0" fillId="0" borderId="0"/>
    <xf numFmtId="0" fontId="178" fillId="0" borderId="0" applyNumberFormat="0" applyFont="0" applyFill="0" applyBorder="0" applyAlignment="0" applyProtection="0">
      <alignment horizontal="left"/>
    </xf>
    <xf numFmtId="0" fontId="0" fillId="29" borderId="0" applyNumberFormat="0" applyBorder="0" applyAlignment="0" applyProtection="0"/>
    <xf numFmtId="223" fontId="3" fillId="0" borderId="0" applyFont="0" applyFill="0" applyBorder="0" applyAlignment="0" applyProtection="0"/>
    <xf numFmtId="0" fontId="0" fillId="0" borderId="0"/>
    <xf numFmtId="0" fontId="127" fillId="0" borderId="171" applyNumberFormat="0" applyFill="0" applyProtection="0">
      <alignment horizontal="center"/>
    </xf>
    <xf numFmtId="9" fontId="3" fillId="0" borderId="0" applyFont="0" applyFill="0" applyBorder="0" applyAlignment="0" applyProtection="0"/>
    <xf numFmtId="223" fontId="3" fillId="0" borderId="0" applyFont="0" applyFill="0" applyBorder="0" applyAlignment="0" applyProtection="0"/>
    <xf numFmtId="0" fontId="0" fillId="0" borderId="0"/>
    <xf numFmtId="0" fontId="126" fillId="0" borderId="173" applyNumberFormat="0" applyFill="0" applyAlignment="0" applyProtection="0"/>
    <xf numFmtId="0" fontId="127" fillId="0" borderId="171" applyNumberFormat="0" applyFill="0" applyProtection="0">
      <alignment horizontal="center"/>
    </xf>
    <xf numFmtId="0" fontId="129" fillId="61" borderId="0" applyNumberFormat="0" applyBorder="0" applyAlignment="0" applyProtection="0"/>
    <xf numFmtId="0" fontId="3" fillId="0" borderId="0"/>
    <xf numFmtId="0" fontId="0" fillId="0" borderId="0"/>
    <xf numFmtId="291" fontId="3" fillId="0" borderId="0" applyFont="0" applyFill="0" applyBorder="0" applyAlignment="0" applyProtection="0"/>
    <xf numFmtId="0" fontId="15" fillId="0" borderId="179" applyNumberFormat="0" applyFill="0" applyAlignment="0" applyProtection="0"/>
    <xf numFmtId="9" fontId="0" fillId="0" borderId="0" applyFont="0" applyFill="0" applyBorder="0" applyAlignment="0" applyProtection="0"/>
    <xf numFmtId="0" fontId="0" fillId="0" borderId="0"/>
    <xf numFmtId="9" fontId="294" fillId="0" borderId="0" applyNumberFormat="0">
      <protection locked="0"/>
    </xf>
    <xf numFmtId="0" fontId="0" fillId="0" borderId="0"/>
    <xf numFmtId="0" fontId="0" fillId="0" borderId="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0" fillId="0" borderId="0"/>
    <xf numFmtId="0" fontId="127" fillId="0" borderId="171" applyNumberFormat="0" applyFill="0" applyProtection="0">
      <alignment horizontal="center"/>
    </xf>
    <xf numFmtId="223" fontId="3" fillId="0" borderId="0" applyFont="0" applyFill="0" applyBorder="0" applyAlignment="0" applyProtection="0"/>
    <xf numFmtId="0" fontId="147" fillId="60" borderId="0" applyNumberFormat="0" applyBorder="0" applyAlignment="0" applyProtection="0"/>
    <xf numFmtId="0" fontId="3" fillId="0" borderId="0"/>
    <xf numFmtId="0" fontId="3" fillId="0" borderId="0"/>
    <xf numFmtId="0" fontId="3" fillId="0" borderId="0"/>
    <xf numFmtId="0" fontId="3" fillId="0" borderId="0"/>
    <xf numFmtId="0" fontId="129" fillId="39" borderId="0" applyNumberFormat="0" applyBorder="0" applyAlignment="0" applyProtection="0"/>
    <xf numFmtId="0" fontId="0" fillId="0" borderId="0"/>
    <xf numFmtId="0" fontId="199" fillId="0" borderId="34" applyNumberFormat="0" applyFill="0" applyBorder="0" applyAlignment="0" applyProtection="0">
      <alignment horizontal="center"/>
    </xf>
    <xf numFmtId="0" fontId="3" fillId="0" borderId="0"/>
    <xf numFmtId="0" fontId="129" fillId="25" borderId="0" applyNumberFormat="0" applyBorder="0" applyAlignment="0" applyProtection="0"/>
    <xf numFmtId="0" fontId="129" fillId="2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23" fontId="129" fillId="0" borderId="0" applyFont="0" applyFill="0" applyBorder="0" applyAlignment="0" applyProtection="0"/>
    <xf numFmtId="0" fontId="0" fillId="0" borderId="0"/>
    <xf numFmtId="0" fontId="66" fillId="0" borderId="0" applyNumberFormat="0" applyFill="0" applyBorder="0" applyAlignment="0" applyProtection="0"/>
    <xf numFmtId="0" fontId="0" fillId="38" borderId="0" applyNumberFormat="0" applyBorder="0" applyAlignment="0" applyProtection="0"/>
    <xf numFmtId="0" fontId="0" fillId="0" borderId="0"/>
    <xf numFmtId="0" fontId="246" fillId="0" borderId="208" applyNumberFormat="0" applyFill="0" applyAlignment="0" applyProtection="0"/>
    <xf numFmtId="291" fontId="3" fillId="0" borderId="0" applyFont="0" applyFill="0" applyBorder="0" applyAlignment="0" applyProtection="0"/>
    <xf numFmtId="0" fontId="64" fillId="52" borderId="0" applyNumberFormat="0" applyBorder="0" applyAlignment="0" applyProtection="0"/>
    <xf numFmtId="0" fontId="64" fillId="52" borderId="0" applyNumberFormat="0" applyBorder="0" applyAlignment="0" applyProtection="0"/>
    <xf numFmtId="0" fontId="0" fillId="0" borderId="0"/>
    <xf numFmtId="0" fontId="129" fillId="38" borderId="0" applyNumberFormat="0" applyBorder="0" applyAlignment="0" applyProtection="0"/>
    <xf numFmtId="0" fontId="0" fillId="27" borderId="0" applyNumberFormat="0" applyBorder="0" applyAlignment="0" applyProtection="0"/>
    <xf numFmtId="0" fontId="156" fillId="0" borderId="0" applyNumberFormat="0" applyFill="0" applyBorder="0" applyAlignment="0" applyProtection="0"/>
    <xf numFmtId="0" fontId="3" fillId="0" borderId="0"/>
    <xf numFmtId="291" fontId="3" fillId="0" borderId="0" applyFont="0" applyFill="0" applyBorder="0" applyAlignment="0" applyProtection="0"/>
    <xf numFmtId="0" fontId="3" fillId="0" borderId="0"/>
    <xf numFmtId="0" fontId="0" fillId="27" borderId="0" applyNumberFormat="0" applyBorder="0" applyAlignment="0" applyProtection="0"/>
    <xf numFmtId="0" fontId="3" fillId="0" borderId="0"/>
    <xf numFmtId="0" fontId="135" fillId="0" borderId="0">
      <protection hidden="1"/>
    </xf>
    <xf numFmtId="223" fontId="129" fillId="0" borderId="0" applyFont="0" applyFill="0" applyBorder="0" applyAlignment="0" applyProtection="0"/>
    <xf numFmtId="223" fontId="129" fillId="0" borderId="0" applyFont="0" applyFill="0" applyBorder="0" applyAlignment="0" applyProtection="0"/>
    <xf numFmtId="0" fontId="0" fillId="36" borderId="0" applyNumberFormat="0" applyBorder="0" applyAlignment="0" applyProtection="0"/>
    <xf numFmtId="0" fontId="0" fillId="36" borderId="0" applyNumberFormat="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3" fillId="0" borderId="0"/>
    <xf numFmtId="0" fontId="0" fillId="0" borderId="0"/>
    <xf numFmtId="267" fontId="86" fillId="0" borderId="0" applyFont="0" applyFill="0" applyBorder="0" applyAlignment="0" applyProtection="0"/>
    <xf numFmtId="0" fontId="147" fillId="65" borderId="0" applyNumberFormat="0" applyBorder="0" applyAlignment="0" applyProtection="0"/>
    <xf numFmtId="223" fontId="3" fillId="0" borderId="0" applyFont="0" applyFill="0" applyBorder="0" applyAlignment="0" applyProtection="0"/>
    <xf numFmtId="0" fontId="3" fillId="0" borderId="0"/>
    <xf numFmtId="0" fontId="3" fillId="0" borderId="0"/>
    <xf numFmtId="0" fontId="216" fillId="0" borderId="203" applyNumberFormat="0" applyFill="0" applyAlignment="0" applyProtection="0"/>
    <xf numFmtId="327" fontId="86" fillId="0" borderId="0" applyFont="0" applyFill="0" applyBorder="0" applyAlignment="0" applyProtection="0"/>
    <xf numFmtId="0" fontId="225" fillId="54" borderId="192" applyNumberFormat="0" applyAlignment="0" applyProtection="0"/>
    <xf numFmtId="0" fontId="0" fillId="0" borderId="0"/>
    <xf numFmtId="0" fontId="3" fillId="0" borderId="0"/>
    <xf numFmtId="0" fontId="0" fillId="0" borderId="0"/>
    <xf numFmtId="0" fontId="0" fillId="0" borderId="0"/>
    <xf numFmtId="0" fontId="0" fillId="0" borderId="0"/>
    <xf numFmtId="0" fontId="0" fillId="0" borderId="0"/>
    <xf numFmtId="0" fontId="3" fillId="0" borderId="0"/>
    <xf numFmtId="0" fontId="79" fillId="0" borderId="0"/>
    <xf numFmtId="0" fontId="129" fillId="0" borderId="0"/>
    <xf numFmtId="0" fontId="143" fillId="0" borderId="0"/>
    <xf numFmtId="0" fontId="0" fillId="0" borderId="0"/>
    <xf numFmtId="0" fontId="0" fillId="0" borderId="0"/>
    <xf numFmtId="0" fontId="3" fillId="0" borderId="0"/>
    <xf numFmtId="0" fontId="216" fillId="0" borderId="203" applyNumberFormat="0" applyFill="0" applyAlignment="0" applyProtection="0"/>
    <xf numFmtId="0" fontId="0" fillId="0" borderId="0"/>
    <xf numFmtId="0" fontId="64" fillId="42" borderId="0" applyNumberFormat="0" applyBorder="0" applyAlignment="0" applyProtection="0"/>
    <xf numFmtId="279" fontId="86" fillId="0" borderId="0"/>
    <xf numFmtId="4" fontId="268" fillId="88" borderId="189" applyNumberFormat="0" applyProtection="0">
      <alignment horizontal="right" vertical="center"/>
    </xf>
    <xf numFmtId="0" fontId="3" fillId="0" borderId="0"/>
    <xf numFmtId="0" fontId="0" fillId="36" borderId="0" applyNumberFormat="0" applyBorder="0" applyAlignment="0" applyProtection="0"/>
    <xf numFmtId="0" fontId="129" fillId="51" borderId="0" applyNumberFormat="0" applyBorder="0" applyAlignment="0" applyProtection="0"/>
    <xf numFmtId="0" fontId="129" fillId="51" borderId="0" applyNumberFormat="0" applyBorder="0" applyAlignment="0" applyProtection="0"/>
    <xf numFmtId="0" fontId="0" fillId="0" borderId="0"/>
    <xf numFmtId="0" fontId="64" fillId="37" borderId="0" applyNumberFormat="0" applyBorder="0" applyAlignment="0" applyProtection="0"/>
    <xf numFmtId="0" fontId="127" fillId="0" borderId="171" applyNumberFormat="0" applyFill="0" applyProtection="0">
      <alignment horizontal="center"/>
    </xf>
    <xf numFmtId="0" fontId="129" fillId="30" borderId="0" applyNumberFormat="0" applyBorder="0" applyAlignment="0" applyProtection="0"/>
    <xf numFmtId="223" fontId="3" fillId="0" borderId="0" applyFont="0" applyFill="0" applyBorder="0" applyAlignment="0" applyProtection="0"/>
    <xf numFmtId="301" fontId="1" fillId="0" borderId="0" applyFill="0" applyBorder="0" applyAlignment="0"/>
    <xf numFmtId="0" fontId="3" fillId="0" borderId="0"/>
    <xf numFmtId="0" fontId="0" fillId="0" borderId="0"/>
    <xf numFmtId="0" fontId="3" fillId="0" borderId="0"/>
    <xf numFmtId="223" fontId="0" fillId="0" borderId="0" applyFont="0" applyFill="0" applyBorder="0" applyAlignment="0" applyProtection="0"/>
    <xf numFmtId="223" fontId="3" fillId="0" borderId="0" applyFont="0" applyFill="0" applyBorder="0" applyAlignment="0" applyProtection="0"/>
    <xf numFmtId="0" fontId="0" fillId="51" borderId="0" applyNumberFormat="0" applyBorder="0" applyAlignment="0" applyProtection="0"/>
    <xf numFmtId="291" fontId="3" fillId="0" borderId="0" applyFont="0" applyFill="0" applyBorder="0" applyAlignment="0" applyProtection="0"/>
    <xf numFmtId="0" fontId="129" fillId="40" borderId="0" applyNumberFormat="0" applyBorder="0" applyAlignment="0" applyProtection="0"/>
    <xf numFmtId="237" fontId="292" fillId="0" borderId="0" applyFill="0" applyBorder="0" applyProtection="0">
      <alignment horizontal="right"/>
      <protection hidden="1"/>
    </xf>
    <xf numFmtId="0" fontId="0" fillId="0" borderId="0"/>
    <xf numFmtId="0" fontId="0" fillId="0" borderId="0"/>
    <xf numFmtId="291" fontId="3" fillId="0" borderId="0" applyFont="0" applyFill="0" applyBorder="0" applyAlignment="0" applyProtection="0"/>
    <xf numFmtId="0" fontId="64" fillId="52" borderId="0" applyNumberFormat="0" applyBorder="0" applyAlignment="0" applyProtection="0"/>
    <xf numFmtId="0" fontId="64" fillId="52" borderId="0" applyNumberFormat="0" applyBorder="0" applyAlignment="0" applyProtection="0"/>
    <xf numFmtId="0" fontId="3" fillId="0" borderId="0"/>
    <xf numFmtId="291" fontId="3" fillId="0" borderId="0" applyFont="0" applyFill="0" applyBorder="0" applyAlignment="0" applyProtection="0"/>
    <xf numFmtId="0" fontId="151" fillId="60" borderId="0" applyNumberFormat="0" applyBorder="0" applyAlignment="0" applyProtection="0"/>
    <xf numFmtId="0" fontId="173" fillId="0" borderId="0" applyNumberFormat="0" applyFill="0" applyBorder="0" applyAlignment="0" applyProtection="0"/>
    <xf numFmtId="0" fontId="0" fillId="0" borderId="0"/>
    <xf numFmtId="0" fontId="0" fillId="0" borderId="0"/>
    <xf numFmtId="0" fontId="64" fillId="23" borderId="0" applyNumberFormat="0" applyBorder="0" applyAlignment="0" applyProtection="0"/>
    <xf numFmtId="0" fontId="64" fillId="23" borderId="0" applyNumberFormat="0" applyBorder="0" applyAlignment="0" applyProtection="0"/>
    <xf numFmtId="0" fontId="0" fillId="29" borderId="0" applyNumberFormat="0" applyBorder="0" applyAlignment="0" applyProtection="0"/>
    <xf numFmtId="0" fontId="0" fillId="0" borderId="0"/>
    <xf numFmtId="0" fontId="173" fillId="0" borderId="0" applyNumberFormat="0" applyFill="0" applyBorder="0" applyAlignment="0" applyProtection="0"/>
    <xf numFmtId="0" fontId="3" fillId="0" borderId="0"/>
    <xf numFmtId="0" fontId="0" fillId="0" borderId="0"/>
    <xf numFmtId="0" fontId="0" fillId="0" borderId="0"/>
    <xf numFmtId="4" fontId="273" fillId="18" borderId="0"/>
    <xf numFmtId="223" fontId="129" fillId="0" borderId="0" applyFont="0" applyFill="0" applyBorder="0" applyAlignment="0" applyProtection="0"/>
    <xf numFmtId="0" fontId="3" fillId="0" borderId="0"/>
    <xf numFmtId="0" fontId="127" fillId="0" borderId="171" applyNumberFormat="0" applyFill="0" applyProtection="0">
      <alignment horizontal="center"/>
    </xf>
    <xf numFmtId="0" fontId="3" fillId="0" borderId="0"/>
    <xf numFmtId="0" fontId="139" fillId="0" borderId="178" applyNumberFormat="0" applyFill="0" applyAlignment="0" applyProtection="0"/>
    <xf numFmtId="0" fontId="3" fillId="0" borderId="0"/>
    <xf numFmtId="0" fontId="64" fillId="31" borderId="0" applyNumberFormat="0" applyBorder="0" applyAlignment="0" applyProtection="0"/>
    <xf numFmtId="0" fontId="0" fillId="0" borderId="0"/>
    <xf numFmtId="0" fontId="127" fillId="0" borderId="171" applyNumberFormat="0" applyFill="0" applyProtection="0">
      <alignment horizontal="center"/>
    </xf>
    <xf numFmtId="0" fontId="3" fillId="0" borderId="0"/>
    <xf numFmtId="0" fontId="0" fillId="0" borderId="0"/>
    <xf numFmtId="0" fontId="3" fillId="0" borderId="0"/>
    <xf numFmtId="291" fontId="3" fillId="0" borderId="0" applyFont="0" applyFill="0" applyBorder="0" applyAlignment="0" applyProtection="0"/>
    <xf numFmtId="9" fontId="129" fillId="0" borderId="0" applyFont="0" applyFill="0" applyBorder="0" applyAlignment="0" applyProtection="0"/>
    <xf numFmtId="186" fontId="135" fillId="0" borderId="0" applyFont="0" applyFill="0" applyBorder="0" applyAlignment="0" applyProtection="0"/>
    <xf numFmtId="0" fontId="146" fillId="0" borderId="0" applyNumberFormat="0" applyFill="0" applyBorder="0" applyAlignment="0" applyProtection="0"/>
    <xf numFmtId="0" fontId="3" fillId="0" borderId="0"/>
    <xf numFmtId="223" fontId="129" fillId="0" borderId="0" applyFont="0" applyFill="0" applyBorder="0" applyAlignment="0" applyProtection="0"/>
    <xf numFmtId="212" fontId="130" fillId="0" borderId="0">
      <protection hidden="1"/>
    </xf>
    <xf numFmtId="0" fontId="129" fillId="38" borderId="0" applyNumberFormat="0" applyBorder="0" applyAlignment="0" applyProtection="0"/>
    <xf numFmtId="0" fontId="129" fillId="38" borderId="0" applyNumberFormat="0" applyBorder="0" applyAlignment="0" applyProtection="0"/>
    <xf numFmtId="0" fontId="173" fillId="0" borderId="0" applyNumberFormat="0" applyFill="0" applyBorder="0" applyAlignment="0" applyProtection="0"/>
    <xf numFmtId="0" fontId="0" fillId="0" borderId="0"/>
    <xf numFmtId="0" fontId="3" fillId="0" borderId="0"/>
    <xf numFmtId="0" fontId="129" fillId="54" borderId="0" applyNumberFormat="0" applyBorder="0" applyAlignment="0" applyProtection="0"/>
    <xf numFmtId="0" fontId="0" fillId="0" borderId="0"/>
    <xf numFmtId="291" fontId="3" fillId="0" borderId="0" applyFont="0" applyFill="0" applyBorder="0" applyAlignment="0" applyProtection="0"/>
    <xf numFmtId="0" fontId="3" fillId="0" borderId="0"/>
    <xf numFmtId="0" fontId="3" fillId="0" borderId="0"/>
    <xf numFmtId="0" fontId="3" fillId="0" borderId="0"/>
    <xf numFmtId="0" fontId="0" fillId="0" borderId="0"/>
    <xf numFmtId="0" fontId="3" fillId="0" borderId="0"/>
    <xf numFmtId="0" fontId="286" fillId="0" borderId="217" applyNumberFormat="0" applyFill="0" applyAlignment="0" applyProtection="0"/>
    <xf numFmtId="223" fontId="3" fillId="0" borderId="0" applyFont="0" applyFill="0" applyBorder="0" applyAlignment="0" applyProtection="0"/>
    <xf numFmtId="0" fontId="3" fillId="0" borderId="0"/>
    <xf numFmtId="0" fontId="288" fillId="0" borderId="218" applyNumberFormat="0" applyFill="0" applyProtection="0">
      <alignment horizontal="center" vertical="top"/>
    </xf>
    <xf numFmtId="0" fontId="66" fillId="0" borderId="0" applyNumberFormat="0" applyFill="0" applyBorder="0" applyAlignment="0" applyProtection="0"/>
    <xf numFmtId="223" fontId="178" fillId="0" borderId="0" applyFont="0" applyFill="0" applyBorder="0" applyAlignment="0" applyProtection="0"/>
    <xf numFmtId="0" fontId="3" fillId="0" borderId="0"/>
    <xf numFmtId="0" fontId="0" fillId="0" borderId="0"/>
    <xf numFmtId="0" fontId="3" fillId="0" borderId="0"/>
    <xf numFmtId="0" fontId="3" fillId="0" borderId="0"/>
    <xf numFmtId="0" fontId="3" fillId="0" borderId="0"/>
    <xf numFmtId="0" fontId="187" fillId="0" borderId="181">
      <alignment horizontal="center"/>
    </xf>
    <xf numFmtId="249" fontId="3" fillId="0" borderId="0" applyFont="0" applyFill="0" applyBorder="0" applyAlignment="0" applyProtection="0"/>
    <xf numFmtId="0" fontId="0" fillId="0" borderId="0"/>
    <xf numFmtId="0" fontId="127" fillId="0" borderId="171" applyNumberFormat="0" applyFill="0" applyProtection="0">
      <alignment horizontal="center"/>
    </xf>
    <xf numFmtId="0" fontId="0" fillId="0" borderId="0"/>
    <xf numFmtId="0" fontId="3" fillId="0" borderId="0"/>
    <xf numFmtId="0" fontId="0" fillId="0" borderId="0"/>
    <xf numFmtId="0" fontId="0" fillId="0" borderId="0"/>
    <xf numFmtId="300" fontId="1" fillId="0" borderId="0" applyFont="0" applyFill="0" applyBorder="0" applyAlignment="0" applyProtection="0"/>
    <xf numFmtId="0" fontId="0" fillId="0" borderId="0"/>
    <xf numFmtId="0" fontId="3" fillId="0" borderId="176" applyNumberFormat="0" applyFont="0" applyFill="0" applyAlignment="0" applyProtection="0"/>
    <xf numFmtId="0" fontId="0" fillId="0" borderId="0"/>
    <xf numFmtId="0" fontId="0" fillId="0" borderId="0"/>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3" fillId="0" borderId="0"/>
    <xf numFmtId="0" fontId="0" fillId="0" borderId="0"/>
    <xf numFmtId="0" fontId="0" fillId="0" borderId="0"/>
    <xf numFmtId="0" fontId="129" fillId="43" borderId="0" applyNumberFormat="0" applyBorder="0" applyAlignment="0" applyProtection="0"/>
    <xf numFmtId="0" fontId="3" fillId="0" borderId="0"/>
    <xf numFmtId="0" fontId="0" fillId="15" borderId="0" applyNumberFormat="0" applyBorder="0" applyAlignment="0" applyProtection="0"/>
    <xf numFmtId="0" fontId="0" fillId="15" borderId="0" applyNumberFormat="0" applyBorder="0" applyAlignment="0" applyProtection="0"/>
    <xf numFmtId="0" fontId="64" fillId="23" borderId="0" applyNumberFormat="0" applyBorder="0" applyAlignment="0" applyProtection="0"/>
    <xf numFmtId="0" fontId="3" fillId="0" borderId="0"/>
    <xf numFmtId="0" fontId="3" fillId="0" borderId="0"/>
    <xf numFmtId="0" fontId="3" fillId="0" borderId="0"/>
    <xf numFmtId="0" fontId="3" fillId="0" borderId="0"/>
    <xf numFmtId="223" fontId="129" fillId="0" borderId="0" applyFont="0" applyFill="0" applyBorder="0" applyAlignment="0" applyProtection="0"/>
    <xf numFmtId="0" fontId="3" fillId="0" borderId="0"/>
    <xf numFmtId="0" fontId="0" fillId="0" borderId="0"/>
    <xf numFmtId="300" fontId="1" fillId="0" borderId="0" applyFill="0" applyBorder="0" applyAlignment="0"/>
    <xf numFmtId="0" fontId="3" fillId="0" borderId="0"/>
    <xf numFmtId="273" fontId="272" fillId="0" borderId="0" applyNumberFormat="0" applyFill="0" applyBorder="0" applyAlignment="0" applyProtection="0">
      <alignment horizontal="left"/>
    </xf>
    <xf numFmtId="0" fontId="3" fillId="0" borderId="0"/>
    <xf numFmtId="0" fontId="3" fillId="0" borderId="0"/>
    <xf numFmtId="0" fontId="3" fillId="0" borderId="0"/>
    <xf numFmtId="0" fontId="0" fillId="0" borderId="0"/>
    <xf numFmtId="0" fontId="3" fillId="0" borderId="0"/>
    <xf numFmtId="0" fontId="3" fillId="0" borderId="0"/>
    <xf numFmtId="0" fontId="258" fillId="18" borderId="189" applyNumberFormat="0" applyAlignment="0" applyProtection="0"/>
    <xf numFmtId="0" fontId="178" fillId="0" borderId="0"/>
    <xf numFmtId="0" fontId="3" fillId="0" borderId="0"/>
    <xf numFmtId="9" fontId="0" fillId="0" borderId="0" applyFont="0" applyFill="0" applyBorder="0" applyAlignment="0" applyProtection="0"/>
    <xf numFmtId="0" fontId="0" fillId="22" borderId="0" applyNumberFormat="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0" fillId="29" borderId="0" applyNumberFormat="0" applyBorder="0" applyAlignment="0" applyProtection="0"/>
    <xf numFmtId="0" fontId="0" fillId="2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0" borderId="0"/>
    <xf numFmtId="0" fontId="0" fillId="0" borderId="0"/>
    <xf numFmtId="0" fontId="151" fillId="59" borderId="0" applyNumberFormat="0" applyBorder="0" applyAlignment="0" applyProtection="0"/>
    <xf numFmtId="0" fontId="0" fillId="0" borderId="0"/>
    <xf numFmtId="0" fontId="0" fillId="0" borderId="0"/>
    <xf numFmtId="0" fontId="64" fillId="52" borderId="0" applyNumberFormat="0" applyBorder="0" applyAlignment="0" applyProtection="0"/>
    <xf numFmtId="0" fontId="0" fillId="0" borderId="0"/>
    <xf numFmtId="0" fontId="3" fillId="0" borderId="0"/>
    <xf numFmtId="0" fontId="0" fillId="0" borderId="0"/>
    <xf numFmtId="0" fontId="129" fillId="0" borderId="0"/>
    <xf numFmtId="0" fontId="0" fillId="47" borderId="182" applyNumberFormat="0" applyFont="0" applyAlignment="0" applyProtection="0"/>
    <xf numFmtId="0" fontId="148" fillId="0" borderId="183" applyNumberFormat="0" applyFill="0" applyAlignment="0" applyProtection="0"/>
    <xf numFmtId="0" fontId="3" fillId="0" borderId="0"/>
    <xf numFmtId="0" fontId="3" fillId="0" borderId="0"/>
    <xf numFmtId="0" fontId="147" fillId="45" borderId="0" applyNumberFormat="0" applyBorder="0" applyAlignment="0" applyProtection="0"/>
    <xf numFmtId="0" fontId="0" fillId="0" borderId="0"/>
    <xf numFmtId="0" fontId="0" fillId="0" borderId="0"/>
    <xf numFmtId="223" fontId="3" fillId="0" borderId="0" applyFont="0" applyFill="0" applyBorder="0" applyAlignment="0" applyProtection="0"/>
    <xf numFmtId="223" fontId="0" fillId="0" borderId="0" applyFont="0" applyFill="0" applyBorder="0" applyAlignment="0" applyProtection="0"/>
    <xf numFmtId="0" fontId="3" fillId="0" borderId="0"/>
    <xf numFmtId="9" fontId="129" fillId="0" borderId="0" applyFont="0" applyFill="0" applyBorder="0" applyAlignment="0" applyProtection="0"/>
    <xf numFmtId="0" fontId="0" fillId="33" borderId="0" applyNumberFormat="0" applyBorder="0" applyAlignment="0" applyProtection="0"/>
    <xf numFmtId="0" fontId="127" fillId="0" borderId="0" applyNumberFormat="0" applyFill="0" applyBorder="0" applyProtection="0">
      <alignment horizontal="left"/>
    </xf>
    <xf numFmtId="0" fontId="129" fillId="43" borderId="0" applyNumberFormat="0" applyBorder="0" applyAlignment="0" applyProtection="0"/>
    <xf numFmtId="0" fontId="129" fillId="43" borderId="0" applyNumberFormat="0" applyBorder="0" applyAlignment="0" applyProtection="0"/>
    <xf numFmtId="0" fontId="0" fillId="29" borderId="0" applyNumberFormat="0" applyBorder="0" applyAlignment="0" applyProtection="0"/>
    <xf numFmtId="0" fontId="3" fillId="0" borderId="0"/>
    <xf numFmtId="9" fontId="0" fillId="0" borderId="0" applyFont="0" applyFill="0" applyBorder="0" applyAlignment="0" applyProtection="0"/>
    <xf numFmtId="223" fontId="3" fillId="0" borderId="0" applyFont="0" applyFill="0" applyBorder="0" applyAlignment="0" applyProtection="0"/>
    <xf numFmtId="0" fontId="0" fillId="27" borderId="0" applyNumberFormat="0" applyBorder="0" applyAlignment="0" applyProtection="0"/>
    <xf numFmtId="0" fontId="3" fillId="0" borderId="0"/>
    <xf numFmtId="0" fontId="127" fillId="0" borderId="171" applyNumberFormat="0" applyFill="0" applyProtection="0">
      <alignment horizontal="center"/>
    </xf>
    <xf numFmtId="279" fontId="86" fillId="0" borderId="0"/>
    <xf numFmtId="223" fontId="3" fillId="0" borderId="0" applyFont="0" applyFill="0" applyBorder="0" applyAlignment="0" applyProtection="0"/>
    <xf numFmtId="0" fontId="0" fillId="0" borderId="0"/>
    <xf numFmtId="0" fontId="0" fillId="36" borderId="0" applyNumberFormat="0" applyBorder="0" applyAlignment="0" applyProtection="0"/>
    <xf numFmtId="0" fontId="0" fillId="0" borderId="0"/>
    <xf numFmtId="267" fontId="86" fillId="0" borderId="0" applyFont="0" applyFill="0" applyBorder="0" applyAlignment="0" applyProtection="0"/>
    <xf numFmtId="0" fontId="0" fillId="0" borderId="0"/>
    <xf numFmtId="0" fontId="142" fillId="0" borderId="0"/>
    <xf numFmtId="37" fontId="3" fillId="0" borderId="0" applyFont="0" applyFill="0" applyBorder="0" applyAlignment="0" applyProtection="0"/>
    <xf numFmtId="0" fontId="126" fillId="0" borderId="173" applyNumberFormat="0" applyFill="0" applyAlignment="0" applyProtection="0"/>
    <xf numFmtId="0" fontId="0" fillId="38" borderId="0" applyNumberFormat="0" applyBorder="0" applyAlignment="0" applyProtection="0"/>
    <xf numFmtId="0" fontId="0" fillId="38" borderId="0" applyNumberFormat="0" applyBorder="0" applyAlignment="0" applyProtection="0"/>
    <xf numFmtId="0" fontId="3" fillId="0" borderId="0"/>
    <xf numFmtId="0" fontId="3" fillId="0" borderId="0"/>
    <xf numFmtId="223" fontId="3" fillId="0" borderId="0" applyFont="0" applyFill="0" applyBorder="0" applyAlignment="0" applyProtection="0"/>
    <xf numFmtId="0" fontId="3" fillId="0" borderId="0"/>
    <xf numFmtId="0" fontId="127" fillId="0" borderId="171" applyNumberFormat="0" applyFill="0" applyProtection="0">
      <alignment horizontal="center"/>
    </xf>
    <xf numFmtId="0" fontId="245" fillId="18" borderId="192" applyNumberFormat="0" applyAlignment="0" applyProtection="0"/>
    <xf numFmtId="0" fontId="3" fillId="0" borderId="0"/>
    <xf numFmtId="0" fontId="0" fillId="0" borderId="0"/>
    <xf numFmtId="0" fontId="0" fillId="0" borderId="0"/>
    <xf numFmtId="0" fontId="127" fillId="0" borderId="171" applyNumberFormat="0" applyFill="0" applyProtection="0">
      <alignment horizontal="center"/>
    </xf>
    <xf numFmtId="0" fontId="126" fillId="0" borderId="170" applyNumberFormat="0" applyFill="0" applyAlignment="0" applyProtection="0"/>
    <xf numFmtId="223" fontId="3" fillId="0" borderId="0" applyFont="0" applyFill="0" applyBorder="0" applyAlignment="0" applyProtection="0"/>
    <xf numFmtId="0" fontId="129" fillId="0" borderId="0"/>
    <xf numFmtId="0" fontId="162" fillId="0" borderId="185" applyNumberFormat="0" applyFill="0" applyAlignment="0" applyProtection="0"/>
    <xf numFmtId="0" fontId="162" fillId="0" borderId="185" applyNumberFormat="0" applyFill="0" applyAlignment="0" applyProtection="0"/>
    <xf numFmtId="0" fontId="151" fillId="53" borderId="0" applyNumberFormat="0" applyBorder="0" applyAlignment="0" applyProtection="0"/>
    <xf numFmtId="0" fontId="127" fillId="0" borderId="171" applyNumberFormat="0" applyFill="0" applyProtection="0">
      <alignment horizontal="center"/>
    </xf>
    <xf numFmtId="0" fontId="0" fillId="0" borderId="0"/>
    <xf numFmtId="223" fontId="3" fillId="0" borderId="0" applyFont="0" applyFill="0" applyBorder="0" applyAlignment="0" applyProtection="0"/>
    <xf numFmtId="0" fontId="3" fillId="0" borderId="0"/>
    <xf numFmtId="0" fontId="171" fillId="0" borderId="0" applyFont="0" applyFill="0" applyBorder="0" applyAlignment="0" applyProtection="0"/>
    <xf numFmtId="0" fontId="3" fillId="0" borderId="210"/>
    <xf numFmtId="0" fontId="0" fillId="0" borderId="0"/>
    <xf numFmtId="0" fontId="179" fillId="64" borderId="0" applyNumberFormat="0" applyBorder="0" applyAlignment="0" applyProtection="0"/>
    <xf numFmtId="0" fontId="3" fillId="0" borderId="0"/>
    <xf numFmtId="267" fontId="86" fillId="0" borderId="0" applyFont="0" applyFill="0" applyBorder="0" applyAlignment="0" applyProtection="0"/>
    <xf numFmtId="0" fontId="0" fillId="13" borderId="0" applyNumberFormat="0" applyBorder="0" applyAlignment="0" applyProtection="0"/>
    <xf numFmtId="0" fontId="0" fillId="13" borderId="0" applyNumberFormat="0" applyBorder="0" applyAlignment="0" applyProtection="0"/>
    <xf numFmtId="0" fontId="0" fillId="0" borderId="0"/>
    <xf numFmtId="312" fontId="142" fillId="0" borderId="0"/>
    <xf numFmtId="0" fontId="0" fillId="0" borderId="0"/>
    <xf numFmtId="0" fontId="3" fillId="0" borderId="0"/>
    <xf numFmtId="0" fontId="0" fillId="0" borderId="0"/>
    <xf numFmtId="0" fontId="3" fillId="0" borderId="0"/>
    <xf numFmtId="0" fontId="3" fillId="0" borderId="0"/>
    <xf numFmtId="0" fontId="0" fillId="0" borderId="0"/>
    <xf numFmtId="0" fontId="204" fillId="91" borderId="103" applyNumberFormat="0" applyFont="0" applyAlignment="0">
      <alignment horizontal="center"/>
    </xf>
    <xf numFmtId="223" fontId="3" fillId="0" borderId="0" applyFont="0" applyFill="0" applyBorder="0" applyAlignment="0" applyProtection="0"/>
    <xf numFmtId="0" fontId="3" fillId="0" borderId="0"/>
    <xf numFmtId="0" fontId="189" fillId="68" borderId="0" applyNumberFormat="0" applyBorder="0" applyAlignment="0" applyProtection="0"/>
    <xf numFmtId="0" fontId="189" fillId="68"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3" fillId="0" borderId="0"/>
    <xf numFmtId="0" fontId="160" fillId="14" borderId="184" applyNumberFormat="0" applyAlignment="0" applyProtection="0"/>
    <xf numFmtId="0" fontId="0" fillId="0" borderId="0"/>
    <xf numFmtId="0" fontId="3" fillId="0" borderId="0"/>
    <xf numFmtId="0" fontId="189" fillId="68" borderId="0" applyNumberFormat="0" applyBorder="0" applyAlignment="0" applyProtection="0"/>
    <xf numFmtId="0" fontId="189" fillId="68" borderId="0" applyNumberFormat="0" applyBorder="0" applyAlignment="0" applyProtection="0"/>
    <xf numFmtId="0" fontId="0" fillId="0" borderId="0"/>
    <xf numFmtId="9" fontId="0"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0" borderId="0"/>
    <xf numFmtId="0" fontId="0" fillId="0" borderId="0"/>
    <xf numFmtId="0" fontId="64" fillId="23" borderId="0" applyNumberFormat="0" applyBorder="0" applyAlignment="0" applyProtection="0"/>
    <xf numFmtId="0" fontId="0" fillId="0" borderId="0"/>
    <xf numFmtId="0" fontId="178" fillId="0" borderId="0">
      <alignment horizontal="center" wrapText="1"/>
      <protection hidden="1"/>
    </xf>
    <xf numFmtId="0" fontId="0" fillId="0" borderId="0"/>
    <xf numFmtId="0" fontId="162" fillId="0" borderId="185" applyNumberFormat="0" applyFill="0" applyAlignment="0" applyProtection="0"/>
    <xf numFmtId="0" fontId="0" fillId="0" borderId="0"/>
    <xf numFmtId="0" fontId="127" fillId="0" borderId="171" applyNumberFormat="0" applyFill="0" applyProtection="0">
      <alignment horizontal="center"/>
    </xf>
    <xf numFmtId="0" fontId="3" fillId="0" borderId="0"/>
    <xf numFmtId="0" fontId="0" fillId="0" borderId="0"/>
    <xf numFmtId="0" fontId="0" fillId="0" borderId="0"/>
    <xf numFmtId="0" fontId="3" fillId="0" borderId="0"/>
    <xf numFmtId="0" fontId="3" fillId="0" borderId="0"/>
    <xf numFmtId="0" fontId="0" fillId="0" borderId="0"/>
    <xf numFmtId="0" fontId="189" fillId="68" borderId="0" applyNumberFormat="0" applyBorder="0" applyAlignment="0" applyProtection="0"/>
    <xf numFmtId="0" fontId="189" fillId="68" borderId="0" applyNumberFormat="0" applyBorder="0" applyAlignment="0" applyProtection="0"/>
    <xf numFmtId="0" fontId="127" fillId="0" borderId="171" applyNumberFormat="0" applyFill="0" applyProtection="0">
      <alignment horizontal="center"/>
    </xf>
    <xf numFmtId="0" fontId="3" fillId="0" borderId="0"/>
    <xf numFmtId="0" fontId="3" fillId="0" borderId="0"/>
    <xf numFmtId="0" fontId="3" fillId="0" borderId="0"/>
    <xf numFmtId="0" fontId="3" fillId="0" borderId="0"/>
    <xf numFmtId="0" fontId="0" fillId="0" borderId="0"/>
    <xf numFmtId="0" fontId="151" fillId="48" borderId="0" applyNumberFormat="0" applyBorder="0" applyAlignment="0" applyProtection="0"/>
    <xf numFmtId="0" fontId="3" fillId="0" borderId="0"/>
    <xf numFmtId="0" fontId="64" fillId="38" borderId="0" applyNumberFormat="0" applyBorder="0" applyAlignment="0" applyProtection="0"/>
    <xf numFmtId="223" fontId="129" fillId="0" borderId="0" applyFont="0" applyFill="0" applyBorder="0" applyAlignment="0" applyProtection="0"/>
    <xf numFmtId="223" fontId="3" fillId="0" borderId="0" applyFont="0" applyFill="0" applyBorder="0" applyAlignment="0" applyProtection="0"/>
    <xf numFmtId="0" fontId="3" fillId="0" borderId="0"/>
    <xf numFmtId="0" fontId="3" fillId="0" borderId="0"/>
    <xf numFmtId="0" fontId="3" fillId="0" borderId="0"/>
    <xf numFmtId="0" fontId="0" fillId="0" borderId="0"/>
    <xf numFmtId="0" fontId="3" fillId="0" borderId="0"/>
    <xf numFmtId="0" fontId="3" fillId="0" borderId="176" applyNumberFormat="0" applyFont="0" applyFill="0" applyAlignment="0" applyProtection="0"/>
    <xf numFmtId="0" fontId="189" fillId="68" borderId="0" applyNumberFormat="0" applyBorder="0" applyAlignment="0" applyProtection="0"/>
    <xf numFmtId="276" fontId="3" fillId="0" borderId="0" applyFont="0" applyFill="0" applyBorder="0" applyAlignment="0"/>
    <xf numFmtId="0" fontId="3" fillId="0" borderId="0"/>
    <xf numFmtId="0" fontId="3" fillId="0" borderId="0"/>
    <xf numFmtId="212" fontId="3" fillId="0" borderId="0" applyFont="0" applyFill="0" applyBorder="0" applyAlignment="0" applyProtection="0"/>
    <xf numFmtId="0" fontId="64" fillId="49" borderId="0" applyNumberFormat="0" applyBorder="0" applyAlignment="0" applyProtection="0"/>
    <xf numFmtId="0" fontId="64" fillId="49" borderId="0" applyNumberFormat="0" applyBorder="0" applyAlignment="0" applyProtection="0"/>
    <xf numFmtId="0" fontId="127" fillId="0" borderId="171" applyNumberFormat="0" applyFill="0" applyProtection="0">
      <alignment horizontal="center"/>
    </xf>
    <xf numFmtId="0" fontId="3" fillId="0" borderId="0">
      <alignment vertical="top"/>
    </xf>
    <xf numFmtId="0" fontId="127" fillId="0" borderId="171" applyNumberFormat="0" applyFill="0" applyProtection="0">
      <alignment horizontal="center"/>
    </xf>
    <xf numFmtId="291" fontId="3" fillId="0" borderId="0" applyFont="0" applyFill="0" applyBorder="0" applyAlignment="0" applyProtection="0"/>
    <xf numFmtId="0" fontId="0" fillId="0" borderId="0"/>
    <xf numFmtId="0" fontId="129" fillId="0" borderId="0"/>
    <xf numFmtId="299" fontId="3" fillId="0" borderId="0" applyFont="0" applyFill="0" applyBorder="0" applyAlignment="0"/>
    <xf numFmtId="315" fontId="158" fillId="0" borderId="0" applyFill="0" applyBorder="0" applyAlignment="0"/>
    <xf numFmtId="223" fontId="0" fillId="0" borderId="0" applyFont="0" applyFill="0" applyBorder="0" applyAlignment="0" applyProtection="0"/>
    <xf numFmtId="0" fontId="135" fillId="0" borderId="0" applyNumberFormat="0" applyFont="0" applyFill="0" applyBorder="0" applyProtection="0">
      <alignment wrapText="1"/>
    </xf>
    <xf numFmtId="38" fontId="86" fillId="0" borderId="1" applyFont="0" applyFill="0" applyBorder="0" applyAlignment="0" applyProtection="0"/>
    <xf numFmtId="327" fontId="86" fillId="0" borderId="0" applyFont="0" applyFill="0" applyBorder="0" applyAlignment="0" applyProtection="0"/>
    <xf numFmtId="38" fontId="86" fillId="0" borderId="1" applyFont="0" applyFill="0" applyBorder="0" applyAlignment="0" applyProtection="0"/>
    <xf numFmtId="0" fontId="0" fillId="0" borderId="0"/>
    <xf numFmtId="38" fontId="86" fillId="0" borderId="1" applyFont="0" applyFill="0" applyBorder="0" applyAlignment="0" applyProtection="0"/>
    <xf numFmtId="0" fontId="3" fillId="0" borderId="0"/>
    <xf numFmtId="0" fontId="127" fillId="0" borderId="171" applyNumberFormat="0" applyFill="0" applyProtection="0">
      <alignment horizontal="center"/>
    </xf>
    <xf numFmtId="223" fontId="3" fillId="0" borderId="0" applyFont="0" applyFill="0" applyBorder="0" applyAlignment="0" applyProtection="0"/>
    <xf numFmtId="0" fontId="215" fillId="0" borderId="0" applyNumberFormat="0" applyFill="0" applyBorder="0" applyAlignment="0" applyProtection="0"/>
    <xf numFmtId="38" fontId="86" fillId="0" borderId="1" applyFont="0" applyFill="0" applyBorder="0" applyAlignment="0" applyProtection="0"/>
    <xf numFmtId="38" fontId="86" fillId="0" borderId="1" applyFont="0" applyFill="0" applyBorder="0" applyAlignment="0" applyProtection="0"/>
    <xf numFmtId="0" fontId="0" fillId="28" borderId="0" applyNumberFormat="0" applyBorder="0" applyAlignment="0" applyProtection="0"/>
    <xf numFmtId="0" fontId="127" fillId="0" borderId="171" applyNumberFormat="0" applyFill="0" applyProtection="0">
      <alignment horizontal="center"/>
    </xf>
    <xf numFmtId="0" fontId="181" fillId="66" borderId="198">
      <alignment horizontal="center" wrapText="1"/>
    </xf>
    <xf numFmtId="9" fontId="0" fillId="0" borderId="0" applyFont="0" applyFill="0" applyBorder="0" applyAlignment="0" applyProtection="0"/>
    <xf numFmtId="0" fontId="127" fillId="0" borderId="171" applyNumberFormat="0" applyFill="0" applyProtection="0">
      <alignment horizontal="center"/>
    </xf>
    <xf numFmtId="0" fontId="0" fillId="15" borderId="0" applyNumberFormat="0" applyBorder="0" applyAlignment="0" applyProtection="0"/>
    <xf numFmtId="0" fontId="194" fillId="54" borderId="0" applyNumberFormat="0" applyBorder="0" applyAlignment="0" applyProtection="0"/>
    <xf numFmtId="239" fontId="86" fillId="0" borderId="0" applyFont="0" applyFill="0" applyBorder="0" applyAlignment="0" applyProtection="0"/>
    <xf numFmtId="0" fontId="3" fillId="0" borderId="0"/>
    <xf numFmtId="0" fontId="3" fillId="0" borderId="176" applyNumberFormat="0" applyFont="0" applyFill="0" applyAlignment="0" applyProtection="0"/>
    <xf numFmtId="239" fontId="86" fillId="0" borderId="0" applyFont="0" applyFill="0" applyBorder="0" applyAlignment="0" applyProtection="0"/>
    <xf numFmtId="0" fontId="194" fillId="54" borderId="0" applyNumberFormat="0" applyBorder="0" applyAlignment="0" applyProtection="0"/>
    <xf numFmtId="0" fontId="0" fillId="15" borderId="0" applyNumberFormat="0" applyBorder="0" applyAlignment="0" applyProtection="0"/>
    <xf numFmtId="0" fontId="265" fillId="0" borderId="208" applyNumberFormat="0" applyFill="0" applyAlignment="0" applyProtection="0"/>
    <xf numFmtId="265" fontId="158" fillId="0" borderId="0" applyFill="0" applyBorder="0" applyAlignment="0"/>
    <xf numFmtId="0" fontId="0" fillId="40" borderId="0" applyNumberFormat="0" applyBorder="0" applyAlignment="0" applyProtection="0"/>
    <xf numFmtId="0" fontId="151" fillId="48" borderId="0" applyNumberFormat="0" applyBorder="0" applyAlignment="0" applyProtection="0"/>
    <xf numFmtId="223" fontId="3" fillId="0" borderId="0" applyFont="0" applyFill="0" applyBorder="0" applyAlignment="0" applyProtection="0"/>
    <xf numFmtId="223" fontId="129" fillId="0" borderId="0" applyFont="0" applyFill="0" applyBorder="0" applyAlignment="0" applyProtection="0"/>
    <xf numFmtId="0" fontId="205" fillId="0" borderId="0" applyFont="0" applyFill="0" applyBorder="0" applyAlignment="0" applyProtection="0">
      <alignment horizontal="right"/>
    </xf>
    <xf numFmtId="0" fontId="196" fillId="54" borderId="0" applyNumberFormat="0" applyBorder="0" applyAlignment="0" applyProtection="0"/>
    <xf numFmtId="0" fontId="179" fillId="64" borderId="0" applyNumberFormat="0" applyBorder="0" applyAlignment="0" applyProtection="0"/>
    <xf numFmtId="0" fontId="3" fillId="0" borderId="0"/>
    <xf numFmtId="0" fontId="64" fillId="37" borderId="0" applyNumberFormat="0" applyBorder="0" applyAlignment="0" applyProtection="0"/>
    <xf numFmtId="0" fontId="64" fillId="37" borderId="0" applyNumberFormat="0" applyBorder="0" applyAlignment="0" applyProtection="0"/>
    <xf numFmtId="292" fontId="86" fillId="18" borderId="0" applyFont="0" applyBorder="0" applyAlignment="0" applyProtection="0">
      <alignment horizontal="right"/>
      <protection hidden="1"/>
    </xf>
    <xf numFmtId="0" fontId="3" fillId="0" borderId="0"/>
    <xf numFmtId="0" fontId="179" fillId="64" borderId="0" applyNumberFormat="0" applyBorder="0" applyAlignment="0" applyProtection="0"/>
    <xf numFmtId="0" fontId="178" fillId="0" borderId="0"/>
    <xf numFmtId="0" fontId="178" fillId="0" borderId="0"/>
    <xf numFmtId="292" fontId="86" fillId="18" borderId="0" applyFont="0" applyBorder="0" applyAlignment="0" applyProtection="0">
      <alignment horizontal="right"/>
      <protection hidden="1"/>
    </xf>
    <xf numFmtId="0" fontId="156" fillId="0" borderId="0" applyNumberFormat="0" applyFill="0" applyBorder="0" applyAlignment="0" applyProtection="0"/>
    <xf numFmtId="0" fontId="147" fillId="38" borderId="0" applyNumberFormat="0" applyBorder="0" applyAlignment="0" applyProtection="0"/>
    <xf numFmtId="325" fontId="3" fillId="0" borderId="0" applyFont="0" applyFill="0" applyBorder="0" applyAlignment="0" applyProtection="0"/>
    <xf numFmtId="0" fontId="179" fillId="64" borderId="0" applyNumberFormat="0" applyBorder="0" applyAlignment="0" applyProtection="0"/>
    <xf numFmtId="0" fontId="179" fillId="64" borderId="0" applyNumberFormat="0" applyBorder="0" applyAlignment="0" applyProtection="0"/>
    <xf numFmtId="0" fontId="0" fillId="0" borderId="0"/>
    <xf numFmtId="280" fontId="1" fillId="0" borderId="0"/>
    <xf numFmtId="0" fontId="179" fillId="64" borderId="0" applyNumberFormat="0" applyBorder="0" applyAlignment="0" applyProtection="0"/>
    <xf numFmtId="0" fontId="179" fillId="64" borderId="0" applyNumberFormat="0" applyBorder="0" applyAlignment="0" applyProtection="0"/>
    <xf numFmtId="0" fontId="0" fillId="0" borderId="0"/>
    <xf numFmtId="0" fontId="0" fillId="0" borderId="0"/>
    <xf numFmtId="223" fontId="129" fillId="0" borderId="0" applyFont="0" applyFill="0" applyBorder="0" applyAlignment="0" applyProtection="0"/>
    <xf numFmtId="223" fontId="3" fillId="0" borderId="0" applyFont="0" applyFill="0" applyBorder="0" applyAlignment="0" applyProtection="0"/>
    <xf numFmtId="251" fontId="3" fillId="0" borderId="0" applyFont="0" applyFill="0" applyBorder="0" applyAlignment="0" applyProtection="0"/>
    <xf numFmtId="291" fontId="3" fillId="0" borderId="0" applyFont="0" applyFill="0" applyBorder="0" applyAlignment="0" applyProtection="0"/>
    <xf numFmtId="0" fontId="3" fillId="0" borderId="0"/>
    <xf numFmtId="292" fontId="86" fillId="18" borderId="0" applyFont="0" applyBorder="0" applyAlignment="0" applyProtection="0">
      <alignment horizontal="right"/>
      <protection hidden="1"/>
    </xf>
    <xf numFmtId="0" fontId="216" fillId="0" borderId="0" applyNumberFormat="0" applyFill="0" applyBorder="0" applyAlignment="0" applyProtection="0"/>
    <xf numFmtId="292" fontId="86" fillId="18" borderId="0" applyFont="0" applyBorder="0" applyAlignment="0" applyProtection="0">
      <alignment horizontal="right"/>
      <protection hidden="1"/>
    </xf>
    <xf numFmtId="0" fontId="216" fillId="0" borderId="0" applyNumberFormat="0" applyFill="0" applyBorder="0" applyAlignment="0" applyProtection="0"/>
    <xf numFmtId="0" fontId="66" fillId="0" borderId="0" applyNumberFormat="0" applyFill="0" applyBorder="0" applyAlignment="0" applyProtection="0"/>
    <xf numFmtId="292" fontId="86" fillId="18" borderId="0" applyFont="0" applyBorder="0" applyAlignment="0" applyProtection="0">
      <alignment horizontal="right"/>
      <protection hidden="1"/>
    </xf>
    <xf numFmtId="0" fontId="0" fillId="0" borderId="0"/>
    <xf numFmtId="0" fontId="0" fillId="0" borderId="0"/>
    <xf numFmtId="291" fontId="3" fillId="0" borderId="0" applyFont="0" applyFill="0" applyBorder="0" applyAlignment="0" applyProtection="0"/>
    <xf numFmtId="0" fontId="3" fillId="0" borderId="0"/>
    <xf numFmtId="9" fontId="0" fillId="0" borderId="0" applyFont="0" applyFill="0" applyBorder="0" applyAlignment="0" applyProtection="0"/>
    <xf numFmtId="291" fontId="3" fillId="0" borderId="0" applyFont="0" applyFill="0" applyBorder="0" applyAlignment="0" applyProtection="0"/>
    <xf numFmtId="0" fontId="0" fillId="0" borderId="0"/>
    <xf numFmtId="0" fontId="0" fillId="22" borderId="0" applyNumberFormat="0" applyBorder="0" applyAlignment="0" applyProtection="0"/>
    <xf numFmtId="0" fontId="0" fillId="0" borderId="0"/>
    <xf numFmtId="0" fontId="86" fillId="0" borderId="0"/>
    <xf numFmtId="291" fontId="3" fillId="0" borderId="0" applyFont="0" applyFill="0" applyBorder="0" applyAlignment="0" applyProtection="0"/>
    <xf numFmtId="4" fontId="141" fillId="81" borderId="189" applyNumberFormat="0" applyProtection="0">
      <alignment horizontal="left" vertical="center" indent="1"/>
    </xf>
    <xf numFmtId="291" fontId="3" fillId="0" borderId="0" applyFont="0" applyFill="0" applyBorder="0" applyAlignment="0" applyProtection="0"/>
    <xf numFmtId="0" fontId="185" fillId="0" borderId="205" applyNumberFormat="0" applyFill="0" applyAlignment="0" applyProtection="0"/>
    <xf numFmtId="0" fontId="129" fillId="51" borderId="0" applyNumberFormat="0" applyBorder="0" applyAlignment="0" applyProtection="0"/>
    <xf numFmtId="291" fontId="3" fillId="0" borderId="0" applyFont="0" applyFill="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315" fontId="158" fillId="0" borderId="0" applyFont="0" applyFill="0" applyBorder="0" applyAlignment="0" applyProtection="0"/>
    <xf numFmtId="0" fontId="129" fillId="39" borderId="0" applyNumberFormat="0" applyBorder="0" applyAlignment="0" applyProtection="0"/>
    <xf numFmtId="291" fontId="3" fillId="0" borderId="0" applyFont="0" applyFill="0" applyBorder="0" applyAlignment="0" applyProtection="0"/>
    <xf numFmtId="4" fontId="141" fillId="61" borderId="189" applyNumberFormat="0" applyProtection="0">
      <alignment horizontal="left" vertical="center" indent="1"/>
    </xf>
    <xf numFmtId="0" fontId="64" fillId="31" borderId="0" applyNumberFormat="0" applyBorder="0" applyAlignment="0" applyProtection="0"/>
    <xf numFmtId="0" fontId="64" fillId="31" borderId="0" applyNumberFormat="0" applyBorder="0" applyAlignment="0" applyProtection="0"/>
    <xf numFmtId="291" fontId="3" fillId="0" borderId="0" applyFont="0" applyFill="0" applyBorder="0" applyAlignment="0" applyProtection="0"/>
    <xf numFmtId="0" fontId="132" fillId="0" borderId="0" applyNumberFormat="0" applyFill="0" applyBorder="0" applyAlignment="0" applyProtection="0"/>
    <xf numFmtId="0" fontId="0" fillId="0" borderId="0"/>
    <xf numFmtId="0" fontId="0" fillId="0" borderId="0"/>
    <xf numFmtId="0" fontId="129" fillId="40" borderId="0" applyNumberFormat="0" applyBorder="0" applyAlignment="0" applyProtection="0"/>
    <xf numFmtId="0" fontId="64" fillId="21" borderId="0" applyNumberFormat="0" applyBorder="0" applyAlignment="0" applyProtection="0"/>
    <xf numFmtId="0" fontId="64" fillId="21" borderId="0" applyNumberFormat="0" applyBorder="0" applyAlignment="0" applyProtection="0"/>
    <xf numFmtId="291" fontId="3" fillId="0" borderId="0" applyFont="0" applyFill="0" applyBorder="0" applyAlignment="0" applyProtection="0"/>
    <xf numFmtId="0" fontId="3" fillId="0" borderId="0"/>
    <xf numFmtId="0" fontId="64" fillId="31" borderId="0" applyNumberFormat="0" applyBorder="0" applyAlignment="0" applyProtection="0"/>
    <xf numFmtId="291" fontId="3" fillId="0" borderId="0" applyFont="0" applyFill="0" applyBorder="0" applyAlignment="0" applyProtection="0"/>
    <xf numFmtId="0" fontId="64" fillId="21" borderId="0" applyNumberFormat="0" applyBorder="0" applyAlignment="0" applyProtection="0"/>
    <xf numFmtId="0" fontId="64" fillId="42" borderId="0" applyNumberFormat="0" applyBorder="0" applyAlignment="0" applyProtection="0"/>
    <xf numFmtId="253" fontId="3" fillId="0" borderId="0" applyFont="0" applyFill="0" applyBorder="0" applyAlignment="0" applyProtection="0"/>
    <xf numFmtId="0" fontId="178" fillId="0" borderId="0"/>
    <xf numFmtId="0" fontId="178" fillId="0" borderId="0"/>
    <xf numFmtId="0" fontId="3" fillId="0" borderId="176" applyNumberFormat="0" applyFont="0" applyFill="0" applyAlignment="0" applyProtection="0"/>
    <xf numFmtId="9" fontId="0" fillId="0" borderId="0" applyFont="0" applyFill="0" applyBorder="0" applyAlignment="0" applyProtection="0"/>
    <xf numFmtId="9" fontId="3" fillId="0" borderId="0" applyFont="0" applyFill="0" applyBorder="0" applyAlignment="0" applyProtection="0"/>
    <xf numFmtId="0" fontId="0" fillId="28" borderId="0" applyNumberFormat="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3" fillId="0" borderId="0"/>
    <xf numFmtId="0" fontId="3" fillId="0" borderId="0"/>
    <xf numFmtId="0" fontId="3" fillId="0" borderId="0"/>
    <xf numFmtId="38" fontId="86" fillId="0" borderId="1" applyFont="0" applyFill="0" applyBorder="0" applyAlignment="0" applyProtection="0"/>
    <xf numFmtId="0" fontId="126" fillId="0" borderId="173" applyNumberFormat="0" applyFill="0" applyAlignment="0" applyProtection="0"/>
    <xf numFmtId="0" fontId="0" fillId="36" borderId="0" applyNumberFormat="0" applyBorder="0" applyAlignment="0" applyProtection="0"/>
    <xf numFmtId="0" fontId="162" fillId="0" borderId="185" applyNumberFormat="0" applyFill="0" applyAlignment="0" applyProtection="0"/>
    <xf numFmtId="0" fontId="127" fillId="0" borderId="171" applyNumberFormat="0" applyFill="0" applyProtection="0">
      <alignment horizontal="center"/>
    </xf>
    <xf numFmtId="0" fontId="0" fillId="38" borderId="0" applyNumberFormat="0" applyBorder="0" applyAlignment="0" applyProtection="0"/>
    <xf numFmtId="0" fontId="171" fillId="0" borderId="0" applyFont="0" applyFill="0" applyBorder="0" applyAlignment="0" applyProtection="0"/>
    <xf numFmtId="0" fontId="3" fillId="0" borderId="0"/>
    <xf numFmtId="0" fontId="3" fillId="0" borderId="0"/>
    <xf numFmtId="262" fontId="248" fillId="0" borderId="0"/>
    <xf numFmtId="291" fontId="3" fillId="0" borderId="0" applyFont="0" applyFill="0" applyBorder="0" applyAlignment="0" applyProtection="0"/>
    <xf numFmtId="0" fontId="64" fillId="23" borderId="0" applyNumberFormat="0" applyBorder="0" applyAlignment="0" applyProtection="0"/>
    <xf numFmtId="0" fontId="64" fillId="23" borderId="0" applyNumberFormat="0" applyBorder="0" applyAlignment="0" applyProtection="0"/>
    <xf numFmtId="223" fontId="0" fillId="0" borderId="0" applyFont="0" applyFill="0" applyBorder="0" applyAlignment="0" applyProtection="0"/>
    <xf numFmtId="297" fontId="3" fillId="0" borderId="0" applyFont="0" applyFill="0" applyBorder="0" applyAlignment="0" applyProtection="0"/>
    <xf numFmtId="0" fontId="127" fillId="0" borderId="171" applyNumberFormat="0" applyFill="0" applyProtection="0">
      <alignment horizontal="center"/>
    </xf>
    <xf numFmtId="0" fontId="212" fillId="0" borderId="0" applyNumberFormat="0" applyFill="0" applyBorder="0" applyAlignment="0" applyProtection="0"/>
    <xf numFmtId="0" fontId="3" fillId="0" borderId="0"/>
    <xf numFmtId="0" fontId="246" fillId="0" borderId="208" applyNumberFormat="0" applyFill="0" applyAlignment="0" applyProtection="0"/>
    <xf numFmtId="0" fontId="171" fillId="0" borderId="0" applyFont="0" applyFill="0" applyBorder="0" applyAlignment="0" applyProtection="0"/>
    <xf numFmtId="0" fontId="246" fillId="0" borderId="208" applyNumberFormat="0" applyFill="0" applyAlignment="0" applyProtection="0"/>
    <xf numFmtId="0" fontId="0" fillId="27" borderId="0" applyNumberFormat="0" applyBorder="0" applyAlignment="0" applyProtection="0"/>
    <xf numFmtId="0" fontId="130" fillId="0" borderId="0"/>
    <xf numFmtId="0" fontId="236" fillId="0" borderId="0" applyNumberFormat="0" applyFill="0" applyBorder="0" applyAlignment="0" applyProtection="0"/>
    <xf numFmtId="0" fontId="169" fillId="25" borderId="0" applyNumberFormat="0" applyBorder="0" applyAlignment="0" applyProtection="0"/>
    <xf numFmtId="223" fontId="0"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0" fillId="0" borderId="0"/>
    <xf numFmtId="223" fontId="3" fillId="0" borderId="0" applyFont="0" applyFill="0" applyBorder="0" applyAlignment="0" applyProtection="0"/>
    <xf numFmtId="0" fontId="287" fillId="0" borderId="0" applyNumberFormat="0" applyFill="0" applyBorder="0" applyProtection="0">
      <alignment horizontal="center" textRotation="90"/>
    </xf>
    <xf numFmtId="0" fontId="129" fillId="35" borderId="0" applyNumberFormat="0" applyBorder="0" applyAlignment="0" applyProtection="0"/>
    <xf numFmtId="0" fontId="129" fillId="35" borderId="0" applyNumberFormat="0" applyBorder="0" applyAlignment="0" applyProtection="0"/>
    <xf numFmtId="223" fontId="129" fillId="0" borderId="0" applyFont="0" applyFill="0" applyBorder="0" applyAlignment="0" applyProtection="0"/>
    <xf numFmtId="0" fontId="3" fillId="0" borderId="0"/>
    <xf numFmtId="223" fontId="129" fillId="0" borderId="0" applyFont="0" applyFill="0" applyBorder="0" applyAlignment="0" applyProtection="0"/>
    <xf numFmtId="0" fontId="0" fillId="36" borderId="0" applyNumberFormat="0" applyBorder="0" applyAlignment="0" applyProtection="0"/>
    <xf numFmtId="0" fontId="64" fillId="23" borderId="0" applyNumberFormat="0" applyBorder="0" applyAlignment="0" applyProtection="0"/>
    <xf numFmtId="223" fontId="129" fillId="0" borderId="0" applyFont="0" applyFill="0" applyBorder="0" applyAlignment="0" applyProtection="0"/>
    <xf numFmtId="0" fontId="3" fillId="0" borderId="176" applyNumberFormat="0" applyFont="0" applyFill="0" applyAlignment="0" applyProtection="0"/>
    <xf numFmtId="0" fontId="0" fillId="36" borderId="0" applyNumberFormat="0" applyBorder="0" applyAlignment="0" applyProtection="0"/>
    <xf numFmtId="223" fontId="129" fillId="0" borderId="0" applyFont="0" applyFill="0" applyBorder="0" applyAlignment="0" applyProtection="0"/>
    <xf numFmtId="223" fontId="129" fillId="0" borderId="0" applyFont="0" applyFill="0" applyBorder="0" applyAlignment="0" applyProtection="0"/>
    <xf numFmtId="0" fontId="126" fillId="0" borderId="170" applyNumberFormat="0" applyFill="0" applyAlignment="0" applyProtection="0"/>
    <xf numFmtId="223" fontId="129" fillId="0" borderId="0" applyFont="0" applyFill="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3" fillId="0" borderId="0"/>
    <xf numFmtId="223" fontId="3" fillId="0" borderId="0" applyFont="0" applyFill="0" applyBorder="0" applyAlignment="0" applyProtection="0"/>
    <xf numFmtId="0" fontId="140" fillId="35" borderId="0" applyNumberFormat="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126" fillId="0" borderId="173" applyNumberFormat="0" applyFill="0" applyAlignment="0" applyProtection="0"/>
    <xf numFmtId="0" fontId="3" fillId="0" borderId="176" applyNumberFormat="0" applyFont="0" applyFill="0" applyAlignment="0" applyProtection="0"/>
    <xf numFmtId="223" fontId="129" fillId="0" borderId="0" applyFont="0" applyFill="0" applyBorder="0" applyAlignment="0" applyProtection="0"/>
    <xf numFmtId="0" fontId="147" fillId="83" borderId="0" applyNumberFormat="0" applyBorder="0" applyAlignment="0" applyProtection="0"/>
    <xf numFmtId="0" fontId="3" fillId="0" borderId="0"/>
    <xf numFmtId="0" fontId="0" fillId="32" borderId="0" applyNumberFormat="0" applyBorder="0" applyAlignment="0" applyProtection="0"/>
    <xf numFmtId="0" fontId="0" fillId="0" borderId="0"/>
    <xf numFmtId="0" fontId="127" fillId="0" borderId="171" applyNumberFormat="0" applyFill="0" applyProtection="0">
      <alignment horizontal="center"/>
    </xf>
    <xf numFmtId="223" fontId="129" fillId="0" borderId="0" applyFont="0" applyFill="0" applyBorder="0" applyAlignment="0" applyProtection="0"/>
    <xf numFmtId="223" fontId="129" fillId="0" borderId="0" applyFont="0" applyFill="0" applyBorder="0" applyAlignment="0" applyProtection="0"/>
    <xf numFmtId="0" fontId="3" fillId="0" borderId="0"/>
    <xf numFmtId="291" fontId="3" fillId="0" borderId="0" applyFont="0" applyFill="0" applyBorder="0" applyAlignment="0" applyProtection="0"/>
    <xf numFmtId="0" fontId="0" fillId="0" borderId="0"/>
    <xf numFmtId="0" fontId="0" fillId="36" borderId="0" applyNumberFormat="0" applyBorder="0" applyAlignment="0" applyProtection="0"/>
    <xf numFmtId="0" fontId="64" fillId="52" borderId="0" applyNumberFormat="0" applyBorder="0" applyAlignment="0" applyProtection="0"/>
    <xf numFmtId="0" fontId="64" fillId="52" borderId="0" applyNumberFormat="0" applyBorder="0" applyAlignment="0" applyProtection="0"/>
    <xf numFmtId="223" fontId="129" fillId="0" borderId="0" applyFont="0" applyFill="0" applyBorder="0" applyAlignment="0" applyProtection="0"/>
    <xf numFmtId="0" fontId="3" fillId="0" borderId="0"/>
    <xf numFmtId="223" fontId="3" fillId="0" borderId="0" applyFont="0" applyFill="0" applyBorder="0" applyAlignment="0" applyProtection="0"/>
    <xf numFmtId="9" fontId="3" fillId="0" borderId="0" applyFont="0" applyFill="0" applyBorder="0" applyAlignment="0" applyProtection="0"/>
    <xf numFmtId="0" fontId="211" fillId="75" borderId="202" applyNumberFormat="0">
      <alignment horizontal="left" vertical="center" indent="1"/>
    </xf>
    <xf numFmtId="0" fontId="0" fillId="32" borderId="0" applyNumberFormat="0" applyBorder="0" applyAlignment="0" applyProtection="0"/>
    <xf numFmtId="0" fontId="129" fillId="61" borderId="0" applyNumberFormat="0" applyBorder="0" applyAlignment="0" applyProtection="0"/>
    <xf numFmtId="223" fontId="129" fillId="0" borderId="0" applyFont="0" applyFill="0" applyBorder="0" applyAlignment="0" applyProtection="0"/>
    <xf numFmtId="0" fontId="0" fillId="0" borderId="0"/>
    <xf numFmtId="0" fontId="0" fillId="0" borderId="0"/>
    <xf numFmtId="0" fontId="0" fillId="0" borderId="0"/>
    <xf numFmtId="239" fontId="86" fillId="0" borderId="0" applyFont="0" applyFill="0" applyBorder="0" applyAlignment="0" applyProtection="0"/>
    <xf numFmtId="223" fontId="129" fillId="0" borderId="0" applyFont="0" applyFill="0" applyBorder="0" applyAlignment="0" applyProtection="0"/>
    <xf numFmtId="223" fontId="129" fillId="0" borderId="0" applyFont="0" applyFill="0" applyBorder="0" applyAlignment="0" applyProtection="0"/>
    <xf numFmtId="223" fontId="3" fillId="0" borderId="0" applyFont="0" applyFill="0" applyBorder="0" applyAlignment="0" applyProtection="0"/>
    <xf numFmtId="0" fontId="129" fillId="0" borderId="0"/>
    <xf numFmtId="223" fontId="129" fillId="0" borderId="0" applyFont="0" applyFill="0" applyBorder="0" applyAlignment="0" applyProtection="0"/>
    <xf numFmtId="0" fontId="3" fillId="0" borderId="0" applyFont="0" applyFill="0" applyBorder="0" applyAlignment="0" applyProtection="0"/>
    <xf numFmtId="223" fontId="129" fillId="0" borderId="0" applyFont="0" applyFill="0" applyBorder="0" applyAlignment="0" applyProtection="0"/>
    <xf numFmtId="0" fontId="3" fillId="0" borderId="0"/>
    <xf numFmtId="0" fontId="127" fillId="0" borderId="171" applyNumberFormat="0" applyFill="0" applyProtection="0">
      <alignment horizontal="center"/>
    </xf>
    <xf numFmtId="223" fontId="262" fillId="0" borderId="0" applyFont="0" applyFill="0" applyBorder="0" applyAlignment="0" applyProtection="0"/>
    <xf numFmtId="0" fontId="129" fillId="25" borderId="0" applyNumberFormat="0" applyBorder="0" applyAlignment="0" applyProtection="0"/>
    <xf numFmtId="0" fontId="0" fillId="0" borderId="0"/>
    <xf numFmtId="223" fontId="262" fillId="0" borderId="0" applyFont="0" applyFill="0" applyBorder="0" applyAlignment="0" applyProtection="0"/>
    <xf numFmtId="0" fontId="3" fillId="0" borderId="0"/>
    <xf numFmtId="0" fontId="0" fillId="22" borderId="0" applyNumberFormat="0" applyBorder="0" applyAlignment="0" applyProtection="0"/>
    <xf numFmtId="223" fontId="3" fillId="0" borderId="0" applyFont="0" applyFill="0" applyBorder="0" applyAlignment="0" applyProtection="0"/>
    <xf numFmtId="241" fontId="3" fillId="0" borderId="157"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223" fontId="3" fillId="0" borderId="0" applyFont="0" applyFill="0" applyBorder="0" applyAlignment="0" applyProtection="0"/>
    <xf numFmtId="0" fontId="179" fillId="64" borderId="0" applyNumberFormat="0" applyBorder="0" applyAlignment="0" applyProtection="0"/>
    <xf numFmtId="223" fontId="129" fillId="0" borderId="0" applyFont="0" applyFill="0" applyBorder="0" applyAlignment="0" applyProtection="0"/>
    <xf numFmtId="0" fontId="127" fillId="0" borderId="171" applyNumberFormat="0" applyFill="0" applyProtection="0">
      <alignment horizontal="center"/>
    </xf>
    <xf numFmtId="0" fontId="64" fillId="50" borderId="0" applyNumberFormat="0" applyBorder="0" applyAlignment="0" applyProtection="0"/>
    <xf numFmtId="0" fontId="0" fillId="38" borderId="0" applyNumberFormat="0" applyBorder="0" applyAlignment="0" applyProtection="0"/>
    <xf numFmtId="223" fontId="3" fillId="0" borderId="0" applyFont="0" applyFill="0" applyBorder="0" applyAlignment="0" applyProtection="0"/>
    <xf numFmtId="0" fontId="179" fillId="64" borderId="0" applyNumberFormat="0" applyBorder="0" applyAlignment="0" applyProtection="0"/>
    <xf numFmtId="265" fontId="158" fillId="0" borderId="0" applyFont="0" applyFill="0" applyBorder="0" applyAlignment="0" applyProtection="0"/>
    <xf numFmtId="223" fontId="3" fillId="0" borderId="0" applyFont="0" applyFill="0" applyBorder="0" applyAlignment="0" applyProtection="0"/>
    <xf numFmtId="0" fontId="160" fillId="14" borderId="184" applyNumberFormat="0" applyAlignment="0" applyProtection="0"/>
    <xf numFmtId="0" fontId="151" fillId="60" borderId="0" applyNumberFormat="0" applyBorder="0" applyAlignment="0" applyProtection="0"/>
    <xf numFmtId="223" fontId="3" fillId="0" borderId="0" applyFont="0" applyFill="0" applyBorder="0" applyAlignment="0" applyProtection="0"/>
    <xf numFmtId="0" fontId="0" fillId="0" borderId="0"/>
    <xf numFmtId="0" fontId="3" fillId="0" borderId="0"/>
    <xf numFmtId="0" fontId="0" fillId="47" borderId="182" applyNumberFormat="0" applyFont="0" applyAlignment="0" applyProtection="0"/>
    <xf numFmtId="325" fontId="3" fillId="0" borderId="0" applyFont="0" applyFill="0" applyBorder="0" applyAlignment="0"/>
    <xf numFmtId="0" fontId="0" fillId="29" borderId="0" applyNumberFormat="0" applyBorder="0" applyAlignment="0" applyProtection="0"/>
    <xf numFmtId="0" fontId="0" fillId="0" borderId="0"/>
    <xf numFmtId="223" fontId="262" fillId="0" borderId="0" applyFont="0" applyFill="0" applyBorder="0" applyAlignment="0" applyProtection="0"/>
    <xf numFmtId="0" fontId="129" fillId="26" borderId="0" applyNumberFormat="0" applyBorder="0" applyAlignment="0" applyProtection="0"/>
    <xf numFmtId="0" fontId="3" fillId="0" borderId="0"/>
    <xf numFmtId="223" fontId="129" fillId="0" borderId="0" applyFont="0" applyFill="0" applyBorder="0" applyAlignment="0" applyProtection="0"/>
    <xf numFmtId="0" fontId="129" fillId="26" borderId="0" applyNumberFormat="0" applyBorder="0" applyAlignment="0" applyProtection="0"/>
    <xf numFmtId="0" fontId="127" fillId="0" borderId="171" applyNumberFormat="0" applyFill="0" applyProtection="0">
      <alignment horizontal="center"/>
    </xf>
    <xf numFmtId="223" fontId="129" fillId="0" borderId="0" applyFont="0" applyFill="0" applyBorder="0" applyAlignment="0" applyProtection="0"/>
    <xf numFmtId="0" fontId="118" fillId="25" borderId="0" applyNumberFormat="0" applyBorder="0" applyAlignment="0" applyProtection="0"/>
    <xf numFmtId="223" fontId="177" fillId="0" borderId="0" applyFont="0" applyFill="0" applyBorder="0" applyAlignment="0" applyProtection="0"/>
    <xf numFmtId="223" fontId="177" fillId="0" borderId="0" applyFont="0" applyFill="0" applyBorder="0" applyAlignment="0" applyProtection="0"/>
    <xf numFmtId="279" fontId="86" fillId="0" borderId="0"/>
    <xf numFmtId="223" fontId="129" fillId="0" borderId="0" applyFont="0" applyFill="0" applyBorder="0" applyAlignment="0" applyProtection="0"/>
    <xf numFmtId="0" fontId="0" fillId="0" borderId="0"/>
    <xf numFmtId="255" fontId="1" fillId="0" borderId="0" applyFill="0" applyBorder="0" applyAlignment="0"/>
    <xf numFmtId="0" fontId="0" fillId="0" borderId="0"/>
    <xf numFmtId="0" fontId="3" fillId="0" borderId="0"/>
    <xf numFmtId="223" fontId="129" fillId="0" borderId="0" applyFont="0" applyFill="0" applyBorder="0" applyAlignment="0" applyProtection="0"/>
    <xf numFmtId="223" fontId="129" fillId="0" borderId="0" applyFont="0" applyFill="0" applyBorder="0" applyAlignment="0" applyProtection="0"/>
    <xf numFmtId="0" fontId="0" fillId="0" borderId="0"/>
    <xf numFmtId="0" fontId="3" fillId="0" borderId="0"/>
    <xf numFmtId="223" fontId="129" fillId="0" borderId="0" applyFont="0" applyFill="0" applyBorder="0" applyAlignment="0" applyProtection="0"/>
    <xf numFmtId="223" fontId="129" fillId="0" borderId="0" applyFont="0" applyFill="0" applyBorder="0" applyAlignment="0" applyProtection="0"/>
    <xf numFmtId="267" fontId="86" fillId="0" borderId="0" applyFont="0" applyFill="0" applyBorder="0" applyAlignment="0" applyProtection="0"/>
    <xf numFmtId="249" fontId="3" fillId="0" borderId="0" applyFont="0" applyFill="0" applyBorder="0" applyAlignment="0" applyProtection="0"/>
    <xf numFmtId="0" fontId="3" fillId="0" borderId="0"/>
    <xf numFmtId="0" fontId="3" fillId="0" borderId="0"/>
    <xf numFmtId="0" fontId="0" fillId="13" borderId="0" applyNumberFormat="0" applyBorder="0" applyAlignment="0" applyProtection="0"/>
    <xf numFmtId="281" fontId="3" fillId="0" borderId="0" applyFont="0" applyFill="0" applyBorder="0" applyAlignment="0" applyProtection="0"/>
    <xf numFmtId="0" fontId="0" fillId="0" borderId="0"/>
    <xf numFmtId="223" fontId="3" fillId="0" borderId="0" applyFont="0" applyFill="0" applyBorder="0" applyAlignment="0" applyProtection="0"/>
    <xf numFmtId="239" fontId="86" fillId="0" borderId="0" applyFont="0" applyFill="0" applyBorder="0" applyAlignment="0" applyProtection="0"/>
    <xf numFmtId="0" fontId="0" fillId="0" borderId="0"/>
    <xf numFmtId="0" fontId="0" fillId="0" borderId="0"/>
    <xf numFmtId="239" fontId="86" fillId="0" borderId="0" applyFont="0" applyFill="0" applyBorder="0" applyAlignment="0" applyProtection="0"/>
    <xf numFmtId="223" fontId="3" fillId="0" borderId="0" applyFont="0" applyFill="0" applyBorder="0" applyAlignment="0" applyProtection="0"/>
    <xf numFmtId="0" fontId="0" fillId="40" borderId="0" applyNumberFormat="0" applyBorder="0" applyAlignment="0" applyProtection="0"/>
    <xf numFmtId="0" fontId="0" fillId="40" borderId="0" applyNumberFormat="0" applyBorder="0" applyAlignment="0" applyProtection="0"/>
    <xf numFmtId="0" fontId="3" fillId="0" borderId="0"/>
    <xf numFmtId="223" fontId="0" fillId="0" borderId="0" applyFont="0" applyFill="0" applyBorder="0" applyAlignment="0" applyProtection="0"/>
    <xf numFmtId="0" fontId="0" fillId="0" borderId="0"/>
    <xf numFmtId="255" fontId="1" fillId="0" borderId="0" applyFill="0" applyBorder="0" applyAlignment="0"/>
    <xf numFmtId="9" fontId="129"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 fontId="231" fillId="0" borderId="0"/>
    <xf numFmtId="0" fontId="0" fillId="0" borderId="0"/>
    <xf numFmtId="0" fontId="216" fillId="0" borderId="0" applyNumberFormat="0" applyFill="0" applyBorder="0" applyAlignment="0" applyProtection="0"/>
    <xf numFmtId="0" fontId="3" fillId="0" borderId="0"/>
    <xf numFmtId="292" fontId="86" fillId="18" borderId="0" applyFont="0" applyBorder="0" applyAlignment="0" applyProtection="0">
      <alignment horizontal="right"/>
      <protection hidden="1"/>
    </xf>
    <xf numFmtId="0" fontId="3" fillId="0" borderId="0"/>
    <xf numFmtId="2" fontId="229"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15" fillId="0" borderId="179" applyNumberFormat="0" applyFill="0" applyAlignment="0" applyProtection="0"/>
    <xf numFmtId="0" fontId="3" fillId="0" borderId="176" applyNumberFormat="0" applyFont="0" applyFill="0" applyAlignment="0" applyProtection="0"/>
    <xf numFmtId="223" fontId="3" fillId="0" borderId="0" applyFont="0" applyFill="0" applyBorder="0" applyAlignment="0" applyProtection="0"/>
    <xf numFmtId="0" fontId="0" fillId="58" borderId="0" applyNumberFormat="0" applyBorder="0" applyAlignment="0" applyProtection="0"/>
    <xf numFmtId="223" fontId="3" fillId="0" borderId="0" applyFont="0" applyFill="0" applyBorder="0" applyAlignment="0" applyProtection="0"/>
    <xf numFmtId="0" fontId="0" fillId="0" borderId="0"/>
    <xf numFmtId="0" fontId="0" fillId="0" borderId="0"/>
    <xf numFmtId="223" fontId="3" fillId="0" borderId="0" applyFont="0" applyFill="0" applyBorder="0" applyAlignment="0" applyProtection="0"/>
    <xf numFmtId="9" fontId="0" fillId="0" borderId="0" applyFont="0" applyFill="0" applyBorder="0" applyAlignment="0" applyProtection="0"/>
    <xf numFmtId="0" fontId="162" fillId="0" borderId="185" applyNumberFormat="0" applyFill="0" applyAlignment="0" applyProtection="0"/>
    <xf numFmtId="0" fontId="162" fillId="0" borderId="185" applyNumberFormat="0" applyFill="0" applyAlignment="0" applyProtection="0"/>
    <xf numFmtId="223" fontId="3" fillId="0" borderId="0" applyFont="0" applyFill="0" applyBorder="0" applyAlignment="0" applyProtection="0"/>
    <xf numFmtId="0" fontId="0" fillId="0" borderId="0"/>
    <xf numFmtId="0" fontId="156" fillId="0" borderId="177" applyNumberFormat="0" applyFill="0" applyAlignment="0" applyProtection="0"/>
    <xf numFmtId="223" fontId="3" fillId="0" borderId="0" applyFont="0" applyFill="0" applyBorder="0" applyAlignment="0" applyProtection="0"/>
    <xf numFmtId="0" fontId="0" fillId="0" borderId="0"/>
    <xf numFmtId="223" fontId="3" fillId="0" borderId="0" applyFont="0" applyFill="0" applyBorder="0" applyAlignment="0" applyProtection="0"/>
    <xf numFmtId="0" fontId="0" fillId="29" borderId="0" applyNumberFormat="0" applyBorder="0" applyAlignment="0" applyProtection="0"/>
    <xf numFmtId="0" fontId="0" fillId="29" borderId="0" applyNumberFormat="0" applyBorder="0" applyAlignment="0" applyProtection="0"/>
    <xf numFmtId="201" fontId="142" fillId="0" borderId="0"/>
    <xf numFmtId="308" fontId="86" fillId="0" borderId="0"/>
    <xf numFmtId="0" fontId="130" fillId="0" borderId="0"/>
    <xf numFmtId="0" fontId="146" fillId="0" borderId="0" applyNumberFormat="0" applyFill="0" applyBorder="0" applyAlignment="0" applyProtection="0"/>
    <xf numFmtId="0" fontId="151" fillId="65" borderId="0" applyNumberFormat="0" applyBorder="0" applyAlignment="0" applyProtection="0"/>
    <xf numFmtId="0" fontId="0" fillId="0" borderId="0"/>
    <xf numFmtId="223" fontId="3" fillId="0" borderId="0" applyFont="0" applyFill="0" applyBorder="0" applyAlignment="0" applyProtection="0"/>
    <xf numFmtId="0" fontId="0" fillId="0" borderId="0"/>
    <xf numFmtId="0" fontId="3" fillId="0" borderId="0"/>
    <xf numFmtId="0" fontId="3" fillId="0" borderId="0"/>
    <xf numFmtId="0" fontId="167" fillId="39" borderId="0" applyNumberFormat="0" applyBorder="0" applyAlignment="0" applyProtection="0"/>
    <xf numFmtId="325" fontId="3" fillId="0" borderId="0" applyFont="0" applyFill="0" applyBorder="0" applyAlignment="0" applyProtection="0"/>
    <xf numFmtId="0" fontId="64" fillId="53" borderId="0" applyNumberFormat="0" applyBorder="0" applyAlignment="0" applyProtection="0"/>
    <xf numFmtId="0" fontId="64" fillId="53" borderId="0" applyNumberFormat="0" applyBorder="0" applyAlignment="0" applyProtection="0"/>
    <xf numFmtId="282" fontId="3" fillId="0" borderId="0" applyFont="0" applyFill="0" applyBorder="0" applyAlignment="0" applyProtection="0"/>
    <xf numFmtId="0" fontId="159" fillId="54" borderId="0" applyNumberFormat="0" applyBorder="0" applyAlignment="0" applyProtection="0"/>
    <xf numFmtId="223" fontId="3"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0" fillId="29" borderId="0" applyNumberFormat="0" applyBorder="0" applyAlignment="0" applyProtection="0"/>
    <xf numFmtId="0" fontId="0" fillId="15" borderId="0" applyNumberFormat="0" applyBorder="0" applyAlignment="0" applyProtection="0"/>
    <xf numFmtId="0" fontId="128" fillId="0" borderId="172" applyNumberFormat="0" applyFill="0" applyAlignment="0" applyProtection="0"/>
    <xf numFmtId="0" fontId="128" fillId="0" borderId="172" applyNumberFormat="0" applyFill="0" applyAlignment="0" applyProtection="0"/>
    <xf numFmtId="0" fontId="128" fillId="0" borderId="172" applyNumberFormat="0" applyFill="0" applyAlignment="0" applyProtection="0"/>
    <xf numFmtId="0" fontId="129" fillId="39" borderId="0" applyNumberFormat="0" applyBorder="0" applyAlignment="0" applyProtection="0"/>
    <xf numFmtId="0" fontId="0" fillId="0" borderId="0"/>
    <xf numFmtId="223" fontId="3" fillId="0" borderId="0" applyFont="0" applyFill="0" applyBorder="0" applyAlignment="0" applyProtection="0"/>
    <xf numFmtId="0" fontId="129" fillId="43" borderId="0" applyNumberFormat="0" applyBorder="0" applyAlignment="0" applyProtection="0"/>
    <xf numFmtId="0" fontId="3" fillId="0" borderId="0"/>
    <xf numFmtId="9" fontId="0" fillId="0" borderId="0" applyFont="0" applyFill="0" applyBorder="0" applyAlignment="0" applyProtection="0"/>
    <xf numFmtId="223" fontId="3" fillId="0" borderId="0" applyFont="0" applyFill="0" applyBorder="0" applyAlignment="0" applyProtection="0"/>
    <xf numFmtId="249" fontId="165" fillId="0" borderId="0" applyFont="0" applyFill="0" applyBorder="0" applyAlignment="0" applyProtection="0"/>
    <xf numFmtId="0" fontId="0" fillId="13" borderId="0" applyNumberFormat="0" applyBorder="0" applyAlignment="0" applyProtection="0"/>
    <xf numFmtId="223" fontId="3" fillId="0" borderId="0" applyFont="0" applyFill="0" applyBorder="0" applyAlignment="0" applyProtection="0"/>
    <xf numFmtId="0" fontId="0" fillId="0" borderId="0"/>
    <xf numFmtId="223" fontId="3" fillId="0" borderId="0" applyFont="0" applyFill="0" applyBorder="0" applyAlignment="0" applyProtection="0"/>
    <xf numFmtId="327" fontId="86" fillId="0" borderId="0" applyFont="0" applyFill="0" applyBorder="0" applyAlignment="0" applyProtection="0"/>
    <xf numFmtId="0" fontId="162" fillId="0" borderId="185" applyNumberFormat="0" applyFill="0" applyAlignment="0" applyProtection="0"/>
    <xf numFmtId="0" fontId="286" fillId="0" borderId="217" applyNumberFormat="0" applyFill="0" applyAlignment="0" applyProtection="0"/>
    <xf numFmtId="223" fontId="3" fillId="0" borderId="0" applyFont="0" applyFill="0" applyBorder="0" applyAlignment="0" applyProtection="0"/>
    <xf numFmtId="0" fontId="3" fillId="0" borderId="176" applyNumberFormat="0" applyFon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3" fillId="0" borderId="0" applyNumberForma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3" fillId="0" borderId="0"/>
    <xf numFmtId="0" fontId="3" fillId="0" borderId="0"/>
    <xf numFmtId="0" fontId="216" fillId="0" borderId="203" applyNumberFormat="0" applyFill="0" applyAlignment="0" applyProtection="0"/>
    <xf numFmtId="327" fontId="86" fillId="0" borderId="0" applyFont="0" applyFill="0" applyBorder="0" applyAlignment="0" applyProtection="0"/>
    <xf numFmtId="0" fontId="0" fillId="0" borderId="0"/>
    <xf numFmtId="0" fontId="3" fillId="0" borderId="0"/>
    <xf numFmtId="0" fontId="0" fillId="32" borderId="0" applyNumberFormat="0" applyBorder="0" applyAlignment="0" applyProtection="0"/>
    <xf numFmtId="0" fontId="125" fillId="0" borderId="0" applyNumberFormat="0" applyFill="0" applyBorder="0" applyAlignment="0" applyProtection="0"/>
    <xf numFmtId="223" fontId="3" fillId="0" borderId="0" applyFont="0" applyFill="0" applyBorder="0" applyAlignment="0" applyProtection="0"/>
    <xf numFmtId="0" fontId="129" fillId="47" borderId="182" applyNumberFormat="0" applyFont="0" applyAlignment="0" applyProtection="0"/>
    <xf numFmtId="223" fontId="3" fillId="0" borderId="0" applyFont="0" applyFill="0" applyBorder="0" applyAlignment="0" applyProtection="0"/>
    <xf numFmtId="223" fontId="3" fillId="0" borderId="0" applyFont="0" applyFill="0" applyBorder="0" applyAlignment="0" applyProtection="0"/>
    <xf numFmtId="0" fontId="3" fillId="0" borderId="176" applyNumberFormat="0" applyFont="0" applyFill="0" applyAlignment="0" applyProtection="0"/>
    <xf numFmtId="223" fontId="3" fillId="0" borderId="0" applyFont="0" applyFill="0" applyBorder="0" applyAlignment="0" applyProtection="0"/>
    <xf numFmtId="0" fontId="3" fillId="0" borderId="0"/>
    <xf numFmtId="223" fontId="3" fillId="0" borderId="0" applyFont="0" applyFill="0" applyBorder="0" applyAlignment="0" applyProtection="0"/>
    <xf numFmtId="325" fontId="285" fillId="0" borderId="0" applyNumberFormat="0" applyAlignment="0">
      <alignment horizontal="right"/>
    </xf>
    <xf numFmtId="223" fontId="3" fillId="0" borderId="0" applyFont="0" applyFill="0" applyBorder="0" applyAlignment="0" applyProtection="0"/>
    <xf numFmtId="0" fontId="129" fillId="0" borderId="0"/>
    <xf numFmtId="0" fontId="3" fillId="0" borderId="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129" fillId="43" borderId="0" applyNumberFormat="0" applyBorder="0" applyAlignment="0" applyProtection="0"/>
    <xf numFmtId="0" fontId="3" fillId="0" borderId="0"/>
    <xf numFmtId="0" fontId="64" fillId="53" borderId="0" applyNumberFormat="0" applyBorder="0" applyAlignment="0" applyProtection="0"/>
    <xf numFmtId="0" fontId="0" fillId="36"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223" fontId="3" fillId="0" borderId="0" applyFont="0" applyFill="0" applyBorder="0" applyAlignment="0" applyProtection="0"/>
    <xf numFmtId="0" fontId="3" fillId="0" borderId="0"/>
    <xf numFmtId="0" fontId="0" fillId="0" borderId="0"/>
    <xf numFmtId="223" fontId="3" fillId="0" borderId="0" applyFont="0" applyFill="0" applyBorder="0" applyAlignment="0" applyProtection="0"/>
    <xf numFmtId="0" fontId="144" fillId="48" borderId="0" applyNumberFormat="0" applyBorder="0" applyAlignment="0" applyProtection="0"/>
    <xf numFmtId="0" fontId="0" fillId="36" borderId="0" applyNumberFormat="0" applyBorder="0" applyAlignment="0" applyProtection="0"/>
    <xf numFmtId="223" fontId="3" fillId="0" borderId="0" applyFont="0" applyFill="0" applyBorder="0" applyAlignment="0" applyProtection="0"/>
    <xf numFmtId="0" fontId="0" fillId="0" borderId="0"/>
    <xf numFmtId="0" fontId="0" fillId="0" borderId="0"/>
    <xf numFmtId="223" fontId="3" fillId="0" borderId="0" applyFont="0" applyFill="0" applyBorder="0" applyAlignment="0" applyProtection="0"/>
    <xf numFmtId="0" fontId="3" fillId="0" borderId="0"/>
    <xf numFmtId="0" fontId="0" fillId="0" borderId="0"/>
    <xf numFmtId="223" fontId="3" fillId="0" borderId="0" applyFont="0" applyFill="0" applyBorder="0" applyAlignment="0" applyProtection="0"/>
    <xf numFmtId="288" fontId="1" fillId="0" borderId="0" applyFill="0" applyBorder="0" applyAlignment="0"/>
    <xf numFmtId="0" fontId="127" fillId="0" borderId="171" applyNumberFormat="0" applyFill="0" applyProtection="0">
      <alignment horizontal="center"/>
    </xf>
    <xf numFmtId="0" fontId="127" fillId="0" borderId="171" applyNumberFormat="0" applyFill="0" applyProtection="0">
      <alignment horizontal="center"/>
    </xf>
    <xf numFmtId="223" fontId="0" fillId="0" borderId="0" applyFont="0" applyFill="0" applyBorder="0" applyAlignment="0" applyProtection="0"/>
    <xf numFmtId="0" fontId="3" fillId="0" borderId="0"/>
    <xf numFmtId="288" fontId="1" fillId="0" borderId="0" applyFill="0" applyBorder="0" applyAlignment="0"/>
    <xf numFmtId="0" fontId="0" fillId="0" borderId="0"/>
    <xf numFmtId="223" fontId="3" fillId="0" borderId="0" applyFont="0" applyFill="0" applyBorder="0" applyAlignment="0" applyProtection="0"/>
    <xf numFmtId="0" fontId="178" fillId="0" borderId="0"/>
    <xf numFmtId="0" fontId="178" fillId="0" borderId="0"/>
    <xf numFmtId="0" fontId="3" fillId="0" borderId="0"/>
    <xf numFmtId="223" fontId="3" fillId="0" borderId="0" applyFont="0" applyFill="0" applyBorder="0" applyAlignment="0" applyProtection="0"/>
    <xf numFmtId="0" fontId="0" fillId="0" borderId="0"/>
    <xf numFmtId="0" fontId="3" fillId="0" borderId="0"/>
    <xf numFmtId="0" fontId="127" fillId="0" borderId="171" applyNumberFormat="0" applyFill="0" applyProtection="0">
      <alignment horizontal="center"/>
    </xf>
    <xf numFmtId="223" fontId="3" fillId="0" borderId="0" applyFont="0" applyFill="0" applyBorder="0" applyAlignment="0" applyProtection="0"/>
    <xf numFmtId="0" fontId="64" fillId="21" borderId="0" applyNumberFormat="0" applyBorder="0" applyAlignment="0" applyProtection="0"/>
    <xf numFmtId="0" fontId="0" fillId="51" borderId="0" applyNumberFormat="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0" fillId="0" borderId="0"/>
    <xf numFmtId="297" fontId="3" fillId="0" borderId="0" applyFont="0" applyFill="0" applyBorder="0" applyAlignment="0" applyProtection="0"/>
    <xf numFmtId="0" fontId="3" fillId="0" borderId="0"/>
    <xf numFmtId="0" fontId="3" fillId="0" borderId="0"/>
    <xf numFmtId="223" fontId="3" fillId="0" borderId="0" applyFont="0" applyFill="0" applyBorder="0" applyAlignment="0" applyProtection="0"/>
    <xf numFmtId="0" fontId="149" fillId="0" borderId="0" applyNumberFormat="0" applyFill="0" applyBorder="0" applyAlignment="0" applyProtection="0"/>
    <xf numFmtId="9" fontId="0"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3" fillId="0" borderId="0"/>
    <xf numFmtId="223" fontId="3" fillId="0" borderId="0" applyFont="0" applyFill="0" applyBorder="0" applyAlignment="0" applyProtection="0"/>
    <xf numFmtId="9" fontId="129" fillId="0" borderId="0" applyFont="0" applyFill="0" applyBorder="0" applyAlignment="0" applyProtection="0"/>
    <xf numFmtId="223" fontId="3" fillId="0" borderId="0" applyFont="0" applyFill="0" applyBorder="0" applyAlignment="0" applyProtection="0"/>
    <xf numFmtId="0" fontId="174" fillId="0" borderId="0" applyNumberFormat="0" applyFill="0" applyBorder="0" applyAlignment="0" applyProtection="0"/>
    <xf numFmtId="223" fontId="0" fillId="0" borderId="0" applyFont="0" applyFill="0" applyBorder="0" applyAlignment="0" applyProtection="0"/>
    <xf numFmtId="0" fontId="179" fillId="64" borderId="0" applyNumberFormat="0" applyBorder="0" applyAlignment="0" applyProtection="0"/>
    <xf numFmtId="223" fontId="0" fillId="0" borderId="0" applyFont="0" applyFill="0" applyBorder="0" applyAlignment="0" applyProtection="0"/>
    <xf numFmtId="0" fontId="179" fillId="64" borderId="0" applyNumberFormat="0" applyBorder="0" applyAlignment="0" applyProtection="0"/>
    <xf numFmtId="0" fontId="147" fillId="53" borderId="0" applyNumberFormat="0" applyBorder="0" applyAlignment="0" applyProtection="0"/>
    <xf numFmtId="223" fontId="0" fillId="0" borderId="0" applyFont="0" applyFill="0" applyBorder="0" applyAlignment="0" applyProtection="0"/>
    <xf numFmtId="0" fontId="0" fillId="0" borderId="0"/>
    <xf numFmtId="43" fontId="3" fillId="0" borderId="0" applyFont="0" applyFill="0" applyBorder="0" applyAlignment="0" applyProtection="0"/>
    <xf numFmtId="0" fontId="0" fillId="0" borderId="0"/>
    <xf numFmtId="223" fontId="0" fillId="0" borderId="0" applyFont="0" applyFill="0" applyBorder="0" applyAlignment="0" applyProtection="0"/>
    <xf numFmtId="0" fontId="15" fillId="0" borderId="179" applyNumberFormat="0" applyFill="0" applyAlignment="0" applyProtection="0"/>
    <xf numFmtId="0" fontId="3" fillId="0" borderId="0"/>
    <xf numFmtId="299" fontId="3" fillId="0" borderId="0" applyNumberFormat="0" applyFill="0" applyBorder="0" applyAlignment="0" applyProtection="0"/>
    <xf numFmtId="0" fontId="156" fillId="0" borderId="177" applyNumberFormat="0" applyFill="0" applyAlignment="0" applyProtection="0"/>
    <xf numFmtId="223" fontId="0" fillId="0" borderId="0" applyFont="0" applyFill="0" applyBorder="0" applyAlignment="0" applyProtection="0"/>
    <xf numFmtId="0" fontId="0" fillId="51" borderId="0" applyNumberFormat="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3" fillId="0" borderId="0"/>
    <xf numFmtId="291" fontId="3" fillId="0" borderId="0" applyFont="0" applyFill="0" applyBorder="0" applyAlignment="0" applyProtection="0"/>
    <xf numFmtId="223" fontId="3" fillId="0" borderId="0" applyFont="0" applyFill="0" applyBorder="0" applyAlignment="0" applyProtection="0"/>
    <xf numFmtId="223" fontId="129" fillId="0" borderId="0" applyFont="0" applyFill="0" applyBorder="0" applyAlignment="0" applyProtection="0"/>
    <xf numFmtId="0" fontId="0" fillId="0" borderId="0"/>
    <xf numFmtId="223" fontId="3" fillId="0" borderId="0" applyFont="0" applyFill="0" applyBorder="0" applyAlignment="0" applyProtection="0"/>
    <xf numFmtId="0" fontId="0" fillId="0" borderId="0"/>
    <xf numFmtId="223" fontId="3" fillId="0" borderId="0" applyFont="0" applyFill="0" applyBorder="0" applyAlignment="0" applyProtection="0"/>
    <xf numFmtId="0" fontId="0" fillId="0" borderId="0"/>
    <xf numFmtId="0" fontId="66" fillId="0" borderId="0" applyNumberFormat="0" applyFill="0" applyBorder="0" applyAlignment="0" applyProtection="0"/>
    <xf numFmtId="0" fontId="0" fillId="36" borderId="0" applyNumberFormat="0" applyBorder="0" applyAlignment="0" applyProtection="0"/>
    <xf numFmtId="0" fontId="127" fillId="0" borderId="171" applyNumberFormat="0" applyFill="0" applyProtection="0">
      <alignment horizontal="center"/>
    </xf>
    <xf numFmtId="0" fontId="3" fillId="0" borderId="0"/>
    <xf numFmtId="297" fontId="3" fillId="0" borderId="0" applyFont="0" applyFill="0" applyBorder="0" applyAlignment="0" applyProtection="0"/>
    <xf numFmtId="0" fontId="0" fillId="0" borderId="0"/>
    <xf numFmtId="0" fontId="125" fillId="0" borderId="0" applyNumberFormat="0" applyFill="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0" fillId="0" borderId="0"/>
    <xf numFmtId="0" fontId="129" fillId="51" borderId="0" applyNumberFormat="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0" fillId="0" borderId="0"/>
    <xf numFmtId="0" fontId="66" fillId="0" borderId="0" applyNumberFormat="0" applyFill="0" applyBorder="0" applyAlignment="0" applyProtection="0"/>
    <xf numFmtId="0" fontId="66" fillId="0" borderId="0" applyNumberFormat="0" applyFill="0" applyBorder="0" applyAlignment="0" applyProtection="0"/>
    <xf numFmtId="223" fontId="3" fillId="0" borderId="0" applyFont="0" applyFill="0" applyBorder="0" applyAlignment="0" applyProtection="0"/>
    <xf numFmtId="0" fontId="0"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23" fontId="0" fillId="0" borderId="0" applyFont="0" applyFill="0" applyBorder="0" applyAlignment="0" applyProtection="0"/>
    <xf numFmtId="0" fontId="196" fillId="54" borderId="0" applyNumberFormat="0" applyBorder="0" applyAlignment="0" applyProtection="0"/>
    <xf numFmtId="223" fontId="193" fillId="0" borderId="0" applyFont="0" applyFill="0" applyBorder="0" applyAlignment="0" applyProtection="0"/>
    <xf numFmtId="0" fontId="0" fillId="0" borderId="0"/>
    <xf numFmtId="223" fontId="129" fillId="0" borderId="0" applyFont="0" applyFill="0" applyBorder="0" applyAlignment="0" applyProtection="0"/>
    <xf numFmtId="0" fontId="0" fillId="0" borderId="0"/>
    <xf numFmtId="223" fontId="3" fillId="0" borderId="0" applyFont="0" applyFill="0" applyBorder="0" applyAlignment="0" applyProtection="0"/>
    <xf numFmtId="0" fontId="66" fillId="0" borderId="0" applyNumberFormat="0" applyFill="0" applyBorder="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0" fillId="0" borderId="0"/>
    <xf numFmtId="223" fontId="193"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223" fontId="178" fillId="0" borderId="0" applyFont="0" applyFill="0" applyBorder="0" applyAlignment="0" applyProtection="0"/>
    <xf numFmtId="0" fontId="127" fillId="0" borderId="171" applyNumberFormat="0" applyFill="0" applyProtection="0">
      <alignment horizontal="center"/>
    </xf>
    <xf numFmtId="0" fontId="0" fillId="28" borderId="0" applyNumberFormat="0" applyBorder="0" applyAlignment="0" applyProtection="0"/>
    <xf numFmtId="0" fontId="3" fillId="0" borderId="0"/>
    <xf numFmtId="0" fontId="3" fillId="0" borderId="0"/>
    <xf numFmtId="223" fontId="3" fillId="0" borderId="0" applyFont="0" applyFill="0" applyBorder="0" applyAlignment="0" applyProtection="0"/>
    <xf numFmtId="0" fontId="3" fillId="0" borderId="0"/>
    <xf numFmtId="0" fontId="64" fillId="37" borderId="0" applyNumberFormat="0" applyBorder="0" applyAlignment="0" applyProtection="0"/>
    <xf numFmtId="0" fontId="0" fillId="0" borderId="0"/>
    <xf numFmtId="223" fontId="178" fillId="0" borderId="0" applyFont="0" applyFill="0" applyBorder="0" applyAlignment="0" applyProtection="0"/>
    <xf numFmtId="0" fontId="66" fillId="0" borderId="0" applyNumberFormat="0" applyFill="0" applyBorder="0" applyAlignment="0" applyProtection="0"/>
    <xf numFmtId="223" fontId="3" fillId="0" borderId="0" applyFont="0" applyFill="0" applyBorder="0" applyAlignment="0" applyProtection="0"/>
    <xf numFmtId="223" fontId="178" fillId="0" borderId="0" applyFont="0" applyFill="0" applyBorder="0" applyAlignment="0" applyProtection="0"/>
    <xf numFmtId="0" fontId="66" fillId="0" borderId="0" applyNumberFormat="0" applyFill="0" applyBorder="0" applyAlignment="0" applyProtection="0"/>
    <xf numFmtId="0" fontId="3" fillId="24" borderId="189" applyNumberFormat="0" applyProtection="0">
      <alignment horizontal="left" vertical="center" indent="1"/>
    </xf>
    <xf numFmtId="9" fontId="0" fillId="0" borderId="0" applyFont="0" applyFill="0" applyBorder="0" applyAlignment="0" applyProtection="0"/>
    <xf numFmtId="0" fontId="0" fillId="0" borderId="0"/>
    <xf numFmtId="223" fontId="3" fillId="0" borderId="0" applyFont="0" applyFill="0" applyBorder="0" applyAlignment="0" applyProtection="0"/>
    <xf numFmtId="223" fontId="3" fillId="0" borderId="0" applyFont="0" applyFill="0" applyBorder="0" applyAlignment="0" applyProtection="0"/>
    <xf numFmtId="0" fontId="3" fillId="0" borderId="0"/>
    <xf numFmtId="0" fontId="3" fillId="0" borderId="0"/>
    <xf numFmtId="0" fontId="157" fillId="55" borderId="0" applyNumberFormat="0" applyBorder="0" applyAlignment="0" applyProtection="0"/>
    <xf numFmtId="0" fontId="157" fillId="55" borderId="0" applyNumberFormat="0" applyBorder="0" applyAlignment="0" applyProtection="0"/>
    <xf numFmtId="308" fontId="86" fillId="0" borderId="0"/>
    <xf numFmtId="223" fontId="3" fillId="0" borderId="0" applyFont="0" applyFill="0" applyBorder="0" applyAlignment="0" applyProtection="0"/>
    <xf numFmtId="0" fontId="0" fillId="51" borderId="0" applyNumberFormat="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3" fillId="0" borderId="0"/>
    <xf numFmtId="0" fontId="0" fillId="0" borderId="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12" fillId="0" borderId="0" applyFill="0" applyBorder="0" applyProtection="0">
      <alignment horizontal="left"/>
    </xf>
    <xf numFmtId="0" fontId="0" fillId="0" borderId="0"/>
    <xf numFmtId="223" fontId="3" fillId="0" borderId="0" applyFont="0" applyFill="0" applyBorder="0" applyAlignment="0" applyProtection="0"/>
    <xf numFmtId="0" fontId="0" fillId="0" borderId="0"/>
    <xf numFmtId="223" fontId="3" fillId="0" borderId="0" applyFont="0" applyFill="0" applyBorder="0" applyAlignment="0" applyProtection="0"/>
    <xf numFmtId="0" fontId="88" fillId="0" borderId="205" applyNumberFormat="0" applyFill="0" applyAlignment="0" applyProtection="0"/>
    <xf numFmtId="223" fontId="3" fillId="0" borderId="0" applyFont="0" applyFill="0" applyBorder="0" applyAlignment="0" applyProtection="0"/>
    <xf numFmtId="0" fontId="156" fillId="0" borderId="177" applyNumberFormat="0" applyFill="0" applyAlignment="0" applyProtection="0"/>
    <xf numFmtId="0" fontId="0" fillId="0" borderId="0"/>
    <xf numFmtId="223" fontId="3" fillId="0" borderId="0" applyFont="0" applyFill="0" applyBorder="0" applyAlignment="0" applyProtection="0"/>
    <xf numFmtId="325" fontId="3" fillId="0" borderId="0" applyFont="0" applyFill="0" applyBorder="0" applyAlignment="0" applyProtection="0"/>
    <xf numFmtId="223" fontId="3" fillId="0" borderId="0" applyFont="0" applyFill="0" applyBorder="0" applyAlignment="0" applyProtection="0"/>
    <xf numFmtId="0" fontId="64" fillId="23" borderId="0" applyNumberFormat="0" applyBorder="0" applyAlignment="0" applyProtection="0"/>
    <xf numFmtId="0" fontId="127" fillId="0" borderId="171" applyNumberFormat="0" applyFill="0" applyProtection="0">
      <alignment horizontal="center"/>
    </xf>
    <xf numFmtId="325" fontId="3" fillId="0" borderId="0" applyFont="0" applyFill="0" applyBorder="0" applyAlignment="0" applyProtection="0"/>
    <xf numFmtId="223" fontId="3" fillId="0" borderId="0" applyFont="0" applyFill="0" applyBorder="0" applyAlignment="0" applyProtection="0"/>
    <xf numFmtId="0" fontId="0" fillId="0" borderId="0"/>
    <xf numFmtId="223" fontId="3" fillId="0" borderId="0" applyFont="0" applyFill="0" applyBorder="0" applyAlignment="0" applyProtection="0"/>
    <xf numFmtId="0" fontId="3" fillId="0" borderId="0"/>
    <xf numFmtId="0" fontId="0" fillId="0" borderId="0"/>
    <xf numFmtId="0" fontId="236" fillId="0" borderId="0" applyNumberFormat="0" applyFill="0" applyBorder="0" applyAlignment="0" applyProtection="0"/>
    <xf numFmtId="0" fontId="126" fillId="0" borderId="173" applyNumberFormat="0" applyFill="0" applyAlignment="0" applyProtection="0"/>
    <xf numFmtId="0" fontId="129" fillId="38" borderId="0" applyNumberFormat="0" applyBorder="0" applyAlignment="0" applyProtection="0"/>
    <xf numFmtId="0" fontId="129" fillId="38" borderId="0" applyNumberFormat="0" applyBorder="0" applyAlignment="0" applyProtection="0"/>
    <xf numFmtId="0" fontId="3" fillId="0" borderId="0"/>
    <xf numFmtId="0" fontId="3" fillId="0" borderId="0"/>
    <xf numFmtId="0" fontId="0" fillId="0" borderId="0"/>
    <xf numFmtId="223" fontId="0"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223" fontId="3" fillId="0" borderId="0" applyFont="0" applyFill="0" applyBorder="0" applyAlignment="0" applyProtection="0"/>
    <xf numFmtId="0" fontId="212" fillId="0" borderId="0" applyNumberForma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0" fillId="0" borderId="0"/>
    <xf numFmtId="0" fontId="3" fillId="0" borderId="0"/>
    <xf numFmtId="297" fontId="3" fillId="0" borderId="0" applyFont="0" applyFill="0" applyBorder="0" applyAlignment="0" applyProtection="0"/>
    <xf numFmtId="0" fontId="129" fillId="47" borderId="182" applyNumberFormat="0" applyFont="0" applyAlignment="0" applyProtection="0"/>
    <xf numFmtId="0" fontId="0" fillId="29" borderId="0" applyNumberFormat="0" applyBorder="0" applyAlignment="0" applyProtection="0"/>
    <xf numFmtId="0" fontId="0" fillId="29" borderId="0" applyNumberFormat="0" applyBorder="0" applyAlignment="0" applyProtection="0"/>
    <xf numFmtId="0" fontId="129" fillId="38" borderId="0" applyNumberFormat="0" applyBorder="0" applyAlignment="0" applyProtection="0"/>
    <xf numFmtId="223" fontId="178" fillId="0" borderId="0" applyFont="0" applyFill="0" applyBorder="0" applyAlignment="0" applyProtection="0"/>
    <xf numFmtId="223" fontId="0" fillId="0" borderId="0" applyFont="0" applyFill="0" applyBorder="0" applyAlignment="0" applyProtection="0"/>
    <xf numFmtId="0" fontId="3" fillId="0" borderId="0"/>
    <xf numFmtId="291" fontId="3"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25" fillId="41" borderId="180" applyNumberFormat="0" applyAlignment="0" applyProtection="0"/>
    <xf numFmtId="0" fontId="3" fillId="0" borderId="0"/>
    <xf numFmtId="0" fontId="236" fillId="0" borderId="0" applyNumberFormat="0" applyFill="0" applyBorder="0" applyAlignment="0" applyProtection="0"/>
    <xf numFmtId="223" fontId="0" fillId="0" borderId="0" applyFont="0" applyFill="0" applyBorder="0" applyAlignment="0" applyProtection="0"/>
    <xf numFmtId="223" fontId="178" fillId="0" borderId="0" applyFont="0" applyFill="0" applyBorder="0" applyAlignment="0" applyProtection="0"/>
    <xf numFmtId="223" fontId="3" fillId="0" borderId="0" applyFont="0" applyFill="0" applyBorder="0" applyAlignment="0" applyProtection="0"/>
    <xf numFmtId="0" fontId="0" fillId="29" borderId="0" applyNumberFormat="0" applyBorder="0" applyAlignment="0" applyProtection="0"/>
    <xf numFmtId="223" fontId="3" fillId="0" borderId="0" applyFont="0" applyFill="0" applyBorder="0" applyAlignment="0" applyProtection="0"/>
    <xf numFmtId="223" fontId="0" fillId="0" borderId="0" applyFont="0" applyFill="0" applyBorder="0" applyAlignment="0" applyProtection="0"/>
    <xf numFmtId="223" fontId="178" fillId="0" borderId="0" applyFont="0" applyFill="0" applyBorder="0" applyAlignment="0" applyProtection="0"/>
    <xf numFmtId="223" fontId="3" fillId="0" borderId="0" applyFont="0" applyFill="0" applyBorder="0" applyAlignment="0" applyProtection="0"/>
    <xf numFmtId="0" fontId="3" fillId="0" borderId="0"/>
    <xf numFmtId="0" fontId="3" fillId="0" borderId="0"/>
    <xf numFmtId="0" fontId="0" fillId="0" borderId="0"/>
    <xf numFmtId="223" fontId="0" fillId="0" borderId="0" applyFont="0" applyFill="0" applyBorder="0" applyAlignment="0" applyProtection="0"/>
    <xf numFmtId="223" fontId="0" fillId="0" borderId="0" applyFont="0" applyFill="0" applyBorder="0" applyAlignment="0" applyProtection="0"/>
    <xf numFmtId="0" fontId="194" fillId="54" borderId="0" applyNumberFormat="0" applyBorder="0" applyAlignment="0" applyProtection="0"/>
    <xf numFmtId="325" fontId="3" fillId="0" borderId="0" applyFon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223" fontId="0" fillId="0" borderId="0" applyFont="0" applyFill="0" applyBorder="0" applyAlignment="0" applyProtection="0"/>
    <xf numFmtId="9" fontId="0" fillId="0" borderId="0" applyFont="0" applyFill="0" applyBorder="0" applyAlignment="0" applyProtection="0"/>
    <xf numFmtId="0" fontId="190" fillId="51" borderId="0" applyNumberFormat="0" applyBorder="0" applyAlignment="0" applyProtection="0"/>
    <xf numFmtId="0" fontId="129" fillId="26" borderId="0" applyNumberFormat="0" applyBorder="0" applyAlignment="0" applyProtection="0"/>
    <xf numFmtId="0" fontId="0" fillId="13" borderId="0" applyNumberFormat="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0" fillId="25" borderId="0" applyNumberFormat="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3" fillId="0" borderId="0"/>
    <xf numFmtId="0" fontId="127" fillId="0" borderId="171" applyNumberFormat="0" applyFill="0" applyProtection="0">
      <alignment horizontal="center"/>
    </xf>
    <xf numFmtId="0" fontId="129" fillId="38" borderId="0" applyNumberFormat="0" applyBorder="0" applyAlignment="0" applyProtection="0"/>
    <xf numFmtId="0" fontId="12" fillId="0" borderId="0">
      <protection locked="0"/>
    </xf>
    <xf numFmtId="223" fontId="3"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0" fillId="0" borderId="0"/>
    <xf numFmtId="0" fontId="150" fillId="0" borderId="0" applyNumberFormat="0" applyFill="0" applyProtection="0">
      <alignment horizontal="centerContinuous"/>
    </xf>
    <xf numFmtId="0" fontId="3" fillId="0" borderId="176" applyNumberFormat="0" applyFon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0" fillId="36" borderId="0" applyNumberFormat="0" applyBorder="0" applyAlignment="0" applyProtection="0"/>
    <xf numFmtId="223" fontId="79"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129" fillId="0" borderId="0" applyFont="0" applyFill="0" applyBorder="0" applyAlignment="0" applyProtection="0"/>
    <xf numFmtId="223" fontId="129" fillId="0" borderId="0" applyFont="0" applyFill="0" applyBorder="0" applyAlignment="0" applyProtection="0"/>
    <xf numFmtId="0" fontId="3" fillId="0" borderId="0"/>
    <xf numFmtId="0" fontId="3" fillId="0" borderId="0"/>
    <xf numFmtId="223" fontId="129" fillId="0" borderId="0" applyFont="0" applyFill="0" applyBorder="0" applyAlignment="0" applyProtection="0"/>
    <xf numFmtId="0" fontId="3" fillId="0" borderId="0"/>
    <xf numFmtId="0" fontId="3" fillId="0" borderId="0"/>
    <xf numFmtId="213" fontId="135" fillId="0" borderId="0" applyFill="0" applyBorder="0" applyAlignment="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129" fillId="0" borderId="0" applyFont="0" applyFill="0" applyBorder="0" applyAlignment="0" applyProtection="0"/>
    <xf numFmtId="0" fontId="3" fillId="0" borderId="0"/>
    <xf numFmtId="0" fontId="0" fillId="0" borderId="0"/>
    <xf numFmtId="223" fontId="129" fillId="0" borderId="0" applyFont="0" applyFill="0" applyBorder="0" applyAlignment="0" applyProtection="0"/>
    <xf numFmtId="0" fontId="129" fillId="47" borderId="182" applyNumberFormat="0" applyFont="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171" fillId="0" borderId="0" applyFont="0" applyFill="0" applyBorder="0" applyAlignment="0" applyProtection="0"/>
    <xf numFmtId="223" fontId="3" fillId="0" borderId="0" applyFont="0" applyFill="0" applyBorder="0" applyAlignment="0" applyProtection="0"/>
    <xf numFmtId="0" fontId="171" fillId="0" borderId="0" applyFont="0" applyFill="0" applyBorder="0" applyAlignment="0" applyProtection="0"/>
    <xf numFmtId="223" fontId="3" fillId="0" borderId="0" applyFont="0" applyFill="0" applyBorder="0" applyAlignment="0" applyProtection="0"/>
    <xf numFmtId="0" fontId="237" fillId="0" borderId="0"/>
    <xf numFmtId="223" fontId="3" fillId="0" borderId="0" applyFont="0" applyFill="0" applyBorder="0" applyAlignment="0" applyProtection="0"/>
    <xf numFmtId="223" fontId="129" fillId="0" borderId="0" applyFont="0" applyFill="0" applyBorder="0" applyAlignment="0" applyProtection="0"/>
    <xf numFmtId="223" fontId="129" fillId="0" borderId="0" applyFont="0" applyFill="0" applyBorder="0" applyAlignment="0" applyProtection="0"/>
    <xf numFmtId="0" fontId="3" fillId="0" borderId="0"/>
    <xf numFmtId="0" fontId="129" fillId="38" borderId="0" applyNumberFormat="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0" fillId="0" borderId="0"/>
    <xf numFmtId="0" fontId="141" fillId="0" borderId="135" applyNumberFormat="0" applyFill="0" applyBorder="0" applyAlignment="0">
      <alignment horizontal="left"/>
      <protection locked="0"/>
    </xf>
    <xf numFmtId="9" fontId="3" fillId="0" borderId="0" applyFont="0" applyFill="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3" fillId="0" borderId="0"/>
    <xf numFmtId="0" fontId="127" fillId="0" borderId="171" applyNumberFormat="0" applyFill="0" applyProtection="0">
      <alignment horizontal="center"/>
    </xf>
    <xf numFmtId="0" fontId="0" fillId="22" borderId="0" applyNumberFormat="0" applyBorder="0" applyAlignment="0" applyProtection="0"/>
    <xf numFmtId="0" fontId="133" fillId="0" borderId="175" applyNumberFormat="0" applyFill="0" applyAlignment="0" applyProtection="0"/>
    <xf numFmtId="0" fontId="133" fillId="0" borderId="175" applyNumberFormat="0" applyFill="0" applyAlignment="0" applyProtection="0"/>
    <xf numFmtId="217" fontId="3" fillId="0" borderId="0" applyAlignment="0">
      <alignment horizontal="right"/>
    </xf>
    <xf numFmtId="0" fontId="171" fillId="0" borderId="0" applyFont="0" applyFill="0" applyBorder="0" applyAlignment="0" applyProtection="0"/>
    <xf numFmtId="0" fontId="133" fillId="0" borderId="175" applyNumberFormat="0" applyFill="0" applyAlignment="0" applyProtection="0"/>
    <xf numFmtId="0" fontId="133" fillId="0" borderId="175" applyNumberFormat="0" applyFill="0" applyAlignment="0" applyProtection="0"/>
    <xf numFmtId="223" fontId="3" fillId="0" borderId="0" applyFont="0" applyFill="0" applyBorder="0" applyAlignment="0" applyProtection="0"/>
    <xf numFmtId="0" fontId="3" fillId="0" borderId="0"/>
    <xf numFmtId="0" fontId="127" fillId="0" borderId="171" applyNumberFormat="0" applyFill="0" applyProtection="0">
      <alignment horizontal="center"/>
    </xf>
    <xf numFmtId="0" fontId="133" fillId="0" borderId="175" applyNumberFormat="0" applyFill="0" applyAlignment="0" applyProtection="0"/>
    <xf numFmtId="197" fontId="158" fillId="0" borderId="19" applyBorder="0">
      <protection locked="0"/>
    </xf>
    <xf numFmtId="0" fontId="133" fillId="0" borderId="175" applyNumberFormat="0" applyFill="0" applyAlignment="0" applyProtection="0"/>
    <xf numFmtId="0" fontId="133" fillId="0" borderId="175" applyNumberFormat="0" applyFill="0" applyAlignment="0" applyProtection="0"/>
    <xf numFmtId="0" fontId="133" fillId="0" borderId="175" applyNumberFormat="0" applyFill="0" applyAlignment="0" applyProtection="0"/>
    <xf numFmtId="291" fontId="3" fillId="0" borderId="0" applyFont="0" applyFill="0" applyBorder="0" applyAlignment="0" applyProtection="0"/>
    <xf numFmtId="0" fontId="0" fillId="0" borderId="0"/>
    <xf numFmtId="0" fontId="133" fillId="0" borderId="175" applyNumberFormat="0" applyFill="0" applyAlignment="0" applyProtection="0"/>
    <xf numFmtId="223" fontId="3" fillId="0" borderId="0" applyFont="0" applyFill="0" applyBorder="0" applyAlignment="0" applyProtection="0"/>
    <xf numFmtId="0" fontId="133" fillId="0" borderId="175" applyNumberFormat="0" applyFill="0" applyAlignment="0" applyProtection="0"/>
    <xf numFmtId="0" fontId="133" fillId="0" borderId="175" applyNumberFormat="0" applyFill="0" applyAlignment="0" applyProtection="0"/>
    <xf numFmtId="301" fontId="1" fillId="0" borderId="0" applyFill="0" applyBorder="0" applyAlignment="0"/>
    <xf numFmtId="0" fontId="3" fillId="0" borderId="0"/>
    <xf numFmtId="315" fontId="158" fillId="0" borderId="0" applyFill="0" applyBorder="0" applyAlignment="0"/>
    <xf numFmtId="0" fontId="0" fillId="0" borderId="0"/>
    <xf numFmtId="300" fontId="1" fillId="0" borderId="0" applyFill="0" applyBorder="0" applyAlignment="0"/>
    <xf numFmtId="3" fontId="12" fillId="40" borderId="1" applyNumberFormat="0" applyAlignment="0">
      <alignment horizontal="center"/>
      <protection locked="0"/>
    </xf>
    <xf numFmtId="9" fontId="3" fillId="0" borderId="0" applyFont="0" applyFill="0" applyBorder="0" applyAlignment="0" applyProtection="0"/>
    <xf numFmtId="301" fontId="1" fillId="0" borderId="0" applyFill="0" applyBorder="0" applyAlignment="0"/>
    <xf numFmtId="300" fontId="1" fillId="0" borderId="0" applyFill="0" applyBorder="0" applyAlignment="0"/>
    <xf numFmtId="0" fontId="0" fillId="0" borderId="0"/>
    <xf numFmtId="300" fontId="1" fillId="0" borderId="0" applyFill="0" applyBorder="0" applyAlignment="0"/>
    <xf numFmtId="0" fontId="0" fillId="15" borderId="0" applyNumberFormat="0" applyBorder="0" applyAlignment="0" applyProtection="0"/>
    <xf numFmtId="0" fontId="3" fillId="0" borderId="0"/>
    <xf numFmtId="245" fontId="3" fillId="0" borderId="0"/>
    <xf numFmtId="245" fontId="3" fillId="0" borderId="0"/>
    <xf numFmtId="245" fontId="3" fillId="0" borderId="0"/>
    <xf numFmtId="245" fontId="3" fillId="0" borderId="0"/>
    <xf numFmtId="245" fontId="3" fillId="0" borderId="0"/>
    <xf numFmtId="245" fontId="3" fillId="0" borderId="0"/>
    <xf numFmtId="0" fontId="3" fillId="0" borderId="0"/>
    <xf numFmtId="249" fontId="3" fillId="0" borderId="0" applyFont="0" applyFill="0" applyBorder="0" applyAlignment="0" applyProtection="0"/>
    <xf numFmtId="303" fontId="3" fillId="0" borderId="0">
      <alignment horizontal="right"/>
    </xf>
    <xf numFmtId="0" fontId="277" fillId="51" borderId="0" applyNumberFormat="0" applyBorder="0" applyAlignment="0" applyProtection="0"/>
    <xf numFmtId="0" fontId="277" fillId="51" borderId="0" applyNumberFormat="0" applyBorder="0" applyAlignment="0" applyProtection="0"/>
    <xf numFmtId="9" fontId="129" fillId="0" borderId="0" applyFont="0" applyFill="0" applyBorder="0" applyAlignment="0" applyProtection="0"/>
    <xf numFmtId="0" fontId="277" fillId="51" borderId="0" applyNumberFormat="0" applyBorder="0" applyAlignment="0" applyProtection="0"/>
    <xf numFmtId="0" fontId="190" fillId="51" borderId="0" applyNumberFormat="0" applyBorder="0" applyAlignment="0" applyProtection="0"/>
    <xf numFmtId="0" fontId="280" fillId="0" borderId="0" applyFont="0" applyAlignment="0">
      <alignment horizontal="center"/>
    </xf>
    <xf numFmtId="0" fontId="3" fillId="0" borderId="0"/>
    <xf numFmtId="0" fontId="3" fillId="0" borderId="0"/>
    <xf numFmtId="0" fontId="190" fillId="40" borderId="0" applyNumberFormat="0" applyBorder="0" applyAlignment="0" applyProtection="0"/>
    <xf numFmtId="0" fontId="0" fillId="51" borderId="0" applyNumberFormat="0" applyBorder="0" applyAlignment="0" applyProtection="0"/>
    <xf numFmtId="0" fontId="3" fillId="0" borderId="0"/>
    <xf numFmtId="0" fontId="0" fillId="51" borderId="0" applyNumberFormat="0" applyBorder="0" applyAlignment="0" applyProtection="0"/>
    <xf numFmtId="0" fontId="0" fillId="51" borderId="0" applyNumberFormat="0" applyBorder="0" applyAlignment="0" applyProtection="0"/>
    <xf numFmtId="0" fontId="129" fillId="0" borderId="0"/>
    <xf numFmtId="9" fontId="3" fillId="0" borderId="0" applyFont="0" applyFill="0" applyBorder="0" applyAlignment="0" applyProtection="0"/>
    <xf numFmtId="0" fontId="277" fillId="51" borderId="0" applyNumberFormat="0" applyBorder="0" applyAlignment="0" applyProtection="0"/>
    <xf numFmtId="0" fontId="3" fillId="0" borderId="0"/>
    <xf numFmtId="37" fontId="153" fillId="61" borderId="204">
      <alignment horizontal="right"/>
      <protection locked="0"/>
    </xf>
    <xf numFmtId="0" fontId="129" fillId="51" borderId="0" applyNumberFormat="0" applyBorder="0" applyAlignment="0" applyProtection="0"/>
    <xf numFmtId="0" fontId="129" fillId="51" borderId="0" applyNumberFormat="0" applyBorder="0" applyAlignment="0" applyProtection="0"/>
    <xf numFmtId="310" fontId="86" fillId="0" borderId="0"/>
    <xf numFmtId="223" fontId="129" fillId="0" borderId="0" applyFont="0" applyFill="0" applyBorder="0" applyAlignment="0" applyProtection="0"/>
    <xf numFmtId="4" fontId="141" fillId="54" borderId="189" applyNumberFormat="0" applyProtection="0">
      <alignment horizontal="left" vertical="center" indent="1"/>
    </xf>
    <xf numFmtId="310" fontId="86" fillId="0" borderId="0"/>
    <xf numFmtId="0" fontId="0" fillId="0" borderId="0"/>
    <xf numFmtId="310" fontId="86" fillId="0" borderId="0"/>
    <xf numFmtId="310" fontId="86" fillId="0" borderId="0"/>
    <xf numFmtId="0" fontId="3" fillId="0" borderId="176" applyNumberFormat="0" applyFont="0" applyFill="0" applyAlignment="0" applyProtection="0"/>
    <xf numFmtId="310" fontId="86" fillId="0" borderId="0"/>
    <xf numFmtId="0" fontId="0" fillId="38" borderId="0" applyNumberFormat="0" applyBorder="0" applyAlignment="0" applyProtection="0"/>
    <xf numFmtId="0" fontId="217" fillId="18" borderId="189" applyNumberFormat="0" applyAlignment="0" applyProtection="0"/>
    <xf numFmtId="310" fontId="86" fillId="0" borderId="0"/>
    <xf numFmtId="0" fontId="3" fillId="0" borderId="0">
      <protection locked="0"/>
    </xf>
    <xf numFmtId="3" fontId="166" fillId="54" borderId="0"/>
    <xf numFmtId="3" fontId="166" fillId="54" borderId="0">
      <protection locked="0"/>
    </xf>
    <xf numFmtId="3" fontId="166" fillId="54" borderId="0"/>
    <xf numFmtId="238" fontId="86" fillId="0" borderId="0"/>
    <xf numFmtId="0" fontId="279" fillId="0" borderId="0"/>
    <xf numFmtId="238" fontId="86" fillId="0" borderId="0"/>
    <xf numFmtId="238" fontId="86" fillId="0" borderId="0"/>
    <xf numFmtId="0" fontId="3" fillId="0" borderId="0"/>
    <xf numFmtId="0" fontId="3" fillId="0" borderId="176" applyNumberFormat="0" applyFont="0" applyFill="0" applyAlignment="0" applyProtection="0"/>
    <xf numFmtId="0" fontId="127" fillId="0" borderId="171" applyNumberFormat="0" applyFill="0" applyProtection="0">
      <alignment horizontal="center"/>
    </xf>
    <xf numFmtId="238" fontId="86" fillId="0" borderId="0"/>
    <xf numFmtId="0" fontId="129" fillId="30" borderId="0" applyNumberFormat="0" applyBorder="0" applyAlignment="0" applyProtection="0"/>
    <xf numFmtId="238" fontId="86" fillId="0" borderId="0"/>
    <xf numFmtId="0" fontId="129" fillId="39" borderId="0" applyNumberFormat="0" applyBorder="0" applyAlignment="0" applyProtection="0"/>
    <xf numFmtId="0" fontId="129" fillId="26" borderId="0" applyNumberFormat="0" applyBorder="0" applyAlignment="0" applyProtection="0"/>
    <xf numFmtId="0" fontId="0" fillId="22" borderId="0" applyNumberFormat="0" applyBorder="0" applyAlignment="0" applyProtection="0"/>
    <xf numFmtId="3" fontId="166" fillId="54" borderId="0"/>
    <xf numFmtId="0" fontId="3" fillId="0" borderId="0" applyFont="0" applyFill="0" applyAlignment="0" applyProtection="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308" fontId="86" fillId="0" borderId="0"/>
    <xf numFmtId="0" fontId="162" fillId="0" borderId="185" applyNumberFormat="0" applyFill="0" applyAlignment="0" applyProtection="0"/>
    <xf numFmtId="0" fontId="3" fillId="0" borderId="0"/>
    <xf numFmtId="308" fontId="86" fillId="0" borderId="0"/>
    <xf numFmtId="0" fontId="162" fillId="0" borderId="185" applyNumberFormat="0" applyFill="0" applyAlignment="0" applyProtection="0"/>
    <xf numFmtId="308" fontId="86" fillId="0" borderId="0"/>
    <xf numFmtId="0" fontId="0" fillId="0" borderId="0"/>
    <xf numFmtId="0" fontId="202" fillId="70" borderId="186" applyNumberFormat="0" applyAlignment="0" applyProtection="0"/>
    <xf numFmtId="0" fontId="202" fillId="70" borderId="186" applyNumberFormat="0" applyAlignment="0" applyProtection="0"/>
    <xf numFmtId="0" fontId="0" fillId="0" borderId="0"/>
    <xf numFmtId="0" fontId="202" fillId="70" borderId="186" applyNumberFormat="0" applyAlignment="0" applyProtection="0"/>
    <xf numFmtId="0" fontId="264" fillId="0" borderId="0" applyBorder="0">
      <alignment horizontal="left" vertical="center"/>
    </xf>
    <xf numFmtId="325" fontId="285" fillId="0" borderId="0" applyNumberFormat="0" applyAlignment="0">
      <alignment horizontal="right"/>
    </xf>
    <xf numFmtId="0" fontId="3" fillId="0" borderId="0"/>
    <xf numFmtId="0" fontId="202" fillId="70" borderId="186" applyNumberFormat="0" applyAlignment="0" applyProtection="0"/>
    <xf numFmtId="0" fontId="0" fillId="0" borderId="0"/>
    <xf numFmtId="223" fontId="3" fillId="0" borderId="0" applyFont="0" applyFill="0" applyBorder="0" applyAlignment="0" applyProtection="0"/>
    <xf numFmtId="0" fontId="3" fillId="0" borderId="0"/>
    <xf numFmtId="0" fontId="190" fillId="40" borderId="0" applyNumberFormat="0" applyBorder="0" applyAlignment="0" applyProtection="0"/>
    <xf numFmtId="0" fontId="202" fillId="70" borderId="186" applyNumberFormat="0" applyAlignment="0" applyProtection="0"/>
    <xf numFmtId="0" fontId="116" fillId="0" borderId="0" applyFill="0" applyBorder="0" applyProtection="0">
      <alignment horizontal="center" vertical="center"/>
    </xf>
    <xf numFmtId="0" fontId="202" fillId="70" borderId="186" applyNumberFormat="0" applyAlignment="0" applyProtection="0"/>
    <xf numFmtId="0" fontId="147" fillId="59" borderId="0" applyNumberFormat="0" applyBorder="0" applyAlignment="0" applyProtection="0"/>
    <xf numFmtId="0" fontId="15" fillId="0" borderId="179" applyNumberFormat="0" applyFill="0" applyAlignment="0" applyProtection="0"/>
    <xf numFmtId="0" fontId="202" fillId="70" borderId="186" applyNumberFormat="0" applyAlignment="0" applyProtection="0"/>
    <xf numFmtId="0" fontId="202" fillId="70" borderId="186" applyNumberFormat="0" applyAlignment="0" applyProtection="0"/>
    <xf numFmtId="0" fontId="202" fillId="70" borderId="186" applyNumberFormat="0" applyAlignment="0" applyProtection="0"/>
    <xf numFmtId="0" fontId="15" fillId="0" borderId="179" applyNumberFormat="0" applyFill="0" applyAlignment="0" applyProtection="0"/>
    <xf numFmtId="0" fontId="15" fillId="0" borderId="179" applyNumberFormat="0" applyFill="0" applyAlignment="0" applyProtection="0"/>
    <xf numFmtId="223" fontId="0" fillId="0" borderId="0" applyFont="0" applyFill="0" applyBorder="0" applyAlignment="0" applyProtection="0"/>
    <xf numFmtId="0" fontId="3" fillId="0" borderId="0"/>
    <xf numFmtId="277" fontId="136" fillId="0" borderId="0" applyFont="0" applyFill="0" applyBorder="0" applyAlignment="0" applyProtection="0"/>
    <xf numFmtId="0" fontId="127" fillId="0" borderId="171" applyNumberFormat="0" applyFill="0" applyProtection="0">
      <alignment horizontal="center"/>
    </xf>
    <xf numFmtId="0" fontId="15" fillId="0" borderId="179" applyNumberFormat="0" applyFill="0" applyAlignment="0" applyProtection="0"/>
    <xf numFmtId="0" fontId="15" fillId="0" borderId="179" applyNumberFormat="0" applyFill="0" applyAlignment="0" applyProtection="0"/>
    <xf numFmtId="0" fontId="202" fillId="70" borderId="186" applyNumberFormat="0" applyAlignment="0" applyProtection="0"/>
    <xf numFmtId="4" fontId="214" fillId="0" borderId="1"/>
    <xf numFmtId="0" fontId="214" fillId="0" borderId="1"/>
    <xf numFmtId="9" fontId="214" fillId="0" borderId="1"/>
    <xf numFmtId="0" fontId="129" fillId="25" borderId="0" applyNumberFormat="0" applyBorder="0" applyAlignment="0" applyProtection="0"/>
    <xf numFmtId="291" fontId="3" fillId="0" borderId="0" applyFont="0" applyFill="0" applyBorder="0" applyAlignment="0" applyProtection="0"/>
    <xf numFmtId="0" fontId="3" fillId="0" borderId="0"/>
    <xf numFmtId="0" fontId="256" fillId="0" borderId="211" applyNumberFormat="0" applyAlignment="0"/>
    <xf numFmtId="223" fontId="3" fillId="0" borderId="0" applyFont="0" applyFill="0" applyBorder="0" applyAlignment="0" applyProtection="0"/>
    <xf numFmtId="191" fontId="153" fillId="54" borderId="0" applyBorder="0">
      <alignment horizontal="right" vertical="center"/>
      <protection locked="0"/>
    </xf>
    <xf numFmtId="0" fontId="0" fillId="24" borderId="0" applyNumberFormat="0" applyBorder="0" applyAlignment="0" applyProtection="0"/>
    <xf numFmtId="0" fontId="3" fillId="0" borderId="0"/>
    <xf numFmtId="0" fontId="141" fillId="0" borderId="0" applyNumberFormat="0" applyFont="0" applyFill="0" applyBorder="0" applyAlignment="0">
      <alignment horizontal="left"/>
      <protection hidden="1"/>
    </xf>
    <xf numFmtId="197" fontId="158" fillId="0" borderId="19" applyBorder="0">
      <protection locked="0"/>
    </xf>
    <xf numFmtId="9" fontId="3" fillId="0" borderId="0" applyFont="0" applyFill="0" applyBorder="0" applyAlignment="0" applyProtection="0"/>
    <xf numFmtId="0" fontId="64" fillId="21" borderId="0" applyNumberFormat="0" applyBorder="0" applyAlignment="0" applyProtection="0"/>
    <xf numFmtId="0" fontId="166" fillId="0" borderId="0"/>
    <xf numFmtId="0" fontId="154" fillId="0" borderId="0">
      <alignment vertical="center"/>
    </xf>
    <xf numFmtId="0" fontId="199" fillId="0" borderId="34" applyNumberFormat="0" applyFill="0" applyBorder="0" applyAlignment="0" applyProtection="0">
      <alignment horizontal="center"/>
    </xf>
    <xf numFmtId="0" fontId="129" fillId="25" borderId="0" applyNumberFormat="0" applyBorder="0" applyAlignment="0" applyProtection="0"/>
    <xf numFmtId="199" fontId="6" fillId="0" borderId="0"/>
    <xf numFmtId="0" fontId="3" fillId="0" borderId="0"/>
    <xf numFmtId="0" fontId="133" fillId="0" borderId="175" applyNumberFormat="0" applyFill="0" applyAlignment="0" applyProtection="0"/>
    <xf numFmtId="291" fontId="3" fillId="0" borderId="0" applyFont="0" applyFill="0" applyBorder="0" applyAlignment="0" applyProtection="0"/>
    <xf numFmtId="0" fontId="224" fillId="0" borderId="0">
      <alignment horizontal="left" vertical="center"/>
    </xf>
    <xf numFmtId="0" fontId="188" fillId="54" borderId="0" applyNumberFormat="0" applyBorder="0" applyAlignment="0" applyProtection="0"/>
    <xf numFmtId="223" fontId="3" fillId="0" borderId="0" applyFont="0" applyFill="0" applyBorder="0" applyAlignment="0" applyProtection="0"/>
    <xf numFmtId="0" fontId="132" fillId="0" borderId="0" applyNumberFormat="0" applyFill="0" applyBorder="0" applyAlignment="0" applyProtection="0"/>
    <xf numFmtId="223" fontId="3" fillId="0" borderId="0" applyFont="0" applyFill="0" applyBorder="0" applyAlignment="0" applyProtection="0"/>
    <xf numFmtId="0" fontId="215" fillId="0" borderId="0" applyNumberFormat="0" applyFill="0" applyBorder="0" applyAlignment="0" applyProtection="0"/>
    <xf numFmtId="223" fontId="3" fillId="0" borderId="0" applyFont="0" applyFill="0" applyBorder="0" applyAlignment="0" applyProtection="0"/>
    <xf numFmtId="0" fontId="132" fillId="0" borderId="0" applyNumberFormat="0" applyFill="0" applyBorder="0" applyAlignment="0" applyProtection="0"/>
    <xf numFmtId="223" fontId="0" fillId="0" borderId="0" applyFont="0" applyFill="0" applyBorder="0" applyAlignment="0" applyProtection="0"/>
    <xf numFmtId="0" fontId="215" fillId="0" borderId="0" applyNumberFormat="0" applyFill="0" applyBorder="0" applyAlignment="0" applyProtection="0"/>
    <xf numFmtId="0" fontId="0" fillId="32" borderId="0" applyNumberFormat="0" applyBorder="0" applyAlignment="0" applyProtection="0"/>
    <xf numFmtId="0" fontId="129" fillId="47" borderId="182" applyNumberFormat="0" applyFont="0" applyAlignment="0" applyProtection="0"/>
    <xf numFmtId="0" fontId="277" fillId="51" borderId="0" applyNumberFormat="0" applyBorder="0" applyAlignment="0" applyProtection="0"/>
    <xf numFmtId="0" fontId="132" fillId="0" borderId="0" applyNumberFormat="0" applyFill="0" applyBorder="0" applyAlignment="0" applyProtection="0"/>
    <xf numFmtId="0" fontId="132" fillId="0" borderId="0" applyNumberFormat="0" applyFill="0" applyBorder="0" applyAlignment="0" applyProtection="0"/>
    <xf numFmtId="0" fontId="202" fillId="70" borderId="186" applyNumberFormat="0" applyAlignment="0" applyProtection="0"/>
    <xf numFmtId="0" fontId="132" fillId="0" borderId="0" applyNumberFormat="0" applyFill="0" applyBorder="0" applyAlignment="0" applyProtection="0"/>
    <xf numFmtId="0" fontId="0" fillId="0" borderId="0"/>
    <xf numFmtId="0" fontId="162" fillId="0" borderId="185" applyNumberFormat="0" applyFill="0" applyAlignment="0" applyProtection="0"/>
    <xf numFmtId="223" fontId="3" fillId="0" borderId="0" applyFont="0" applyFill="0" applyBorder="0" applyAlignment="0" applyProtection="0"/>
    <xf numFmtId="0" fontId="132" fillId="0" borderId="0" applyNumberFormat="0" applyFill="0" applyBorder="0" applyAlignment="0" applyProtection="0"/>
    <xf numFmtId="0" fontId="0" fillId="0" borderId="0"/>
    <xf numFmtId="0" fontId="151" fillId="76" borderId="0" applyNumberFormat="0" applyBorder="0" applyAlignment="0" applyProtection="0"/>
    <xf numFmtId="0" fontId="160" fillId="14" borderId="184" applyNumberFormat="0" applyAlignment="0" applyProtection="0"/>
    <xf numFmtId="0" fontId="3" fillId="0" borderId="0"/>
    <xf numFmtId="0" fontId="126" fillId="0" borderId="170" applyNumberFormat="0" applyFill="0" applyAlignment="0" applyProtection="0"/>
    <xf numFmtId="0" fontId="0" fillId="29" borderId="0" applyNumberFormat="0" applyBorder="0" applyAlignment="0" applyProtection="0"/>
    <xf numFmtId="0" fontId="132" fillId="0" borderId="174" applyNumberFormat="0" applyFill="0" applyAlignment="0" applyProtection="0"/>
    <xf numFmtId="0" fontId="3" fillId="0" borderId="176" applyNumberFormat="0" applyFont="0" applyFill="0" applyAlignment="0" applyProtection="0"/>
    <xf numFmtId="0" fontId="132" fillId="0" borderId="174" applyNumberFormat="0" applyFill="0" applyAlignment="0" applyProtection="0"/>
    <xf numFmtId="0" fontId="129" fillId="43" borderId="0" applyNumberFormat="0" applyBorder="0" applyAlignment="0" applyProtection="0"/>
    <xf numFmtId="0" fontId="129" fillId="43" borderId="0" applyNumberFormat="0" applyBorder="0" applyAlignment="0" applyProtection="0"/>
    <xf numFmtId="0" fontId="0" fillId="32" borderId="0" applyNumberFormat="0" applyBorder="0" applyAlignment="0" applyProtection="0"/>
    <xf numFmtId="0" fontId="132" fillId="0" borderId="174" applyNumberFormat="0" applyFill="0" applyAlignment="0" applyProtection="0"/>
    <xf numFmtId="0" fontId="132" fillId="0" borderId="174" applyNumberFormat="0" applyFill="0" applyAlignment="0" applyProtection="0"/>
    <xf numFmtId="223" fontId="3" fillId="0" borderId="0" applyFont="0" applyFill="0" applyBorder="0" applyAlignment="0" applyProtection="0"/>
    <xf numFmtId="9" fontId="129" fillId="0" borderId="0" applyFont="0" applyFill="0" applyBorder="0" applyAlignment="0" applyProtection="0"/>
    <xf numFmtId="0" fontId="3" fillId="0" borderId="176" applyNumberFormat="0" applyFont="0" applyFill="0" applyAlignment="0" applyProtection="0"/>
    <xf numFmtId="0" fontId="132" fillId="0" borderId="174" applyNumberFormat="0" applyFill="0" applyAlignment="0" applyProtection="0"/>
    <xf numFmtId="0" fontId="132" fillId="0" borderId="174" applyNumberFormat="0" applyFill="0" applyAlignment="0" applyProtection="0"/>
    <xf numFmtId="223" fontId="3" fillId="0" borderId="0" applyFont="0" applyFill="0" applyBorder="0" applyAlignment="0" applyProtection="0"/>
    <xf numFmtId="9" fontId="129" fillId="0" borderId="0" applyFon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32" fillId="0" borderId="174" applyNumberFormat="0" applyFill="0" applyAlignment="0" applyProtection="0"/>
    <xf numFmtId="0" fontId="132" fillId="0" borderId="174" applyNumberFormat="0" applyFill="0" applyAlignment="0" applyProtection="0"/>
    <xf numFmtId="223" fontId="3" fillId="0" borderId="0" applyFont="0" applyFill="0" applyBorder="0" applyAlignment="0" applyProtection="0"/>
    <xf numFmtId="0" fontId="132" fillId="0" borderId="174" applyNumberFormat="0" applyFill="0" applyAlignment="0" applyProtection="0"/>
    <xf numFmtId="0" fontId="132" fillId="0" borderId="174" applyNumberFormat="0" applyFill="0" applyAlignment="0" applyProtection="0"/>
    <xf numFmtId="0" fontId="0" fillId="15"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0" fontId="132" fillId="0" borderId="174" applyNumberFormat="0" applyFill="0" applyAlignment="0" applyProtection="0"/>
    <xf numFmtId="0" fontId="132" fillId="0" borderId="174" applyNumberFormat="0" applyFill="0" applyAlignment="0" applyProtection="0"/>
    <xf numFmtId="0" fontId="3" fillId="0" borderId="0"/>
    <xf numFmtId="223" fontId="3" fillId="0" borderId="0" applyFont="0" applyFill="0" applyBorder="0" applyAlignment="0" applyProtection="0"/>
    <xf numFmtId="0" fontId="132" fillId="0" borderId="174" applyNumberFormat="0" applyFill="0" applyAlignment="0" applyProtection="0"/>
    <xf numFmtId="223" fontId="3" fillId="0" borderId="0" applyFont="0" applyFill="0" applyBorder="0" applyAlignment="0" applyProtection="0"/>
    <xf numFmtId="0" fontId="132" fillId="0" borderId="174" applyNumberFormat="0" applyFill="0" applyAlignment="0" applyProtection="0"/>
    <xf numFmtId="223" fontId="0" fillId="0" borderId="0" applyFont="0" applyFill="0" applyBorder="0" applyAlignment="0" applyProtection="0"/>
    <xf numFmtId="0" fontId="3" fillId="0" borderId="0" applyFont="0" applyFill="0" applyAlignment="0" applyProtection="0"/>
    <xf numFmtId="0" fontId="162" fillId="0" borderId="185" applyNumberFormat="0" applyFill="0" applyAlignment="0" applyProtection="0"/>
    <xf numFmtId="0" fontId="162" fillId="0" borderId="185" applyNumberFormat="0" applyFill="0" applyAlignment="0" applyProtection="0"/>
    <xf numFmtId="0" fontId="178" fillId="0" borderId="0"/>
    <xf numFmtId="223" fontId="129" fillId="0" borderId="0" applyFont="0" applyFill="0" applyBorder="0" applyAlignment="0" applyProtection="0"/>
    <xf numFmtId="0" fontId="162" fillId="0" borderId="185" applyNumberFormat="0" applyFill="0" applyAlignment="0" applyProtection="0"/>
    <xf numFmtId="0" fontId="162" fillId="0" borderId="185" applyNumberFormat="0" applyFill="0" applyAlignment="0" applyProtection="0"/>
    <xf numFmtId="0" fontId="125" fillId="0" borderId="0" applyNumberFormat="0" applyFill="0" applyBorder="0" applyAlignment="0" applyProtection="0"/>
    <xf numFmtId="0" fontId="148" fillId="0" borderId="183" applyNumberFormat="0" applyFill="0" applyAlignment="0" applyProtection="0"/>
    <xf numFmtId="0" fontId="276" fillId="0" borderId="1"/>
    <xf numFmtId="0" fontId="0" fillId="51" borderId="0" applyNumberFormat="0" applyBorder="0" applyAlignment="0" applyProtection="0"/>
    <xf numFmtId="38" fontId="86" fillId="0" borderId="1" applyFont="0" applyFill="0" applyBorder="0" applyAlignment="0" applyProtection="0"/>
    <xf numFmtId="0" fontId="128" fillId="0" borderId="172" applyNumberFormat="0" applyFill="0" applyAlignment="0" applyProtection="0"/>
    <xf numFmtId="0" fontId="128" fillId="0" borderId="172" applyNumberFormat="0" applyFill="0" applyAlignment="0" applyProtection="0"/>
    <xf numFmtId="257" fontId="153" fillId="54" borderId="0" applyBorder="0">
      <alignment horizontal="right" vertical="center"/>
      <protection locked="0"/>
    </xf>
    <xf numFmtId="38" fontId="86" fillId="0" borderId="1" applyFont="0" applyFill="0" applyBorder="0" applyAlignment="0" applyProtection="0"/>
    <xf numFmtId="0" fontId="211" fillId="75" borderId="202" applyNumberFormat="0">
      <alignment horizontal="left" vertical="center" indent="1"/>
    </xf>
    <xf numFmtId="0" fontId="3" fillId="0" borderId="0"/>
    <xf numFmtId="0" fontId="131" fillId="0" borderId="0" applyNumberFormat="0" applyFill="0" applyBorder="0" applyProtection="0">
      <alignment vertical="top"/>
    </xf>
    <xf numFmtId="0" fontId="129" fillId="30" borderId="0" applyNumberFormat="0" applyBorder="0" applyAlignment="0" applyProtection="0"/>
    <xf numFmtId="0" fontId="0" fillId="36" borderId="0" applyNumberFormat="0" applyBorder="0" applyAlignment="0" applyProtection="0"/>
    <xf numFmtId="0" fontId="127" fillId="0" borderId="171" applyNumberFormat="0" applyFill="0" applyProtection="0">
      <alignment horizontal="center"/>
    </xf>
    <xf numFmtId="0" fontId="165" fillId="0" borderId="0">
      <alignment horizontal="left"/>
    </xf>
    <xf numFmtId="9" fontId="129" fillId="0" borderId="0" applyFont="0" applyFill="0" applyBorder="0" applyAlignment="0" applyProtection="0"/>
    <xf numFmtId="223" fontId="3" fillId="0" borderId="0" applyFont="0" applyFill="0" applyBorder="0" applyAlignment="0" applyProtection="0"/>
    <xf numFmtId="255" fontId="1" fillId="0" borderId="0" applyFill="0" applyBorder="0" applyAlignment="0"/>
    <xf numFmtId="223" fontId="3" fillId="0" borderId="0" applyFont="0" applyFill="0" applyBorder="0" applyAlignment="0"/>
    <xf numFmtId="0" fontId="127" fillId="0" borderId="171" applyNumberFormat="0" applyFill="0" applyProtection="0">
      <alignment horizontal="center"/>
    </xf>
    <xf numFmtId="0" fontId="127" fillId="0" borderId="171" applyNumberFormat="0" applyFill="0" applyProtection="0">
      <alignment horizontal="center"/>
    </xf>
    <xf numFmtId="38" fontId="86" fillId="18" borderId="0" applyNumberFormat="0" applyBorder="0" applyAlignment="0" applyProtection="0"/>
    <xf numFmtId="0" fontId="0" fillId="0" borderId="0"/>
    <xf numFmtId="0" fontId="0" fillId="0" borderId="0"/>
    <xf numFmtId="0" fontId="189" fillId="68" borderId="0" applyNumberFormat="0" applyBorder="0" applyAlignment="0" applyProtection="0"/>
    <xf numFmtId="0" fontId="189" fillId="68" borderId="0" applyNumberFormat="0" applyBorder="0" applyAlignment="0" applyProtection="0"/>
    <xf numFmtId="0" fontId="0" fillId="0" borderId="0"/>
    <xf numFmtId="0" fontId="0" fillId="0" borderId="0"/>
    <xf numFmtId="0" fontId="0" fillId="33" borderId="0" applyNumberFormat="0" applyBorder="0" applyAlignment="0" applyProtection="0"/>
    <xf numFmtId="0" fontId="0" fillId="0" borderId="0"/>
    <xf numFmtId="0" fontId="0" fillId="0" borderId="0"/>
    <xf numFmtId="0" fontId="189" fillId="68" borderId="0" applyNumberFormat="0" applyBorder="0" applyAlignment="0" applyProtection="0"/>
    <xf numFmtId="10" fontId="214" fillId="0" borderId="1"/>
    <xf numFmtId="0" fontId="0" fillId="32" borderId="0" applyNumberFormat="0" applyBorder="0" applyAlignment="0" applyProtection="0"/>
    <xf numFmtId="0" fontId="0" fillId="0" borderId="0"/>
    <xf numFmtId="0" fontId="0" fillId="0" borderId="0"/>
    <xf numFmtId="0" fontId="189" fillId="68" borderId="0" applyNumberFormat="0" applyBorder="0" applyAlignment="0" applyProtection="0"/>
    <xf numFmtId="0" fontId="3" fillId="0" borderId="0"/>
    <xf numFmtId="0" fontId="0" fillId="0" borderId="0"/>
    <xf numFmtId="0" fontId="189" fillId="68" borderId="0" applyNumberFormat="0" applyBorder="0" applyAlignment="0" applyProtection="0"/>
    <xf numFmtId="0" fontId="189" fillId="68" borderId="0" applyNumberFormat="0" applyBorder="0" applyAlignment="0" applyProtection="0"/>
    <xf numFmtId="255" fontId="1" fillId="0" borderId="0" applyFill="0" applyBorder="0" applyAlignment="0"/>
    <xf numFmtId="0" fontId="0" fillId="28" borderId="0" applyNumberFormat="0" applyBorder="0" applyAlignment="0" applyProtection="0"/>
    <xf numFmtId="0" fontId="127" fillId="0" borderId="171" applyNumberFormat="0" applyFill="0" applyProtection="0">
      <alignment horizontal="center"/>
    </xf>
    <xf numFmtId="0" fontId="132" fillId="0" borderId="0" applyNumberFormat="0" applyFill="0" applyBorder="0" applyAlignment="0" applyProtection="0"/>
    <xf numFmtId="9" fontId="3" fillId="0" borderId="0" applyFont="0" applyFill="0" applyBorder="0" applyAlignment="0" applyProtection="0"/>
    <xf numFmtId="223" fontId="3" fillId="0" borderId="0" applyFont="0" applyFill="0" applyBorder="0" applyAlignment="0" applyProtection="0"/>
    <xf numFmtId="0" fontId="274" fillId="0" borderId="215" applyNumberFormat="0" applyFont="0" applyFill="0" applyAlignment="0">
      <alignment horizontal="center"/>
    </xf>
    <xf numFmtId="0" fontId="189" fillId="68" borderId="0" applyNumberFormat="0" applyBorder="0" applyAlignment="0" applyProtection="0"/>
    <xf numFmtId="0" fontId="0" fillId="0" borderId="0"/>
    <xf numFmtId="0" fontId="0" fillId="0" borderId="0"/>
    <xf numFmtId="0" fontId="189" fillId="68" borderId="0" applyNumberFormat="0" applyBorder="0" applyAlignment="0" applyProtection="0"/>
    <xf numFmtId="0" fontId="189" fillId="68" borderId="0" applyNumberFormat="0" applyBorder="0" applyAlignment="0" applyProtection="0"/>
    <xf numFmtId="0" fontId="3" fillId="0" borderId="0"/>
    <xf numFmtId="0" fontId="129" fillId="26" borderId="0" applyNumberFormat="0" applyBorder="0" applyAlignment="0" applyProtection="0"/>
    <xf numFmtId="0" fontId="129" fillId="26" borderId="0" applyNumberFormat="0" applyBorder="0" applyAlignment="0" applyProtection="0"/>
    <xf numFmtId="0" fontId="129" fillId="24" borderId="0" applyNumberFormat="0" applyBorder="0" applyAlignment="0" applyProtection="0"/>
    <xf numFmtId="0" fontId="189" fillId="68" borderId="0" applyNumberFormat="0" applyBorder="0" applyAlignment="0" applyProtection="0"/>
    <xf numFmtId="0" fontId="64" fillId="44" borderId="0" applyNumberFormat="0" applyBorder="0" applyAlignment="0" applyProtection="0"/>
    <xf numFmtId="0" fontId="3" fillId="0" borderId="0"/>
    <xf numFmtId="0" fontId="64" fillId="38" borderId="0" applyNumberFormat="0" applyBorder="0" applyAlignment="0" applyProtection="0"/>
    <xf numFmtId="0" fontId="3" fillId="0" borderId="0"/>
    <xf numFmtId="200" fontId="3" fillId="0" borderId="0" applyFont="0" applyFill="0" applyBorder="0" applyAlignment="0"/>
    <xf numFmtId="0" fontId="86" fillId="0" borderId="0" applyNumberFormat="0" applyFill="0" applyBorder="0" applyAlignment="0" applyProtection="0"/>
    <xf numFmtId="223" fontId="129" fillId="0" borderId="0" applyFont="0" applyFill="0" applyBorder="0" applyAlignment="0" applyProtection="0"/>
    <xf numFmtId="0" fontId="1" fillId="0" borderId="0" applyNumberFormat="0" applyFill="0" applyBorder="0" applyAlignment="0" applyProtection="0"/>
    <xf numFmtId="223" fontId="129" fillId="0" borderId="0" applyFont="0" applyFill="0" applyBorder="0" applyAlignment="0" applyProtection="0"/>
    <xf numFmtId="0" fontId="278" fillId="0" borderId="0" applyNumberFormat="0" applyFill="0" applyBorder="0" applyAlignment="0" applyProtection="0"/>
    <xf numFmtId="9" fontId="129" fillId="0" borderId="0" applyFont="0" applyFill="0" applyBorder="0" applyAlignment="0" applyProtection="0"/>
    <xf numFmtId="223" fontId="0" fillId="0" borderId="0" applyFont="0" applyFill="0" applyBorder="0" applyAlignment="0" applyProtection="0"/>
    <xf numFmtId="325" fontId="3" fillId="0" borderId="0" applyFont="0" applyFill="0" applyBorder="0" applyAlignment="0" applyProtection="0"/>
    <xf numFmtId="0" fontId="0" fillId="34" borderId="0" applyNumberFormat="0" applyBorder="0" applyAlignment="0" applyProtection="0"/>
    <xf numFmtId="0" fontId="0" fillId="36" borderId="0" applyNumberFormat="0" applyBorder="0" applyAlignment="0" applyProtection="0"/>
    <xf numFmtId="0" fontId="3" fillId="0" borderId="0" applyFont="0" applyFill="0" applyAlignment="0" applyProtection="0"/>
    <xf numFmtId="0" fontId="0" fillId="29" borderId="0" applyNumberFormat="0" applyBorder="0" applyAlignment="0" applyProtection="0"/>
    <xf numFmtId="0" fontId="127" fillId="0" borderId="171" applyNumberFormat="0" applyFill="0" applyProtection="0">
      <alignment horizontal="center"/>
    </xf>
    <xf numFmtId="0" fontId="3" fillId="0" borderId="0" applyFont="0" applyFill="0" applyAlignment="0" applyProtection="0"/>
    <xf numFmtId="310" fontId="86" fillId="0" borderId="0"/>
    <xf numFmtId="0" fontId="3" fillId="0" borderId="0"/>
    <xf numFmtId="0" fontId="146" fillId="0" borderId="0" applyNumberFormat="0" applyFill="0" applyBorder="0" applyAlignment="0" applyProtection="0"/>
    <xf numFmtId="249" fontId="3" fillId="0" borderId="0" applyFont="0" applyFill="0" applyBorder="0" applyAlignment="0" applyProtection="0"/>
    <xf numFmtId="0" fontId="146" fillId="0" borderId="0" applyNumberFormat="0" applyFill="0" applyBorder="0" applyAlignment="0" applyProtection="0"/>
    <xf numFmtId="0" fontId="225" fillId="54" borderId="192" applyNumberFormat="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291" fontId="3" fillId="0" borderId="0" applyFont="0" applyFill="0" applyBorder="0" applyAlignment="0" applyProtection="0"/>
    <xf numFmtId="291" fontId="3" fillId="0" borderId="0" applyFont="0" applyFill="0" applyBorder="0" applyAlignment="0" applyProtection="0"/>
    <xf numFmtId="0" fontId="3" fillId="0" borderId="0"/>
    <xf numFmtId="291" fontId="3" fillId="0" borderId="0" applyFont="0" applyFill="0" applyBorder="0" applyAlignment="0" applyProtection="0"/>
    <xf numFmtId="291" fontId="3" fillId="0" borderId="0" applyFont="0" applyFill="0" applyBorder="0" applyAlignment="0" applyProtection="0"/>
    <xf numFmtId="9" fontId="129" fillId="0" borderId="0" applyFont="0" applyFill="0" applyBorder="0" applyAlignment="0" applyProtection="0"/>
    <xf numFmtId="291" fontId="3" fillId="0" borderId="0" applyFont="0" applyFill="0" applyBorder="0" applyAlignment="0" applyProtection="0"/>
    <xf numFmtId="291" fontId="3" fillId="0" borderId="0" applyFont="0" applyFill="0" applyBorder="0" applyAlignment="0" applyProtection="0"/>
    <xf numFmtId="0" fontId="3" fillId="0" borderId="0"/>
    <xf numFmtId="0" fontId="151" fillId="76" borderId="0" applyNumberFormat="0" applyBorder="0" applyAlignment="0" applyProtection="0"/>
    <xf numFmtId="291" fontId="3" fillId="0" borderId="0" applyFont="0" applyFill="0" applyBorder="0" applyAlignment="0" applyProtection="0"/>
    <xf numFmtId="0" fontId="129" fillId="25" borderId="0" applyNumberFormat="0" applyBorder="0" applyAlignment="0" applyProtection="0"/>
    <xf numFmtId="291" fontId="3" fillId="0" borderId="0" applyFont="0" applyFill="0" applyBorder="0" applyAlignment="0" applyProtection="0"/>
    <xf numFmtId="291" fontId="3" fillId="0" borderId="0" applyFont="0" applyFill="0" applyBorder="0" applyAlignment="0" applyProtection="0"/>
    <xf numFmtId="0" fontId="0" fillId="0" borderId="0"/>
    <xf numFmtId="325" fontId="3" fillId="0" borderId="0" applyFont="0" applyFill="0" applyBorder="0" applyAlignment="0" applyProtection="0"/>
    <xf numFmtId="0" fontId="127" fillId="0" borderId="171" applyNumberFormat="0" applyFill="0" applyProtection="0">
      <alignment horizontal="center"/>
    </xf>
    <xf numFmtId="291" fontId="3" fillId="0" borderId="0" applyFont="0" applyFill="0" applyBorder="0" applyAlignment="0" applyProtection="0"/>
    <xf numFmtId="291" fontId="3" fillId="0" borderId="0" applyFont="0" applyFill="0" applyBorder="0" applyAlignment="0" applyProtection="0"/>
    <xf numFmtId="291" fontId="3" fillId="0" borderId="0" applyFont="0" applyFill="0" applyBorder="0" applyAlignment="0" applyProtection="0"/>
    <xf numFmtId="1" fontId="272" fillId="0" borderId="0"/>
    <xf numFmtId="291" fontId="3" fillId="0" borderId="0" applyFont="0" applyFill="0" applyBorder="0" applyAlignment="0" applyProtection="0"/>
    <xf numFmtId="0" fontId="3" fillId="0" borderId="0"/>
    <xf numFmtId="0" fontId="197" fillId="0" borderId="0"/>
    <xf numFmtId="223" fontId="3" fillId="0" borderId="0" applyFont="0" applyFill="0" applyBorder="0" applyAlignment="0" applyProtection="0"/>
    <xf numFmtId="291" fontId="3" fillId="0" borderId="0" applyFon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146" fillId="0" borderId="0" applyNumberFormat="0" applyFill="0" applyBorder="0" applyAlignment="0" applyProtection="0"/>
    <xf numFmtId="291" fontId="3" fillId="0" borderId="0" applyFont="0" applyFill="0" applyBorder="0" applyAlignment="0" applyProtection="0"/>
    <xf numFmtId="291" fontId="3" fillId="0" borderId="0" applyFont="0" applyFill="0" applyBorder="0" applyAlignment="0" applyProtection="0"/>
    <xf numFmtId="0" fontId="3" fillId="0" borderId="0"/>
    <xf numFmtId="291" fontId="3" fillId="0" borderId="0" applyFont="0" applyFill="0" applyBorder="0" applyAlignment="0" applyProtection="0"/>
    <xf numFmtId="291" fontId="3" fillId="0" borderId="0" applyFont="0" applyFill="0" applyBorder="0" applyAlignment="0" applyProtection="0"/>
    <xf numFmtId="0" fontId="0" fillId="0" borderId="0"/>
    <xf numFmtId="0" fontId="0" fillId="0" borderId="0"/>
    <xf numFmtId="291" fontId="3" fillId="0" borderId="0" applyFont="0" applyFill="0" applyBorder="0" applyAlignment="0" applyProtection="0"/>
    <xf numFmtId="205" fontId="3" fillId="0" borderId="0" applyFont="0" applyFill="0" applyBorder="0" applyAlignment="0" applyProtection="0"/>
    <xf numFmtId="0" fontId="146" fillId="0" borderId="0" applyNumberFormat="0" applyFill="0" applyBorder="0" applyAlignment="0" applyProtection="0"/>
    <xf numFmtId="313" fontId="271" fillId="0" borderId="0" applyFont="0" applyFill="0" applyBorder="0" applyAlignment="0" applyProtection="0"/>
    <xf numFmtId="0" fontId="129" fillId="39" borderId="0" applyNumberFormat="0" applyBorder="0" applyAlignment="0" applyProtection="0"/>
    <xf numFmtId="291" fontId="3" fillId="0" borderId="0" applyFont="0" applyFill="0" applyBorder="0" applyAlignment="0" applyProtection="0"/>
    <xf numFmtId="0" fontId="151" fillId="45" borderId="0" applyNumberFormat="0" applyBorder="0" applyAlignment="0" applyProtection="0"/>
    <xf numFmtId="291" fontId="3" fillId="0" borderId="0" applyFont="0" applyFill="0" applyBorder="0" applyAlignment="0" applyProtection="0"/>
    <xf numFmtId="291" fontId="3" fillId="0" borderId="0" applyFont="0" applyFill="0" applyBorder="0" applyAlignment="0" applyProtection="0"/>
    <xf numFmtId="0" fontId="3" fillId="0" borderId="0"/>
    <xf numFmtId="0" fontId="0" fillId="33" borderId="0" applyNumberFormat="0" applyBorder="0" applyAlignment="0" applyProtection="0"/>
    <xf numFmtId="223" fontId="0" fillId="0" borderId="0" applyFont="0" applyFill="0" applyBorder="0" applyAlignment="0" applyProtection="0"/>
    <xf numFmtId="0" fontId="240" fillId="35" borderId="192" applyNumberFormat="0" applyAlignment="0" applyProtection="0"/>
    <xf numFmtId="0" fontId="151" fillId="53" borderId="0" applyNumberFormat="0" applyBorder="0" applyAlignment="0" applyProtection="0"/>
    <xf numFmtId="291" fontId="3" fillId="0" borderId="0" applyFont="0" applyFill="0" applyBorder="0" applyAlignment="0" applyProtection="0"/>
    <xf numFmtId="0" fontId="88" fillId="12" borderId="0">
      <alignment horizontal="left"/>
    </xf>
    <xf numFmtId="0" fontId="152" fillId="0" borderId="181" applyNumberFormat="0" applyFont="0" applyFill="0" applyAlignment="0" applyProtection="0"/>
    <xf numFmtId="0" fontId="127" fillId="0" borderId="171" applyNumberFormat="0" applyFill="0" applyProtection="0">
      <alignment horizontal="center"/>
    </xf>
    <xf numFmtId="315" fontId="3" fillId="0" borderId="0" applyFont="0" applyFill="0" applyBorder="0" applyAlignment="0"/>
    <xf numFmtId="291" fontId="3" fillId="0" borderId="0" applyFont="0" applyFill="0" applyBorder="0" applyAlignment="0" applyProtection="0"/>
    <xf numFmtId="0" fontId="3" fillId="0" borderId="0"/>
    <xf numFmtId="0" fontId="0" fillId="0" borderId="0"/>
    <xf numFmtId="0" fontId="0" fillId="0" borderId="0"/>
    <xf numFmtId="0" fontId="3" fillId="0" borderId="0"/>
    <xf numFmtId="0" fontId="64" fillId="50" borderId="0" applyNumberFormat="0" applyBorder="0" applyAlignment="0" applyProtection="0"/>
    <xf numFmtId="0" fontId="0" fillId="27" borderId="0" applyNumberFormat="0" applyBorder="0" applyAlignment="0" applyProtection="0"/>
    <xf numFmtId="313" fontId="3" fillId="0" borderId="0" applyFont="0" applyFill="0" applyBorder="0" applyAlignment="0" applyProtection="0"/>
    <xf numFmtId="0" fontId="0" fillId="29" borderId="0" applyNumberFormat="0" applyBorder="0" applyAlignment="0" applyProtection="0"/>
    <xf numFmtId="0" fontId="0" fillId="29" borderId="0" applyNumberFormat="0" applyBorder="0" applyAlignment="0" applyProtection="0"/>
    <xf numFmtId="210" fontId="3" fillId="0" borderId="0" applyFont="0" applyFill="0" applyBorder="0" applyAlignment="0" applyProtection="0"/>
    <xf numFmtId="0" fontId="0" fillId="24" borderId="0" applyNumberFormat="0" applyBorder="0" applyAlignment="0" applyProtection="0"/>
    <xf numFmtId="0" fontId="86" fillId="67" borderId="1"/>
    <xf numFmtId="313" fontId="3" fillId="0" borderId="0" applyFont="0" applyFill="0" applyBorder="0" applyAlignment="0" applyProtection="0"/>
    <xf numFmtId="0" fontId="230" fillId="35" borderId="192" applyNumberFormat="0" applyAlignment="0" applyProtection="0"/>
    <xf numFmtId="223" fontId="0"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225" fillId="35" borderId="192" applyNumberFormat="0" applyAlignment="0" applyProtection="0"/>
    <xf numFmtId="0" fontId="3" fillId="0" borderId="0"/>
    <xf numFmtId="0" fontId="3" fillId="0" borderId="0"/>
    <xf numFmtId="313" fontId="3" fillId="0" borderId="0" applyFont="0" applyFill="0" applyBorder="0" applyAlignment="0" applyProtection="0"/>
    <xf numFmtId="0" fontId="225" fillId="54" borderId="192" applyNumberFormat="0" applyAlignment="0" applyProtection="0"/>
    <xf numFmtId="0" fontId="129" fillId="35" borderId="0" applyNumberFormat="0" applyBorder="0" applyAlignment="0" applyProtection="0"/>
    <xf numFmtId="291" fontId="3" fillId="0" borderId="0" applyFont="0" applyFill="0" applyBorder="0" applyAlignment="0" applyProtection="0"/>
    <xf numFmtId="0" fontId="270" fillId="0" borderId="0" applyNumberFormat="0" applyFill="0" applyBorder="0" applyAlignment="0" applyProtection="0"/>
    <xf numFmtId="0" fontId="133" fillId="0" borderId="175" applyNumberFormat="0" applyFill="0" applyAlignment="0" applyProtection="0"/>
    <xf numFmtId="0" fontId="133" fillId="0" borderId="175" applyNumberFormat="0" applyFill="0" applyAlignment="0" applyProtection="0"/>
    <xf numFmtId="0" fontId="129" fillId="43" borderId="0" applyNumberFormat="0" applyBorder="0" applyAlignment="0" applyProtection="0"/>
    <xf numFmtId="0" fontId="129" fillId="40" borderId="0" applyNumberFormat="0" applyBorder="0" applyAlignment="0" applyProtection="0"/>
    <xf numFmtId="265" fontId="158" fillId="0" borderId="0" applyFill="0" applyBorder="0" applyAlignment="0"/>
    <xf numFmtId="213" fontId="135" fillId="0" borderId="0" applyFill="0" applyBorder="0" applyAlignment="0"/>
    <xf numFmtId="315" fontId="158" fillId="0" borderId="0" applyFill="0" applyBorder="0" applyAlignment="0"/>
    <xf numFmtId="300" fontId="1" fillId="0" borderId="0" applyFill="0" applyBorder="0" applyAlignment="0"/>
    <xf numFmtId="0" fontId="127" fillId="0" borderId="171" applyNumberFormat="0" applyFill="0" applyProtection="0">
      <alignment horizontal="center"/>
    </xf>
    <xf numFmtId="0" fontId="147" fillId="53" borderId="0" applyNumberFormat="0" applyBorder="0" applyAlignment="0" applyProtection="0"/>
    <xf numFmtId="291" fontId="3" fillId="0" borderId="0" applyFont="0" applyFill="0" applyBorder="0" applyAlignment="0" applyProtection="0"/>
    <xf numFmtId="300" fontId="1" fillId="0" borderId="0" applyFill="0" applyBorder="0" applyAlignment="0"/>
    <xf numFmtId="223" fontId="0" fillId="0" borderId="0" applyFont="0" applyFill="0" applyBorder="0" applyAlignment="0" applyProtection="0"/>
    <xf numFmtId="325" fontId="135" fillId="0" borderId="0" applyFont="0" applyFill="0" applyBorder="0" applyAlignment="0" applyProtection="0"/>
    <xf numFmtId="0" fontId="35" fillId="0" borderId="0"/>
    <xf numFmtId="0" fontId="127" fillId="0" borderId="171" applyNumberFormat="0" applyFill="0" applyProtection="0">
      <alignment horizontal="center"/>
    </xf>
    <xf numFmtId="0" fontId="129" fillId="38" borderId="0" applyNumberFormat="0" applyBorder="0" applyAlignment="0" applyProtection="0"/>
    <xf numFmtId="223" fontId="3" fillId="0" borderId="0" applyFont="0" applyFill="0" applyBorder="0" applyAlignment="0" applyProtection="0"/>
    <xf numFmtId="251" fontId="284" fillId="0" borderId="0" applyFont="0" applyFill="0" applyBorder="0" applyAlignment="0" applyProtection="0"/>
    <xf numFmtId="206" fontId="165" fillId="0" borderId="0" applyFont="0" applyFill="0" applyBorder="0" applyAlignment="0" applyProtection="0"/>
    <xf numFmtId="0" fontId="3" fillId="0" borderId="0"/>
    <xf numFmtId="0" fontId="141" fillId="35" borderId="0" applyNumberFormat="0" applyBorder="0" applyAlignment="0" applyProtection="0"/>
    <xf numFmtId="0" fontId="3" fillId="0" borderId="0"/>
    <xf numFmtId="0" fontId="127" fillId="0" borderId="171" applyNumberFormat="0" applyFill="0" applyProtection="0">
      <alignment horizontal="center"/>
    </xf>
    <xf numFmtId="282" fontId="284" fillId="0" borderId="0" applyFont="0" applyFill="0" applyBorder="0" applyAlignment="0" applyProtection="0"/>
    <xf numFmtId="40" fontId="135" fillId="0" borderId="0" applyFont="0" applyFill="0" applyBorder="0" applyAlignment="0" applyProtection="0"/>
    <xf numFmtId="223" fontId="0" fillId="0" borderId="0" applyFont="0" applyFill="0" applyBorder="0" applyAlignment="0" applyProtection="0"/>
    <xf numFmtId="0" fontId="0" fillId="0" borderId="0"/>
    <xf numFmtId="0" fontId="3" fillId="0" borderId="176" applyNumberFormat="0" applyFont="0" applyFill="0" applyAlignment="0" applyProtection="0"/>
    <xf numFmtId="38" fontId="135" fillId="0" borderId="0" applyFont="0" applyFill="0" applyBorder="0" applyAlignment="0" applyProtection="0"/>
    <xf numFmtId="0" fontId="218" fillId="0" borderId="0"/>
    <xf numFmtId="0" fontId="135" fillId="0" borderId="0">
      <protection hidden="1"/>
    </xf>
    <xf numFmtId="0" fontId="3" fillId="0" borderId="0"/>
    <xf numFmtId="0" fontId="3" fillId="0" borderId="0"/>
    <xf numFmtId="0" fontId="3" fillId="0" borderId="0"/>
    <xf numFmtId="0" fontId="0" fillId="0" borderId="0"/>
    <xf numFmtId="0" fontId="3" fillId="0" borderId="0">
      <protection hidden="1"/>
    </xf>
    <xf numFmtId="0" fontId="3" fillId="0" borderId="0"/>
    <xf numFmtId="223" fontId="130" fillId="0" borderId="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0" fillId="32" borderId="0" applyNumberFormat="0" applyBorder="0" applyAlignment="0" applyProtection="0"/>
    <xf numFmtId="223" fontId="3" fillId="0" borderId="0" applyFont="0" applyFill="0" applyBorder="0" applyAlignment="0" applyProtection="0"/>
    <xf numFmtId="0" fontId="166" fillId="0" borderId="0">
      <protection hidden="1"/>
    </xf>
    <xf numFmtId="309" fontId="242" fillId="0" borderId="0" applyBorder="0">
      <alignment horizontal="right" vertical="center"/>
    </xf>
    <xf numFmtId="0" fontId="3" fillId="0" borderId="0"/>
    <xf numFmtId="208" fontId="197" fillId="0" borderId="0" applyFill="0" applyBorder="0">
      <alignment horizontal="right"/>
    </xf>
    <xf numFmtId="0" fontId="3" fillId="0" borderId="0"/>
    <xf numFmtId="0" fontId="129" fillId="40" borderId="0" applyNumberFormat="0" applyBorder="0" applyAlignment="0" applyProtection="0"/>
    <xf numFmtId="0" fontId="0" fillId="0" borderId="0"/>
    <xf numFmtId="0" fontId="0" fillId="0" borderId="0"/>
    <xf numFmtId="0" fontId="0" fillId="15" borderId="0" applyNumberFormat="0" applyBorder="0" applyAlignment="0" applyProtection="0"/>
    <xf numFmtId="58" fontId="141" fillId="0" borderId="0" applyFill="0" applyBorder="0" applyAlignment="0"/>
    <xf numFmtId="0" fontId="263" fillId="0" borderId="183" applyNumberFormat="0" applyFill="0" applyAlignment="0" applyProtection="0"/>
    <xf numFmtId="58" fontId="197" fillId="0" borderId="2" applyFill="0" applyBorder="0">
      <alignment horizontal="right"/>
    </xf>
    <xf numFmtId="0" fontId="129" fillId="61" borderId="0" applyNumberFormat="0" applyBorder="0" applyAlignment="0" applyProtection="0"/>
    <xf numFmtId="58" fontId="197" fillId="0" borderId="2" applyFill="0" applyBorder="0">
      <alignment horizontal="right"/>
    </xf>
    <xf numFmtId="223" fontId="3" fillId="0" borderId="0" applyFont="0" applyFill="0" applyBorder="0" applyAlignment="0"/>
    <xf numFmtId="0" fontId="3" fillId="0" borderId="0"/>
    <xf numFmtId="0" fontId="3" fillId="0" borderId="0"/>
    <xf numFmtId="58" fontId="197" fillId="0" borderId="2" applyFill="0" applyBorder="0">
      <alignment horizontal="right"/>
    </xf>
    <xf numFmtId="3" fontId="141" fillId="80" borderId="0" applyBorder="0" applyAlignment="0"/>
    <xf numFmtId="306" fontId="1" fillId="0" borderId="0" applyFont="0" applyFill="0" applyBorder="0" applyAlignment="0" applyProtection="0"/>
    <xf numFmtId="0" fontId="166" fillId="0" borderId="0" applyFont="0" applyFill="0" applyBorder="0" applyAlignment="0" applyProtection="0"/>
    <xf numFmtId="0" fontId="0" fillId="0" borderId="0"/>
    <xf numFmtId="0" fontId="3" fillId="0" borderId="0"/>
    <xf numFmtId="0" fontId="3" fillId="0" borderId="0"/>
    <xf numFmtId="308" fontId="86" fillId="0" borderId="0"/>
    <xf numFmtId="0" fontId="3" fillId="0" borderId="0"/>
    <xf numFmtId="308" fontId="86" fillId="0" borderId="0"/>
    <xf numFmtId="308" fontId="86" fillId="0" borderId="0"/>
    <xf numFmtId="0" fontId="3" fillId="0" borderId="0"/>
    <xf numFmtId="0" fontId="3" fillId="0" borderId="0"/>
    <xf numFmtId="308" fontId="86" fillId="0" borderId="0"/>
    <xf numFmtId="0" fontId="3" fillId="0" borderId="0"/>
    <xf numFmtId="0" fontId="129" fillId="26" borderId="0" applyNumberFormat="0" applyBorder="0" applyAlignment="0" applyProtection="0"/>
    <xf numFmtId="308" fontId="86" fillId="0" borderId="0"/>
    <xf numFmtId="308" fontId="86" fillId="0" borderId="0"/>
    <xf numFmtId="4" fontId="141" fillId="88" borderId="189" applyNumberFormat="0" applyProtection="0">
      <alignment horizontal="left" vertical="center" indent="1"/>
    </xf>
    <xf numFmtId="0" fontId="236" fillId="0" borderId="0" applyNumberFormat="0" applyFill="0" applyBorder="0" applyAlignment="0" applyProtection="0"/>
    <xf numFmtId="279" fontId="86" fillId="0" borderId="0"/>
    <xf numFmtId="0" fontId="0" fillId="33" borderId="0" applyNumberFormat="0" applyBorder="0" applyAlignment="0" applyProtection="0"/>
    <xf numFmtId="0" fontId="0" fillId="33" borderId="0" applyNumberFormat="0" applyBorder="0" applyAlignment="0" applyProtection="0"/>
    <xf numFmtId="0" fontId="127" fillId="0" borderId="171" applyNumberFormat="0" applyFill="0" applyProtection="0">
      <alignment horizontal="center"/>
    </xf>
    <xf numFmtId="9" fontId="235" fillId="61" borderId="204">
      <alignment horizontal="right"/>
      <protection locked="0"/>
    </xf>
    <xf numFmtId="279" fontId="86" fillId="0" borderId="0"/>
    <xf numFmtId="223" fontId="129" fillId="0" borderId="0" applyFont="0" applyFill="0" applyBorder="0" applyAlignment="0" applyProtection="0"/>
    <xf numFmtId="0" fontId="0" fillId="58" borderId="0" applyNumberFormat="0" applyBorder="0" applyAlignment="0" applyProtection="0"/>
    <xf numFmtId="0" fontId="127" fillId="0" borderId="171" applyNumberFormat="0" applyFill="0" applyProtection="0">
      <alignment horizontal="center"/>
    </xf>
    <xf numFmtId="0" fontId="0" fillId="40" borderId="0" applyNumberFormat="0" applyBorder="0" applyAlignment="0" applyProtection="0"/>
    <xf numFmtId="0" fontId="127" fillId="0" borderId="171" applyNumberFormat="0" applyFill="0" applyProtection="0">
      <alignment horizontal="center"/>
    </xf>
    <xf numFmtId="0" fontId="156" fillId="0" borderId="177" applyNumberFormat="0" applyFill="0" applyAlignment="0" applyProtection="0"/>
    <xf numFmtId="327" fontId="86" fillId="0" borderId="0" applyFont="0" applyFill="0" applyBorder="0" applyAlignment="0" applyProtection="0"/>
    <xf numFmtId="0" fontId="3" fillId="0" borderId="0"/>
    <xf numFmtId="0" fontId="3" fillId="0" borderId="0"/>
    <xf numFmtId="279" fontId="86" fillId="0" borderId="0"/>
    <xf numFmtId="279" fontId="86" fillId="0" borderId="0"/>
    <xf numFmtId="0" fontId="64" fillId="56" borderId="0" applyNumberFormat="0" applyBorder="0" applyAlignment="0" applyProtection="0"/>
    <xf numFmtId="0" fontId="64" fillId="56" borderId="0" applyNumberFormat="0" applyBorder="0" applyAlignment="0" applyProtection="0"/>
    <xf numFmtId="0" fontId="127" fillId="0" borderId="171" applyNumberFormat="0" applyFill="0" applyProtection="0">
      <alignment horizontal="center"/>
    </xf>
    <xf numFmtId="279" fontId="86" fillId="0" borderId="0"/>
    <xf numFmtId="279" fontId="86" fillId="0" borderId="0"/>
    <xf numFmtId="0" fontId="3" fillId="24" borderId="189" applyNumberFormat="0" applyProtection="0">
      <alignment horizontal="left" vertical="center" indent="1"/>
    </xf>
    <xf numFmtId="0" fontId="3" fillId="0" borderId="0"/>
    <xf numFmtId="0" fontId="3" fillId="0" borderId="0"/>
    <xf numFmtId="0" fontId="0" fillId="0" borderId="0"/>
    <xf numFmtId="0" fontId="0" fillId="0" borderId="0"/>
    <xf numFmtId="291" fontId="3" fillId="0" borderId="0" applyFont="0" applyFill="0" applyBorder="0" applyAlignment="0" applyProtection="0"/>
    <xf numFmtId="325" fontId="3" fillId="0" borderId="0" applyFont="0" applyFill="0" applyBorder="0" applyAlignment="0" applyProtection="0"/>
    <xf numFmtId="0" fontId="126" fillId="0" borderId="173" applyNumberFormat="0" applyFill="0" applyAlignment="0" applyProtection="0"/>
    <xf numFmtId="0" fontId="129" fillId="30" borderId="0" applyNumberFormat="0" applyBorder="0" applyAlignment="0" applyProtection="0"/>
    <xf numFmtId="249" fontId="3" fillId="0" borderId="0" applyFont="0" applyFill="0" applyBorder="0" applyAlignment="0" applyProtection="0"/>
    <xf numFmtId="0" fontId="64" fillId="37" borderId="0" applyNumberFormat="0" applyBorder="0" applyAlignment="0" applyProtection="0"/>
    <xf numFmtId="0" fontId="0" fillId="33" borderId="0" applyNumberFormat="0" applyBorder="0" applyAlignment="0" applyProtection="0"/>
    <xf numFmtId="0" fontId="15" fillId="0" borderId="179" applyNumberFormat="0" applyFill="0" applyAlignment="0" applyProtection="0"/>
    <xf numFmtId="0" fontId="202" fillId="70" borderId="186" applyNumberFormat="0" applyAlignment="0" applyProtection="0"/>
    <xf numFmtId="0" fontId="202" fillId="70" borderId="186" applyNumberFormat="0" applyAlignment="0" applyProtection="0"/>
    <xf numFmtId="3" fontId="12" fillId="40" borderId="1" applyNumberFormat="0" applyAlignment="0">
      <alignment horizontal="center"/>
      <protection locked="0"/>
    </xf>
    <xf numFmtId="0" fontId="3" fillId="0" borderId="0"/>
    <xf numFmtId="0" fontId="0" fillId="22" borderId="0" applyNumberFormat="0" applyBorder="0" applyAlignment="0" applyProtection="0"/>
    <xf numFmtId="249" fontId="3" fillId="0" borderId="0" applyFont="0" applyFill="0" applyBorder="0" applyAlignment="0" applyProtection="0"/>
    <xf numFmtId="0" fontId="0" fillId="0" borderId="0"/>
    <xf numFmtId="249" fontId="3" fillId="0" borderId="0" applyFont="0" applyFill="0" applyBorder="0" applyAlignment="0" applyProtection="0"/>
    <xf numFmtId="0" fontId="64" fillId="44" borderId="0" applyNumberFormat="0" applyBorder="0" applyAlignment="0" applyProtection="0"/>
    <xf numFmtId="0" fontId="64" fillId="44" borderId="0" applyNumberFormat="0" applyBorder="0" applyAlignment="0" applyProtection="0"/>
    <xf numFmtId="0" fontId="3" fillId="0" borderId="176" applyNumberFormat="0" applyFont="0" applyFill="0" applyAlignment="0" applyProtection="0"/>
    <xf numFmtId="223" fontId="3" fillId="0" borderId="0" applyFont="0" applyFill="0" applyBorder="0" applyAlignment="0" applyProtection="0"/>
    <xf numFmtId="0" fontId="129" fillId="38" borderId="0" applyNumberFormat="0" applyBorder="0" applyAlignment="0" applyProtection="0"/>
    <xf numFmtId="0" fontId="0" fillId="0" borderId="0"/>
    <xf numFmtId="249" fontId="3" fillId="0" borderId="0" applyFont="0" applyFill="0" applyBorder="0" applyAlignment="0" applyProtection="0"/>
    <xf numFmtId="0" fontId="3" fillId="0" borderId="0">
      <protection locked="0"/>
    </xf>
    <xf numFmtId="0" fontId="0" fillId="13" borderId="0" applyNumberFormat="0" applyBorder="0" applyAlignment="0" applyProtection="0"/>
    <xf numFmtId="215" fontId="178" fillId="0" borderId="0" applyFill="0" applyBorder="0">
      <alignment horizontal="right"/>
      <protection locked="0"/>
    </xf>
    <xf numFmtId="0" fontId="126" fillId="0" borderId="170" applyNumberFormat="0" applyFill="0" applyAlignment="0" applyProtection="0"/>
    <xf numFmtId="0" fontId="127" fillId="0" borderId="171" applyNumberFormat="0" applyFill="0" applyProtection="0">
      <alignment horizontal="center"/>
    </xf>
    <xf numFmtId="0" fontId="3" fillId="0" borderId="0"/>
    <xf numFmtId="223" fontId="0" fillId="0" borderId="0" applyFont="0" applyFill="0" applyBorder="0" applyAlignment="0" applyProtection="0"/>
    <xf numFmtId="0" fontId="0" fillId="33" borderId="0" applyNumberFormat="0" applyBorder="0" applyAlignment="0" applyProtection="0"/>
    <xf numFmtId="0" fontId="267" fillId="0" borderId="0"/>
    <xf numFmtId="198" fontId="130" fillId="18" borderId="0">
      <protection hidden="1"/>
    </xf>
    <xf numFmtId="198" fontId="130" fillId="18" borderId="0">
      <protection hidden="1"/>
    </xf>
    <xf numFmtId="0" fontId="0" fillId="29" borderId="0" applyNumberFormat="0" applyBorder="0" applyAlignment="0" applyProtection="0"/>
    <xf numFmtId="0" fontId="166" fillId="18" borderId="0">
      <protection hidden="1"/>
    </xf>
    <xf numFmtId="0" fontId="3" fillId="0" borderId="0"/>
    <xf numFmtId="0" fontId="64" fillId="52" borderId="0" applyNumberFormat="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3" fontId="3" fillId="18" borderId="0">
      <protection hidden="1"/>
    </xf>
    <xf numFmtId="0" fontId="0" fillId="0" borderId="0"/>
    <xf numFmtId="3" fontId="3" fillId="18" borderId="0">
      <protection hidden="1"/>
    </xf>
    <xf numFmtId="0" fontId="0" fillId="0" borderId="0"/>
    <xf numFmtId="0" fontId="160" fillId="14" borderId="184" applyNumberFormat="0" applyAlignment="0" applyProtection="0"/>
    <xf numFmtId="0" fontId="127" fillId="0" borderId="171" applyNumberFormat="0" applyFill="0" applyProtection="0">
      <alignment horizontal="center"/>
    </xf>
    <xf numFmtId="0" fontId="64" fillId="49" borderId="0" applyNumberFormat="0" applyBorder="0" applyAlignment="0" applyProtection="0"/>
    <xf numFmtId="0" fontId="64" fillId="49" borderId="0" applyNumberFormat="0" applyBorder="0" applyAlignment="0" applyProtection="0"/>
    <xf numFmtId="0" fontId="0" fillId="38" borderId="0" applyNumberFormat="0" applyBorder="0" applyAlignment="0" applyProtection="0"/>
    <xf numFmtId="0" fontId="267" fillId="86" borderId="0">
      <alignment horizontal="center" vertical="center" wrapText="1"/>
    </xf>
    <xf numFmtId="0" fontId="3" fillId="0" borderId="0"/>
    <xf numFmtId="0" fontId="0" fillId="47" borderId="182" applyNumberFormat="0" applyFont="0" applyAlignment="0" applyProtection="0"/>
    <xf numFmtId="0" fontId="129" fillId="39" borderId="0" applyNumberFormat="0" applyBorder="0" applyAlignment="0" applyProtection="0"/>
    <xf numFmtId="0" fontId="151" fillId="76" borderId="0" applyNumberFormat="0" applyBorder="0" applyAlignment="0" applyProtection="0"/>
    <xf numFmtId="0" fontId="127" fillId="0" borderId="171" applyNumberFormat="0" applyFill="0" applyProtection="0">
      <alignment horizontal="center"/>
    </xf>
    <xf numFmtId="0" fontId="64" fillId="31" borderId="0" applyNumberFormat="0" applyBorder="0" applyAlignment="0" applyProtection="0"/>
    <xf numFmtId="0" fontId="64" fillId="53" borderId="0" applyNumberFormat="0" applyBorder="0" applyAlignment="0" applyProtection="0"/>
    <xf numFmtId="0" fontId="0" fillId="47" borderId="182" applyNumberFormat="0" applyFont="0" applyAlignment="0" applyProtection="0"/>
    <xf numFmtId="0" fontId="0" fillId="47" borderId="182" applyNumberFormat="0" applyFont="0" applyAlignment="0" applyProtection="0"/>
    <xf numFmtId="325" fontId="3" fillId="0" borderId="0" applyFont="0" applyFill="0" applyBorder="0" applyAlignment="0" applyProtection="0"/>
    <xf numFmtId="0" fontId="3" fillId="0" borderId="0"/>
    <xf numFmtId="0" fontId="3" fillId="0" borderId="0"/>
    <xf numFmtId="0" fontId="127" fillId="0" borderId="171" applyNumberFormat="0" applyFill="0" applyProtection="0">
      <alignment horizontal="center"/>
    </xf>
    <xf numFmtId="0" fontId="0" fillId="29" borderId="0" applyNumberFormat="0" applyBorder="0" applyAlignment="0" applyProtection="0"/>
    <xf numFmtId="0" fontId="3" fillId="61" borderId="193" applyNumberFormat="0" applyFont="0" applyAlignment="0" applyProtection="0"/>
    <xf numFmtId="0" fontId="0" fillId="47" borderId="182" applyNumberFormat="0" applyFont="0" applyAlignment="0" applyProtection="0"/>
    <xf numFmtId="291" fontId="3" fillId="0" borderId="0" applyFont="0" applyFill="0" applyBorder="0" applyAlignment="0" applyProtection="0"/>
    <xf numFmtId="0" fontId="0" fillId="58" borderId="0" applyNumberFormat="0" applyBorder="0" applyAlignment="0" applyProtection="0"/>
    <xf numFmtId="0" fontId="127" fillId="0" borderId="171" applyNumberFormat="0" applyFill="0" applyProtection="0">
      <alignment horizontal="center"/>
    </xf>
    <xf numFmtId="0" fontId="0" fillId="47" borderId="182" applyNumberFormat="0" applyFont="0" applyAlignment="0" applyProtection="0"/>
    <xf numFmtId="0" fontId="0" fillId="47" borderId="182" applyNumberFormat="0" applyFont="0" applyAlignment="0" applyProtection="0"/>
    <xf numFmtId="0" fontId="129" fillId="61" borderId="0" applyNumberFormat="0" applyBorder="0" applyAlignment="0" applyProtection="0"/>
    <xf numFmtId="0" fontId="0" fillId="47" borderId="182" applyNumberFormat="0" applyFont="0" applyAlignment="0" applyProtection="0"/>
    <xf numFmtId="0" fontId="149" fillId="0" borderId="0" applyNumberFormat="0" applyFill="0" applyBorder="0" applyAlignment="0" applyProtection="0"/>
    <xf numFmtId="0" fontId="3" fillId="61" borderId="193" applyNumberFormat="0" applyFont="0" applyAlignment="0" applyProtection="0"/>
    <xf numFmtId="0" fontId="127" fillId="0" borderId="171" applyNumberFormat="0" applyFill="0" applyProtection="0">
      <alignment horizontal="center"/>
    </xf>
    <xf numFmtId="0" fontId="64" fillId="21" borderId="0" applyNumberFormat="0" applyBorder="0" applyAlignment="0" applyProtection="0"/>
    <xf numFmtId="0" fontId="0" fillId="0" borderId="0"/>
    <xf numFmtId="0" fontId="3" fillId="0" borderId="0"/>
    <xf numFmtId="0" fontId="126" fillId="0" borderId="170" applyNumberFormat="0" applyFill="0" applyAlignment="0" applyProtection="0"/>
    <xf numFmtId="0" fontId="0" fillId="36" borderId="0" applyNumberFormat="0" applyBorder="0" applyAlignment="0" applyProtection="0"/>
    <xf numFmtId="0" fontId="0" fillId="47" borderId="182" applyNumberFormat="0" applyFont="0" applyAlignment="0" applyProtection="0"/>
    <xf numFmtId="223" fontId="178" fillId="0" borderId="0" applyFont="0" applyFill="0" applyBorder="0" applyAlignment="0" applyProtection="0"/>
    <xf numFmtId="0" fontId="129" fillId="40" borderId="0" applyNumberFormat="0" applyBorder="0" applyAlignment="0" applyProtection="0"/>
    <xf numFmtId="223" fontId="178" fillId="0" borderId="0" applyFont="0" applyFill="0" applyBorder="0" applyAlignment="0" applyProtection="0"/>
    <xf numFmtId="0" fontId="3" fillId="61" borderId="193" applyNumberFormat="0" applyFont="0" applyAlignment="0" applyProtection="0"/>
    <xf numFmtId="0" fontId="0" fillId="40" borderId="0" applyNumberFormat="0" applyBorder="0" applyAlignment="0" applyProtection="0"/>
    <xf numFmtId="0" fontId="3" fillId="0" borderId="0"/>
    <xf numFmtId="223" fontId="3" fillId="0" borderId="0" applyFont="0" applyFill="0" applyBorder="0" applyAlignment="0" applyProtection="0"/>
    <xf numFmtId="0" fontId="0" fillId="36" borderId="0" applyNumberFormat="0" applyBorder="0" applyAlignment="0" applyProtection="0"/>
    <xf numFmtId="0" fontId="0" fillId="36" borderId="0" applyNumberFormat="0" applyBorder="0" applyAlignment="0" applyProtection="0"/>
    <xf numFmtId="251" fontId="3" fillId="0" borderId="0" applyFont="0" applyFill="0" applyBorder="0" applyAlignment="0" applyProtection="0"/>
    <xf numFmtId="4" fontId="141" fillId="54" borderId="189" applyNumberFormat="0" applyProtection="0">
      <alignment vertical="center"/>
    </xf>
    <xf numFmtId="223" fontId="3" fillId="0" borderId="0" applyFont="0" applyFill="0" applyBorder="0" applyAlignment="0" applyProtection="0"/>
    <xf numFmtId="38" fontId="266" fillId="0" borderId="0">
      <alignment horizontal="center"/>
      <protection locked="0"/>
    </xf>
    <xf numFmtId="325" fontId="3" fillId="0" borderId="0" applyFont="0" applyFill="0" applyBorder="0" applyAlignment="0" applyProtection="0"/>
    <xf numFmtId="0" fontId="3" fillId="0" borderId="0"/>
    <xf numFmtId="40" fontId="86" fillId="0" borderId="0" applyFont="0" applyFill="0" applyBorder="0" applyAlignment="0"/>
    <xf numFmtId="0" fontId="0" fillId="0" borderId="0"/>
    <xf numFmtId="0" fontId="3" fillId="0" borderId="0"/>
    <xf numFmtId="228" fontId="3" fillId="0" borderId="0" applyFont="0" applyFill="0" applyBorder="0" applyAlignment="0" applyProtection="0"/>
    <xf numFmtId="325" fontId="3" fillId="0" borderId="0" applyFont="0" applyFill="0" applyBorder="0" applyAlignment="0" applyProtection="0"/>
    <xf numFmtId="0" fontId="127" fillId="0" borderId="171" applyNumberFormat="0" applyFill="0" applyProtection="0">
      <alignment horizontal="center"/>
    </xf>
    <xf numFmtId="282" fontId="3" fillId="0" borderId="0" applyFont="0" applyFill="0" applyBorder="0" applyAlignment="0" applyProtection="0"/>
    <xf numFmtId="261" fontId="3" fillId="0" borderId="0" applyFont="0" applyFill="0" applyBorder="0" applyAlignment="0" applyProtection="0"/>
    <xf numFmtId="0" fontId="3" fillId="0" borderId="0"/>
    <xf numFmtId="0" fontId="130" fillId="0" borderId="0"/>
    <xf numFmtId="282" fontId="3" fillId="0" borderId="0" applyFont="0" applyFill="0" applyBorder="0" applyAlignment="0" applyProtection="0"/>
    <xf numFmtId="223" fontId="129" fillId="0" borderId="0" applyFont="0" applyFill="0" applyBorder="0" applyAlignment="0" applyProtection="0"/>
    <xf numFmtId="0" fontId="127" fillId="0" borderId="171" applyNumberFormat="0" applyFill="0" applyProtection="0">
      <alignment horizontal="center"/>
    </xf>
    <xf numFmtId="0" fontId="163" fillId="14" borderId="186" applyNumberFormat="0" applyAlignment="0" applyProtection="0"/>
    <xf numFmtId="282" fontId="3" fillId="0" borderId="0" applyFont="0" applyFill="0" applyBorder="0" applyAlignment="0" applyProtection="0"/>
    <xf numFmtId="325" fontId="3" fillId="0" borderId="0" applyFont="0" applyFill="0" applyBorder="0" applyAlignment="0" applyProtection="0"/>
    <xf numFmtId="0" fontId="126" fillId="0" borderId="173" applyNumberFormat="0" applyFill="0" applyAlignment="0" applyProtection="0"/>
    <xf numFmtId="325" fontId="3" fillId="0" borderId="0" applyFont="0" applyFill="0" applyBorder="0" applyAlignment="0" applyProtection="0"/>
    <xf numFmtId="0" fontId="162" fillId="0" borderId="185" applyNumberFormat="0" applyFill="0" applyAlignment="0" applyProtection="0"/>
    <xf numFmtId="0" fontId="129" fillId="30" borderId="0" applyNumberFormat="0" applyBorder="0" applyAlignment="0" applyProtection="0"/>
    <xf numFmtId="0" fontId="25" fillId="41" borderId="180" applyNumberFormat="0" applyAlignment="0" applyProtection="0"/>
    <xf numFmtId="0" fontId="0" fillId="0" borderId="0"/>
    <xf numFmtId="0" fontId="0" fillId="0" borderId="0"/>
    <xf numFmtId="0" fontId="127" fillId="0" borderId="171" applyNumberFormat="0" applyFill="0" applyProtection="0">
      <alignment horizontal="center"/>
    </xf>
    <xf numFmtId="325" fontId="3" fillId="0" borderId="0" applyFont="0" applyFill="0" applyBorder="0" applyAlignment="0" applyProtection="0"/>
    <xf numFmtId="325" fontId="3" fillId="0" borderId="0" applyFont="0" applyFill="0" applyBorder="0" applyAlignment="0" applyProtection="0"/>
    <xf numFmtId="0" fontId="132" fillId="0" borderId="174" applyNumberFormat="0" applyFill="0" applyAlignment="0" applyProtection="0"/>
    <xf numFmtId="0" fontId="3" fillId="0" borderId="0"/>
    <xf numFmtId="0" fontId="129" fillId="61" borderId="0" applyNumberFormat="0" applyBorder="0" applyAlignment="0" applyProtection="0"/>
    <xf numFmtId="282" fontId="3" fillId="0" borderId="0" applyFont="0" applyFill="0" applyBorder="0" applyAlignment="0" applyProtection="0"/>
    <xf numFmtId="238" fontId="86" fillId="0" borderId="0"/>
    <xf numFmtId="325" fontId="3" fillId="0" borderId="0" applyFont="0" applyFill="0" applyBorder="0" applyAlignment="0" applyProtection="0"/>
    <xf numFmtId="0" fontId="133" fillId="0" borderId="175" applyNumberFormat="0" applyFill="0" applyAlignment="0" applyProtection="0"/>
    <xf numFmtId="0" fontId="64" fillId="44" borderId="0" applyNumberFormat="0" applyBorder="0" applyAlignment="0" applyProtection="0"/>
    <xf numFmtId="0" fontId="64" fillId="56" borderId="0" applyNumberFormat="0" applyBorder="0" applyAlignment="0" applyProtection="0"/>
    <xf numFmtId="0" fontId="86" fillId="0" borderId="1" applyFont="0" applyFill="0" applyBorder="0" applyAlignment="0" applyProtection="0"/>
    <xf numFmtId="216" fontId="3" fillId="0" borderId="0"/>
    <xf numFmtId="0" fontId="0" fillId="0" borderId="0"/>
    <xf numFmtId="282" fontId="3" fillId="0" borderId="0" applyFont="0" applyFill="0" applyBorder="0" applyAlignment="0" applyProtection="0"/>
    <xf numFmtId="238" fontId="86" fillId="0" borderId="0"/>
    <xf numFmtId="223" fontId="129" fillId="0" borderId="0" applyFont="0" applyFill="0" applyBorder="0" applyAlignment="0" applyProtection="0"/>
    <xf numFmtId="325" fontId="3" fillId="0" borderId="0" applyFont="0" applyFill="0" applyBorder="0" applyAlignment="0" applyProtection="0"/>
    <xf numFmtId="0" fontId="0" fillId="29" borderId="0" applyNumberFormat="0" applyBorder="0" applyAlignment="0" applyProtection="0"/>
    <xf numFmtId="0" fontId="129" fillId="47" borderId="182" applyNumberFormat="0" applyFont="0" applyAlignment="0" applyProtection="0"/>
    <xf numFmtId="0" fontId="129" fillId="47" borderId="182" applyNumberFormat="0" applyFont="0" applyAlignment="0" applyProtection="0"/>
    <xf numFmtId="312" fontId="142" fillId="0" borderId="0"/>
    <xf numFmtId="0" fontId="259" fillId="0" borderId="0" applyNumberFormat="0" applyAlignment="0">
      <alignment horizontal="left"/>
    </xf>
    <xf numFmtId="0" fontId="133" fillId="0" borderId="175" applyNumberFormat="0" applyFill="0" applyAlignment="0" applyProtection="0"/>
    <xf numFmtId="312" fontId="142" fillId="0" borderId="0"/>
    <xf numFmtId="0" fontId="0" fillId="32" borderId="0" applyNumberFormat="0" applyBorder="0" applyAlignment="0" applyProtection="0"/>
    <xf numFmtId="0" fontId="126" fillId="0" borderId="173" applyNumberFormat="0" applyFill="0" applyAlignment="0" applyProtection="0"/>
    <xf numFmtId="0" fontId="3" fillId="0" borderId="0"/>
    <xf numFmtId="312" fontId="142" fillId="0" borderId="0"/>
    <xf numFmtId="223" fontId="3" fillId="0" borderId="0" applyFont="0" applyFill="0" applyBorder="0" applyAlignment="0" applyProtection="0"/>
    <xf numFmtId="0" fontId="126" fillId="0" borderId="170" applyNumberFormat="0" applyFill="0" applyAlignment="0" applyProtection="0"/>
    <xf numFmtId="0" fontId="0" fillId="13" borderId="0" applyNumberFormat="0" applyBorder="0" applyAlignment="0" applyProtection="0"/>
    <xf numFmtId="0" fontId="127" fillId="0" borderId="171" applyNumberFormat="0" applyFill="0" applyProtection="0">
      <alignment horizontal="center"/>
    </xf>
    <xf numFmtId="0" fontId="183" fillId="0" borderId="0" applyNumberFormat="0" applyFill="0" applyBorder="0" applyAlignment="0" applyProtection="0"/>
    <xf numFmtId="0" fontId="3" fillId="0" borderId="0"/>
    <xf numFmtId="312" fontId="142" fillId="0" borderId="0"/>
    <xf numFmtId="0" fontId="0" fillId="0" borderId="0"/>
    <xf numFmtId="312" fontId="142" fillId="0" borderId="0"/>
    <xf numFmtId="0" fontId="133" fillId="0" borderId="175" applyNumberFormat="0" applyFill="0" applyAlignment="0" applyProtection="0"/>
    <xf numFmtId="0" fontId="127" fillId="0" borderId="171" applyNumberFormat="0" applyFill="0" applyProtection="0">
      <alignment horizontal="center"/>
    </xf>
    <xf numFmtId="0" fontId="3" fillId="0" borderId="0"/>
    <xf numFmtId="0" fontId="129" fillId="40" borderId="0" applyNumberFormat="0" applyBorder="0" applyAlignment="0" applyProtection="0"/>
    <xf numFmtId="280" fontId="1" fillId="0" borderId="0"/>
    <xf numFmtId="0" fontId="3" fillId="0" borderId="0"/>
    <xf numFmtId="0" fontId="127" fillId="0" borderId="171" applyNumberFormat="0" applyFill="0" applyProtection="0">
      <alignment horizontal="center"/>
    </xf>
    <xf numFmtId="0" fontId="3" fillId="0" borderId="0"/>
    <xf numFmtId="312" fontId="142" fillId="0" borderId="0"/>
    <xf numFmtId="0" fontId="0" fillId="32" borderId="0" applyNumberFormat="0" applyBorder="0" applyAlignment="0" applyProtection="0"/>
    <xf numFmtId="0" fontId="0" fillId="32" borderId="0" applyNumberFormat="0" applyBorder="0" applyAlignment="0" applyProtection="0"/>
    <xf numFmtId="0" fontId="3" fillId="0" borderId="0"/>
    <xf numFmtId="0" fontId="126" fillId="0" borderId="170" applyNumberFormat="0" applyFill="0" applyAlignment="0" applyProtection="0"/>
    <xf numFmtId="312" fontId="142" fillId="0" borderId="0"/>
    <xf numFmtId="0" fontId="3" fillId="0" borderId="0">
      <protection locked="0"/>
    </xf>
    <xf numFmtId="0" fontId="0" fillId="0" borderId="0"/>
    <xf numFmtId="0" fontId="132" fillId="0" borderId="0" applyNumberFormat="0" applyFill="0" applyBorder="0" applyAlignment="0" applyProtection="0"/>
    <xf numFmtId="0" fontId="0" fillId="32" borderId="0" applyNumberFormat="0" applyBorder="0" applyAlignment="0" applyProtection="0"/>
    <xf numFmtId="0" fontId="0" fillId="32" borderId="0" applyNumberFormat="0" applyBorder="0" applyAlignment="0" applyProtection="0"/>
    <xf numFmtId="0" fontId="25" fillId="41" borderId="180" applyNumberFormat="0" applyAlignment="0" applyProtection="0"/>
    <xf numFmtId="0" fontId="25" fillId="41" borderId="180" applyNumberFormat="0" applyAlignment="0" applyProtection="0"/>
    <xf numFmtId="0" fontId="3" fillId="0" borderId="0"/>
    <xf numFmtId="0" fontId="25" fillId="41" borderId="180" applyNumberFormat="0" applyAlignment="0" applyProtection="0"/>
    <xf numFmtId="0" fontId="25" fillId="41" borderId="180" applyNumberFormat="0" applyAlignment="0" applyProtection="0"/>
    <xf numFmtId="0" fontId="126" fillId="0" borderId="170" applyNumberFormat="0" applyFill="0" applyAlignment="0" applyProtection="0"/>
    <xf numFmtId="0" fontId="25" fillId="41" borderId="180" applyNumberFormat="0" applyAlignment="0" applyProtection="0"/>
    <xf numFmtId="0" fontId="126" fillId="0" borderId="170" applyNumberFormat="0" applyFill="0" applyAlignment="0" applyProtection="0"/>
    <xf numFmtId="0" fontId="3" fillId="0" borderId="0"/>
    <xf numFmtId="0" fontId="126" fillId="0" borderId="170" applyNumberFormat="0" applyFill="0" applyAlignment="0" applyProtection="0"/>
    <xf numFmtId="3" fontId="256" fillId="0" borderId="213" applyNumberFormat="0" applyFill="0" applyBorder="0" applyAlignment="0">
      <protection locked="0"/>
    </xf>
    <xf numFmtId="0" fontId="3" fillId="0" borderId="0"/>
    <xf numFmtId="0" fontId="3" fillId="0" borderId="0"/>
    <xf numFmtId="0" fontId="127" fillId="0" borderId="171" applyNumberFormat="0" applyFill="0" applyProtection="0">
      <alignment horizontal="center"/>
    </xf>
    <xf numFmtId="0" fontId="161" fillId="0" borderId="183" applyNumberFormat="0" applyFill="0" applyAlignment="0" applyProtection="0"/>
    <xf numFmtId="0" fontId="126" fillId="0" borderId="170" applyNumberFormat="0" applyFill="0" applyAlignment="0" applyProtection="0"/>
    <xf numFmtId="282" fontId="3" fillId="0" borderId="0" applyFont="0" applyFill="0" applyBorder="0" applyAlignment="0" applyProtection="0"/>
    <xf numFmtId="0" fontId="182" fillId="0" borderId="195" applyNumberFormat="0" applyFill="0" applyAlignment="0" applyProtection="0"/>
    <xf numFmtId="325" fontId="3" fillId="0" borderId="0" applyFont="0" applyFill="0" applyBorder="0" applyAlignment="0" applyProtection="0"/>
    <xf numFmtId="0" fontId="263" fillId="0" borderId="183" applyNumberFormat="0" applyFill="0" applyAlignment="0" applyProtection="0"/>
    <xf numFmtId="0" fontId="0" fillId="36" borderId="0" applyNumberFormat="0" applyBorder="0" applyAlignment="0" applyProtection="0"/>
    <xf numFmtId="0" fontId="163" fillId="14" borderId="186" applyNumberFormat="0" applyAlignment="0" applyProtection="0"/>
    <xf numFmtId="0" fontId="251" fillId="0" borderId="0" applyFill="0" applyBorder="0" applyProtection="0">
      <alignment horizontal="left" vertical="top"/>
    </xf>
    <xf numFmtId="0" fontId="163" fillId="14" borderId="186" applyNumberFormat="0" applyAlignment="0" applyProtection="0"/>
    <xf numFmtId="0" fontId="129" fillId="38" borderId="0" applyNumberFormat="0" applyBorder="0" applyAlignment="0" applyProtection="0"/>
    <xf numFmtId="0" fontId="163" fillId="14" borderId="186" applyNumberFormat="0" applyAlignment="0" applyProtection="0"/>
    <xf numFmtId="0" fontId="163" fillId="14" borderId="186" applyNumberFormat="0" applyAlignment="0" applyProtection="0"/>
    <xf numFmtId="300" fontId="1" fillId="0" borderId="0" applyFill="0" applyBorder="0" applyAlignment="0"/>
    <xf numFmtId="0" fontId="143" fillId="0" borderId="0"/>
    <xf numFmtId="0" fontId="163" fillId="14" borderId="186" applyNumberFormat="0" applyAlignment="0" applyProtection="0"/>
    <xf numFmtId="0" fontId="25" fillId="41" borderId="180" applyNumberFormat="0" applyAlignment="0" applyProtection="0"/>
    <xf numFmtId="0" fontId="163" fillId="14" borderId="186" applyNumberFormat="0" applyAlignment="0" applyProtection="0"/>
    <xf numFmtId="0" fontId="163" fillId="14" borderId="186" applyNumberFormat="0" applyAlignment="0" applyProtection="0"/>
    <xf numFmtId="0" fontId="154" fillId="0" borderId="0"/>
    <xf numFmtId="0" fontId="163" fillId="14" borderId="186" applyNumberFormat="0" applyAlignment="0" applyProtection="0"/>
    <xf numFmtId="0" fontId="129" fillId="30" borderId="0" applyNumberFormat="0" applyBorder="0" applyAlignment="0" applyProtection="0"/>
    <xf numFmtId="0" fontId="163" fillId="14" borderId="186" applyNumberFormat="0" applyAlignment="0" applyProtection="0"/>
    <xf numFmtId="0" fontId="245" fillId="18" borderId="192" applyNumberFormat="0" applyAlignment="0" applyProtection="0"/>
    <xf numFmtId="0" fontId="3" fillId="0" borderId="0"/>
    <xf numFmtId="0" fontId="64" fillId="21" borderId="0" applyNumberFormat="0" applyBorder="0" applyAlignment="0" applyProtection="0"/>
    <xf numFmtId="0" fontId="131" fillId="0" borderId="0" applyNumberFormat="0" applyFill="0" applyBorder="0" applyProtection="0">
      <alignment vertical="top"/>
    </xf>
    <xf numFmtId="214" fontId="3" fillId="0" borderId="0"/>
    <xf numFmtId="0" fontId="3" fillId="0" borderId="0"/>
    <xf numFmtId="0" fontId="64" fillId="42" borderId="0" applyNumberFormat="0" applyBorder="0" applyAlignment="0" applyProtection="0"/>
    <xf numFmtId="0" fontId="0" fillId="0" borderId="0"/>
    <xf numFmtId="0" fontId="245" fillId="18" borderId="192" applyNumberFormat="0" applyAlignment="0" applyProtection="0"/>
    <xf numFmtId="265" fontId="158" fillId="0" borderId="0" applyFill="0" applyBorder="0" applyAlignment="0"/>
    <xf numFmtId="3" fontId="201" fillId="0" borderId="0" applyNumberFormat="0" applyBorder="0" applyAlignment="0" applyProtection="0"/>
    <xf numFmtId="0" fontId="3" fillId="0" borderId="0"/>
    <xf numFmtId="300" fontId="1" fillId="0" borderId="0" applyFill="0" applyBorder="0" applyAlignment="0"/>
    <xf numFmtId="0" fontId="132" fillId="0" borderId="174" applyNumberFormat="0" applyFill="0" applyAlignment="0" applyProtection="0"/>
    <xf numFmtId="0" fontId="141" fillId="25" borderId="0" applyNumberFormat="0" applyBorder="0" applyAlignment="0" applyProtection="0"/>
    <xf numFmtId="0" fontId="129" fillId="40" borderId="0" applyNumberFormat="0" applyBorder="0" applyAlignment="0" applyProtection="0"/>
    <xf numFmtId="0" fontId="129" fillId="40" borderId="0" applyNumberFormat="0" applyBorder="0" applyAlignment="0" applyProtection="0"/>
    <xf numFmtId="0" fontId="127" fillId="0" borderId="171" applyNumberFormat="0" applyFill="0" applyProtection="0">
      <alignment horizontal="center"/>
    </xf>
    <xf numFmtId="0" fontId="0" fillId="36" borderId="0" applyNumberFormat="0" applyBorder="0" applyAlignment="0" applyProtection="0"/>
    <xf numFmtId="196" fontId="1" fillId="0" borderId="0" applyFill="0" applyBorder="0" applyAlignment="0"/>
    <xf numFmtId="0" fontId="129" fillId="79" borderId="0" applyNumberFormat="0" applyBorder="0" applyAlignment="0" applyProtection="0"/>
    <xf numFmtId="0" fontId="129" fillId="43" borderId="0" applyNumberFormat="0" applyBorder="0" applyAlignment="0" applyProtection="0"/>
    <xf numFmtId="0" fontId="129" fillId="43" borderId="0" applyNumberFormat="0" applyBorder="0" applyAlignment="0" applyProtection="0"/>
    <xf numFmtId="0" fontId="0" fillId="0" borderId="0"/>
    <xf numFmtId="301" fontId="1" fillId="0" borderId="0" applyFill="0" applyBorder="0" applyAlignment="0"/>
    <xf numFmtId="0" fontId="126" fillId="0" borderId="170" applyNumberFormat="0" applyFill="0" applyAlignment="0" applyProtection="0"/>
    <xf numFmtId="223" fontId="3" fillId="0" borderId="0" applyFont="0" applyFill="0" applyBorder="0" applyAlignment="0" applyProtection="0"/>
    <xf numFmtId="0" fontId="133" fillId="0" borderId="175" applyNumberFormat="0" applyFill="0" applyAlignment="0" applyProtection="0"/>
    <xf numFmtId="0" fontId="133" fillId="0" borderId="175" applyNumberFormat="0" applyFill="0" applyAlignment="0" applyProtection="0"/>
    <xf numFmtId="0" fontId="127" fillId="0" borderId="171" applyNumberFormat="0" applyFill="0" applyProtection="0">
      <alignment horizontal="center"/>
    </xf>
    <xf numFmtId="0" fontId="291" fillId="0" borderId="0"/>
    <xf numFmtId="0" fontId="127" fillId="0" borderId="171" applyNumberFormat="0" applyFill="0" applyProtection="0">
      <alignment horizontal="center"/>
    </xf>
    <xf numFmtId="0" fontId="144" fillId="59" borderId="0" applyNumberFormat="0" applyBorder="0" applyAlignment="0" applyProtection="0"/>
    <xf numFmtId="0" fontId="131" fillId="0" borderId="0" applyNumberFormat="0" applyFill="0" applyBorder="0" applyProtection="0">
      <alignment vertical="top"/>
    </xf>
    <xf numFmtId="0" fontId="129" fillId="43" borderId="0" applyNumberFormat="0" applyBorder="0" applyAlignment="0" applyProtection="0"/>
    <xf numFmtId="0" fontId="178" fillId="0" borderId="214" applyBorder="0"/>
    <xf numFmtId="0" fontId="126" fillId="0" borderId="170" applyNumberFormat="0" applyFill="0" applyAlignment="0" applyProtection="0"/>
    <xf numFmtId="0" fontId="0" fillId="13" borderId="0" applyNumberFormat="0" applyBorder="0" applyAlignment="0" applyProtection="0"/>
    <xf numFmtId="0" fontId="160" fillId="14" borderId="184" applyNumberFormat="0" applyAlignment="0" applyProtection="0"/>
    <xf numFmtId="0" fontId="126" fillId="0" borderId="170" applyNumberFormat="0" applyFill="0" applyAlignment="0" applyProtection="0"/>
    <xf numFmtId="328" fontId="3" fillId="0" borderId="207" applyNumberFormat="0" applyFill="0" applyAlignment="0" applyProtection="0"/>
    <xf numFmtId="0" fontId="127" fillId="0" borderId="171" applyNumberFormat="0" applyFill="0" applyProtection="0">
      <alignment horizontal="center"/>
    </xf>
    <xf numFmtId="328" fontId="3" fillId="0" borderId="207" applyNumberFormat="0" applyFill="0" applyAlignment="0" applyProtection="0"/>
    <xf numFmtId="0" fontId="64" fillId="31" borderId="0" applyNumberFormat="0" applyBorder="0" applyAlignment="0" applyProtection="0"/>
    <xf numFmtId="0" fontId="0" fillId="32" borderId="0" applyNumberFormat="0" applyBorder="0" applyAlignment="0" applyProtection="0"/>
    <xf numFmtId="0" fontId="3" fillId="74" borderId="189" applyNumberFormat="0" applyProtection="0">
      <alignment horizontal="left" vertical="center" indent="1"/>
    </xf>
    <xf numFmtId="0" fontId="3" fillId="0" borderId="0"/>
    <xf numFmtId="0" fontId="261" fillId="85" borderId="0">
      <alignment horizontal="left" vertical="center" indent="1"/>
    </xf>
    <xf numFmtId="1" fontId="260" fillId="54" borderId="1" applyNumberFormat="0" applyFont="0" applyBorder="0" applyAlignment="0">
      <alignment horizontal="center" vertical="center" wrapText="1"/>
    </xf>
    <xf numFmtId="0" fontId="162" fillId="0" borderId="185" applyNumberFormat="0" applyFill="0" applyAlignment="0" applyProtection="0"/>
    <xf numFmtId="0" fontId="162" fillId="0" borderId="185" applyNumberFormat="0" applyFill="0" applyAlignment="0" applyProtection="0"/>
    <xf numFmtId="3" fontId="144" fillId="0" borderId="0">
      <protection hidden="1"/>
    </xf>
    <xf numFmtId="0" fontId="213" fillId="18" borderId="189" applyNumberFormat="0" applyAlignment="0" applyProtection="0"/>
    <xf numFmtId="0" fontId="181" fillId="66" borderId="194">
      <alignment horizontal="center"/>
    </xf>
    <xf numFmtId="0" fontId="3" fillId="0" borderId="0"/>
    <xf numFmtId="9" fontId="3" fillId="0" borderId="0" applyFont="0" applyFill="0" applyBorder="0" applyAlignment="0" applyProtection="0"/>
    <xf numFmtId="223" fontId="3" fillId="0" borderId="0" applyFont="0" applyFill="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181" fillId="66" borderId="194">
      <alignment horizontal="center"/>
    </xf>
    <xf numFmtId="0" fontId="15" fillId="0" borderId="179" applyNumberFormat="0" applyFill="0" applyAlignment="0" applyProtection="0"/>
    <xf numFmtId="0" fontId="158" fillId="0" borderId="0"/>
    <xf numFmtId="0" fontId="66" fillId="0" borderId="0" applyNumberFormat="0" applyFill="0" applyBorder="0" applyAlignment="0" applyProtection="0"/>
    <xf numFmtId="0" fontId="66" fillId="0" borderId="0" applyNumberFormat="0" applyFill="0" applyBorder="0" applyAlignment="0" applyProtection="0"/>
    <xf numFmtId="0" fontId="181" fillId="66" borderId="194">
      <alignment horizontal="center"/>
    </xf>
    <xf numFmtId="0" fontId="15" fillId="0" borderId="179" applyNumberFormat="0" applyFill="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157" fillId="55"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157" fillId="55" borderId="0" applyNumberFormat="0" applyBorder="0" applyAlignment="0" applyProtection="0"/>
    <xf numFmtId="325" fontId="130" fillId="0" borderId="0" applyFont="0" applyFill="0" applyBorder="0" applyAlignment="0" applyProtection="0"/>
    <xf numFmtId="0" fontId="0" fillId="13" borderId="0" applyNumberFormat="0" applyBorder="0" applyAlignment="0" applyProtection="0"/>
    <xf numFmtId="0" fontId="0" fillId="13" borderId="0" applyNumberFormat="0" applyBorder="0" applyAlignment="0" applyProtection="0"/>
    <xf numFmtId="58" fontId="197" fillId="0" borderId="2" applyFill="0" applyBorder="0">
      <alignment horizontal="right"/>
    </xf>
    <xf numFmtId="0" fontId="0" fillId="38" borderId="0" applyNumberFormat="0" applyBorder="0" applyAlignment="0" applyProtection="0"/>
    <xf numFmtId="0" fontId="157" fillId="55" borderId="0" applyNumberFormat="0" applyBorder="0" applyAlignment="0" applyProtection="0"/>
    <xf numFmtId="0" fontId="127" fillId="0" borderId="171" applyNumberFormat="0" applyFill="0" applyProtection="0">
      <alignment horizontal="center"/>
    </xf>
    <xf numFmtId="0" fontId="167" fillId="25" borderId="0" applyNumberFormat="0" applyBorder="0" applyAlignment="0" applyProtection="0"/>
    <xf numFmtId="0" fontId="157" fillId="55" borderId="0" applyNumberFormat="0" applyBorder="0" applyAlignment="0" applyProtection="0"/>
    <xf numFmtId="308" fontId="86" fillId="0" borderId="0"/>
    <xf numFmtId="0" fontId="3" fillId="0" borderId="0"/>
    <xf numFmtId="0" fontId="3" fillId="0" borderId="0"/>
    <xf numFmtId="223" fontId="129" fillId="0" borderId="0" applyFont="0" applyFill="0" applyBorder="0" applyAlignment="0" applyProtection="0"/>
    <xf numFmtId="0" fontId="3" fillId="0" borderId="176" applyNumberFormat="0" applyFont="0" applyFill="0" applyAlignment="0" applyProtection="0"/>
    <xf numFmtId="0" fontId="157" fillId="55" borderId="0" applyNumberFormat="0" applyBorder="0" applyAlignment="0" applyProtection="0"/>
    <xf numFmtId="308" fontId="86" fillId="0" borderId="0"/>
    <xf numFmtId="0" fontId="157" fillId="55" borderId="0" applyNumberFormat="0" applyBorder="0" applyAlignment="0" applyProtection="0"/>
    <xf numFmtId="0" fontId="157" fillId="55" borderId="0" applyNumberFormat="0" applyBorder="0" applyAlignment="0" applyProtection="0"/>
    <xf numFmtId="308" fontId="86" fillId="0" borderId="0"/>
    <xf numFmtId="0" fontId="127" fillId="0" borderId="171" applyNumberFormat="0" applyFill="0" applyProtection="0">
      <alignment horizontal="center"/>
    </xf>
    <xf numFmtId="0" fontId="127" fillId="0" borderId="171" applyNumberFormat="0" applyFill="0" applyProtection="0">
      <alignment horizontal="center"/>
    </xf>
    <xf numFmtId="0" fontId="307" fillId="0" borderId="197"/>
    <xf numFmtId="223" fontId="3" fillId="0" borderId="0" applyFont="0" applyFill="0" applyBorder="0" applyAlignment="0" applyProtection="0"/>
    <xf numFmtId="0" fontId="226" fillId="0" borderId="0" applyNumberFormat="0" applyFill="0" applyBorder="0" applyAlignment="0" applyProtection="0"/>
    <xf numFmtId="0" fontId="3" fillId="0" borderId="0"/>
    <xf numFmtId="9" fontId="0" fillId="0" borderId="0" applyFont="0" applyFill="0" applyBorder="0" applyAlignment="0" applyProtection="0"/>
    <xf numFmtId="0" fontId="226" fillId="0" borderId="0" applyNumberFormat="0" applyFill="0" applyBorder="0" applyAlignment="0" applyProtection="0"/>
    <xf numFmtId="0" fontId="182" fillId="0" borderId="0" applyNumberFormat="0" applyFill="0" applyBorder="0" applyAlignment="0" applyProtection="0"/>
    <xf numFmtId="0" fontId="0" fillId="0" borderId="0"/>
    <xf numFmtId="0" fontId="0" fillId="0" borderId="0"/>
    <xf numFmtId="223" fontId="0" fillId="0" borderId="0" applyFont="0" applyFill="0" applyBorder="0" applyAlignment="0" applyProtection="0"/>
    <xf numFmtId="0" fontId="111" fillId="0" borderId="0" applyNumberFormat="0" applyFill="0" applyBorder="0" applyAlignment="0" applyProtection="0"/>
    <xf numFmtId="0" fontId="147" fillId="63" borderId="0" applyNumberFormat="0" applyBorder="0" applyAlignment="0" applyProtection="0"/>
    <xf numFmtId="0" fontId="182" fillId="0" borderId="0" applyNumberFormat="0" applyFill="0" applyBorder="0" applyAlignment="0" applyProtection="0"/>
    <xf numFmtId="0" fontId="3" fillId="0" borderId="176" applyNumberFormat="0" applyFont="0" applyFill="0" applyAlignment="0" applyProtection="0"/>
    <xf numFmtId="0" fontId="111" fillId="0" borderId="0" applyNumberFormat="0" applyFill="0" applyBorder="0" applyAlignment="0" applyProtection="0"/>
    <xf numFmtId="0" fontId="152" fillId="0" borderId="0">
      <alignment horizontal="center" wrapText="1"/>
      <protection locked="0"/>
    </xf>
    <xf numFmtId="0" fontId="229" fillId="0" borderId="0" applyFont="0" applyFill="0" applyBorder="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178" fillId="0" borderId="0" applyFill="0" applyBorder="0">
      <alignment horizontal="right"/>
      <protection locked="0"/>
    </xf>
    <xf numFmtId="0" fontId="147" fillId="60" borderId="0" applyNumberFormat="0" applyBorder="0" applyAlignment="0" applyProtection="0"/>
    <xf numFmtId="0" fontId="64" fillId="44" borderId="0" applyNumberFormat="0" applyBorder="0" applyAlignment="0" applyProtection="0"/>
    <xf numFmtId="0" fontId="147" fillId="60" borderId="0" applyNumberFormat="0" applyBorder="0" applyAlignment="0" applyProtection="0"/>
    <xf numFmtId="0" fontId="64" fillId="44" borderId="0" applyNumberFormat="0" applyBorder="0" applyAlignment="0" applyProtection="0"/>
    <xf numFmtId="0" fontId="0" fillId="0" borderId="0"/>
    <xf numFmtId="0" fontId="147" fillId="60"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223" fontId="3" fillId="0" borderId="0" applyFont="0" applyFill="0" applyBorder="0" applyAlignment="0" applyProtection="0"/>
    <xf numFmtId="0" fontId="147" fillId="76" borderId="0" applyNumberFormat="0" applyBorder="0" applyAlignment="0" applyProtection="0"/>
    <xf numFmtId="0" fontId="127" fillId="0" borderId="171" applyNumberFormat="0" applyFill="0" applyProtection="0">
      <alignment horizontal="center"/>
    </xf>
    <xf numFmtId="0" fontId="64" fillId="44" borderId="0" applyNumberFormat="0" applyBorder="0" applyAlignment="0" applyProtection="0"/>
    <xf numFmtId="0" fontId="64" fillId="44"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47" fillId="76" borderId="0" applyNumberFormat="0" applyBorder="0" applyAlignment="0" applyProtection="0"/>
    <xf numFmtId="0" fontId="126" fillId="0" borderId="170" applyNumberFormat="0" applyFill="0" applyAlignment="0" applyProtection="0"/>
    <xf numFmtId="0" fontId="64" fillId="44" borderId="0" applyNumberFormat="0" applyBorder="0" applyAlignment="0" applyProtection="0"/>
    <xf numFmtId="0" fontId="64" fillId="44" borderId="0" applyNumberFormat="0" applyBorder="0" applyAlignment="0" applyProtection="0"/>
    <xf numFmtId="0" fontId="3" fillId="0" borderId="0"/>
    <xf numFmtId="0" fontId="64" fillId="56" borderId="0" applyNumberFormat="0" applyBorder="0" applyAlignment="0" applyProtection="0"/>
    <xf numFmtId="0" fontId="127" fillId="0" borderId="171" applyNumberFormat="0" applyFill="0" applyProtection="0">
      <alignment horizontal="center"/>
    </xf>
    <xf numFmtId="0" fontId="258" fillId="18" borderId="189" applyNumberFormat="0" applyAlignment="0" applyProtection="0"/>
    <xf numFmtId="0" fontId="0" fillId="32" borderId="0" applyNumberFormat="0" applyBorder="0" applyAlignment="0" applyProtection="0"/>
    <xf numFmtId="0" fontId="64" fillId="56" borderId="0" applyNumberFormat="0" applyBorder="0" applyAlignment="0" applyProtection="0"/>
    <xf numFmtId="0" fontId="3" fillId="0" borderId="0"/>
    <xf numFmtId="0" fontId="64" fillId="56" borderId="0" applyNumberFormat="0" applyBorder="0" applyAlignment="0" applyProtection="0"/>
    <xf numFmtId="217" fontId="3" fillId="0" borderId="0" applyAlignment="0">
      <alignment horizontal="right"/>
    </xf>
    <xf numFmtId="0" fontId="0" fillId="13" borderId="0" applyNumberFormat="0" applyBorder="0" applyAlignment="0" applyProtection="0"/>
    <xf numFmtId="0" fontId="0" fillId="0" borderId="0"/>
    <xf numFmtId="0" fontId="140" fillId="51" borderId="0" applyNumberFormat="0" applyBorder="0" applyAlignment="0" applyProtection="0"/>
    <xf numFmtId="0" fontId="3" fillId="0" borderId="0"/>
    <xf numFmtId="0" fontId="128" fillId="0" borderId="172" applyNumberFormat="0" applyFill="0" applyAlignment="0" applyProtection="0"/>
    <xf numFmtId="0" fontId="128" fillId="0" borderId="172" applyNumberFormat="0" applyFill="0" applyAlignment="0" applyProtection="0"/>
    <xf numFmtId="0" fontId="144" fillId="60" borderId="0" applyNumberFormat="0" applyBorder="0" applyAlignment="0" applyProtection="0"/>
    <xf numFmtId="0" fontId="127" fillId="0" borderId="171" applyNumberFormat="0" applyFill="0" applyProtection="0">
      <alignment horizontal="center"/>
    </xf>
    <xf numFmtId="0" fontId="64" fillId="56" borderId="0" applyNumberFormat="0" applyBorder="0" applyAlignment="0" applyProtection="0"/>
    <xf numFmtId="0" fontId="126" fillId="0" borderId="173" applyNumberFormat="0" applyFill="0" applyAlignment="0" applyProtection="0"/>
    <xf numFmtId="0" fontId="147" fillId="45" borderId="0" applyNumberFormat="0" applyBorder="0" applyAlignment="0" applyProtection="0"/>
    <xf numFmtId="0" fontId="129" fillId="46" borderId="0" applyNumberFormat="0" applyBorder="0" applyAlignment="0" applyProtection="0"/>
    <xf numFmtId="0" fontId="0" fillId="24" borderId="0" applyNumberFormat="0" applyBorder="0" applyAlignment="0" applyProtection="0"/>
    <xf numFmtId="0" fontId="0" fillId="24" borderId="0" applyNumberFormat="0" applyBorder="0" applyAlignment="0" applyProtection="0"/>
    <xf numFmtId="0" fontId="151" fillId="45" borderId="0" applyNumberFormat="0" applyBorder="0" applyAlignment="0" applyProtection="0"/>
    <xf numFmtId="0" fontId="0" fillId="32" borderId="0" applyNumberFormat="0" applyBorder="0" applyAlignment="0" applyProtection="0"/>
    <xf numFmtId="0" fontId="127" fillId="0" borderId="171" applyNumberFormat="0" applyFill="0" applyProtection="0">
      <alignment horizontal="center"/>
    </xf>
    <xf numFmtId="0" fontId="151" fillId="45" borderId="0" applyNumberFormat="0" applyBorder="0" applyAlignment="0" applyProtection="0"/>
    <xf numFmtId="325" fontId="3" fillId="0" borderId="0" applyFont="0" applyFill="0" applyBorder="0" applyAlignment="0" applyProtection="0"/>
    <xf numFmtId="0" fontId="64" fillId="50" borderId="0" applyNumberFormat="0" applyBorder="0" applyAlignment="0" applyProtection="0"/>
    <xf numFmtId="0" fontId="162" fillId="0" borderId="185" applyNumberFormat="0" applyFill="0" applyAlignment="0" applyProtection="0"/>
    <xf numFmtId="0" fontId="127" fillId="0" borderId="171" applyNumberFormat="0" applyFill="0" applyProtection="0">
      <alignment horizontal="center"/>
    </xf>
    <xf numFmtId="0" fontId="144" fillId="45" borderId="0" applyNumberFormat="0" applyBorder="0" applyAlignment="0" applyProtection="0"/>
    <xf numFmtId="0" fontId="151" fillId="45" borderId="0" applyNumberFormat="0" applyBorder="0" applyAlignment="0" applyProtection="0"/>
    <xf numFmtId="0" fontId="151" fillId="45" borderId="0" applyNumberFormat="0" applyBorder="0" applyAlignment="0" applyProtection="0"/>
    <xf numFmtId="224" fontId="3" fillId="0" borderId="0" applyFont="0" applyFill="0" applyBorder="0" applyAlignment="0" applyProtection="0"/>
    <xf numFmtId="0" fontId="64" fillId="50" borderId="0" applyNumberFormat="0" applyBorder="0" applyAlignment="0" applyProtection="0"/>
    <xf numFmtId="0" fontId="140" fillId="51" borderId="0" applyNumberFormat="0" applyBorder="0" applyAlignment="0" applyProtection="0"/>
    <xf numFmtId="0" fontId="127" fillId="0" borderId="171" applyNumberFormat="0" applyFill="0" applyProtection="0">
      <alignment horizontal="center"/>
    </xf>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0" fillId="0" borderId="0"/>
    <xf numFmtId="0" fontId="64" fillId="50" borderId="0" applyNumberFormat="0" applyBorder="0" applyAlignment="0" applyProtection="0"/>
    <xf numFmtId="0" fontId="3" fillId="0" borderId="0"/>
    <xf numFmtId="0" fontId="3" fillId="0" borderId="176" applyNumberFormat="0" applyFont="0" applyFill="0" applyAlignment="0" applyProtection="0"/>
    <xf numFmtId="0" fontId="127" fillId="0" borderId="171" applyNumberFormat="0" applyFill="0" applyProtection="0">
      <alignment horizontal="center"/>
    </xf>
    <xf numFmtId="0" fontId="129" fillId="73" borderId="0" applyNumberFormat="0" applyBorder="0" applyAlignment="0" applyProtection="0"/>
    <xf numFmtId="0" fontId="3" fillId="0" borderId="0"/>
    <xf numFmtId="0" fontId="0" fillId="0" borderId="0"/>
    <xf numFmtId="0" fontId="129" fillId="73" borderId="0" applyNumberFormat="0" applyBorder="0" applyAlignment="0" applyProtection="0"/>
    <xf numFmtId="294" fontId="135" fillId="0" borderId="201">
      <protection locked="0"/>
    </xf>
    <xf numFmtId="294" fontId="135" fillId="0" borderId="201">
      <protection locked="0"/>
    </xf>
    <xf numFmtId="0" fontId="64" fillId="53" borderId="0" applyNumberFormat="0" applyBorder="0" applyAlignment="0" applyProtection="0"/>
    <xf numFmtId="0" fontId="64" fillId="31" borderId="0" applyNumberFormat="0" applyBorder="0" applyAlignment="0" applyProtection="0"/>
    <xf numFmtId="0" fontId="3" fillId="0" borderId="0"/>
    <xf numFmtId="0" fontId="64" fillId="21" borderId="0" applyNumberFormat="0" applyBorder="0" applyAlignment="0" applyProtection="0"/>
    <xf numFmtId="0" fontId="0" fillId="0" borderId="0"/>
    <xf numFmtId="0" fontId="151" fillId="65" borderId="0" applyNumberFormat="0" applyBorder="0" applyAlignment="0" applyProtection="0"/>
    <xf numFmtId="0" fontId="64" fillId="21" borderId="0" applyNumberFormat="0" applyBorder="0" applyAlignment="0" applyProtection="0"/>
    <xf numFmtId="0" fontId="0" fillId="0" borderId="0"/>
    <xf numFmtId="0" fontId="147" fillId="53" borderId="0" applyNumberFormat="0" applyBorder="0" applyAlignment="0" applyProtection="0"/>
    <xf numFmtId="0" fontId="0" fillId="0" borderId="0"/>
    <xf numFmtId="0" fontId="129" fillId="39" borderId="0" applyNumberFormat="0" applyBorder="0" applyAlignment="0" applyProtection="0"/>
    <xf numFmtId="0" fontId="147" fillId="83" borderId="0" applyNumberFormat="0" applyBorder="0" applyAlignment="0" applyProtection="0"/>
    <xf numFmtId="248" fontId="3" fillId="0" borderId="0" applyFont="0" applyFill="0" applyBorder="0" applyAlignment="0" applyProtection="0"/>
    <xf numFmtId="0" fontId="64" fillId="21" borderId="0" applyNumberFormat="0" applyBorder="0" applyAlignment="0" applyProtection="0"/>
    <xf numFmtId="0" fontId="0" fillId="29" borderId="0" applyNumberFormat="0" applyBorder="0" applyAlignment="0" applyProtection="0"/>
    <xf numFmtId="0" fontId="0" fillId="29" borderId="0" applyNumberFormat="0" applyBorder="0" applyAlignment="0" applyProtection="0"/>
    <xf numFmtId="0" fontId="0" fillId="36" borderId="0" applyNumberFormat="0" applyBorder="0" applyAlignment="0" applyProtection="0"/>
    <xf numFmtId="0" fontId="129" fillId="47" borderId="182" applyNumberFormat="0" applyFont="0" applyAlignment="0" applyProtection="0"/>
    <xf numFmtId="0" fontId="129" fillId="47" borderId="182" applyNumberFormat="0" applyFont="0" applyAlignment="0" applyProtection="0"/>
    <xf numFmtId="0" fontId="185" fillId="0" borderId="205" applyNumberFormat="0" applyFill="0" applyAlignment="0" applyProtection="0"/>
    <xf numFmtId="0" fontId="125" fillId="0" borderId="0" applyNumberFormat="0" applyFill="0" applyBorder="0" applyAlignment="0" applyProtection="0"/>
    <xf numFmtId="0" fontId="147" fillId="83" borderId="0" applyNumberFormat="0" applyBorder="0" applyAlignment="0" applyProtection="0"/>
    <xf numFmtId="0" fontId="151" fillId="53" borderId="0" applyNumberFormat="0" applyBorder="0" applyAlignment="0" applyProtection="0"/>
    <xf numFmtId="0" fontId="151" fillId="53" borderId="0" applyNumberFormat="0" applyBorder="0" applyAlignment="0" applyProtection="0"/>
    <xf numFmtId="0" fontId="0" fillId="36" borderId="0" applyNumberFormat="0" applyBorder="0" applyAlignment="0" applyProtection="0"/>
    <xf numFmtId="0" fontId="151" fillId="53" borderId="0" applyNumberFormat="0" applyBorder="0" applyAlignment="0" applyProtection="0"/>
    <xf numFmtId="0" fontId="3" fillId="0" borderId="0"/>
    <xf numFmtId="0" fontId="127" fillId="0" borderId="171" applyNumberFormat="0" applyFill="0" applyProtection="0">
      <alignment horizontal="center"/>
    </xf>
    <xf numFmtId="0" fontId="64" fillId="21" borderId="0" applyNumberFormat="0" applyBorder="0" applyAlignment="0" applyProtection="0"/>
    <xf numFmtId="0" fontId="0" fillId="0" borderId="0"/>
    <xf numFmtId="0" fontId="0" fillId="0" borderId="0"/>
    <xf numFmtId="0" fontId="64" fillId="21" borderId="0" applyNumberFormat="0" applyBorder="0" applyAlignment="0" applyProtection="0"/>
    <xf numFmtId="0" fontId="64" fillId="21" borderId="0" applyNumberFormat="0" applyBorder="0" applyAlignment="0" applyProtection="0"/>
    <xf numFmtId="0" fontId="0" fillId="0" borderId="0"/>
    <xf numFmtId="0" fontId="64" fillId="21" borderId="0" applyNumberFormat="0" applyBorder="0" applyAlignment="0" applyProtection="0"/>
    <xf numFmtId="0" fontId="64" fillId="21" borderId="0" applyNumberFormat="0" applyBorder="0" applyAlignment="0" applyProtection="0"/>
    <xf numFmtId="0" fontId="0" fillId="0" borderId="0"/>
    <xf numFmtId="0" fontId="0" fillId="0" borderId="0"/>
    <xf numFmtId="0" fontId="3" fillId="0" borderId="0"/>
    <xf numFmtId="0" fontId="129" fillId="63" borderId="0" applyNumberFormat="0" applyBorder="0" applyAlignment="0" applyProtection="0"/>
    <xf numFmtId="0" fontId="147" fillId="76" borderId="0" applyNumberFormat="0" applyBorder="0" applyAlignment="0" applyProtection="0"/>
    <xf numFmtId="0" fontId="129" fillId="24" borderId="0" applyNumberFormat="0" applyBorder="0" applyAlignment="0" applyProtection="0"/>
    <xf numFmtId="0" fontId="3" fillId="0" borderId="0"/>
    <xf numFmtId="0" fontId="129" fillId="46" borderId="0" applyNumberFormat="0" applyBorder="0" applyAlignment="0" applyProtection="0"/>
    <xf numFmtId="0" fontId="127" fillId="0" borderId="171" applyNumberFormat="0" applyFill="0" applyProtection="0">
      <alignment horizontal="center"/>
    </xf>
    <xf numFmtId="0" fontId="132" fillId="0" borderId="0" applyNumberFormat="0" applyFill="0" applyBorder="0" applyAlignment="0" applyProtection="0"/>
    <xf numFmtId="0" fontId="132" fillId="0" borderId="0" applyNumberFormat="0" applyFill="0" applyBorder="0" applyAlignment="0" applyProtection="0"/>
    <xf numFmtId="0" fontId="64" fillId="42" borderId="0" applyNumberFormat="0" applyBorder="0" applyAlignment="0" applyProtection="0"/>
    <xf numFmtId="0" fontId="64" fillId="42" borderId="0" applyNumberFormat="0" applyBorder="0" applyAlignment="0" applyProtection="0"/>
    <xf numFmtId="0" fontId="0" fillId="0" borderId="0"/>
    <xf numFmtId="0" fontId="139" fillId="0" borderId="178" applyNumberFormat="0" applyFill="0" applyAlignment="0" applyProtection="0"/>
    <xf numFmtId="0" fontId="269" fillId="0" borderId="0">
      <protection locked="0"/>
    </xf>
    <xf numFmtId="0" fontId="127" fillId="0" borderId="171" applyNumberFormat="0" applyFill="0" applyProtection="0">
      <alignment horizontal="center"/>
    </xf>
    <xf numFmtId="0" fontId="64" fillId="42" borderId="0" applyNumberFormat="0" applyBorder="0" applyAlignment="0" applyProtection="0"/>
    <xf numFmtId="264" fontId="178" fillId="0" borderId="0">
      <alignment horizontal="right"/>
      <protection locked="0"/>
    </xf>
    <xf numFmtId="223" fontId="3" fillId="0" borderId="0" applyFont="0" applyFill="0" applyBorder="0" applyAlignment="0" applyProtection="0"/>
    <xf numFmtId="0" fontId="64" fillId="42" borderId="0" applyNumberFormat="0" applyBorder="0" applyAlignment="0" applyProtection="0"/>
    <xf numFmtId="0" fontId="0" fillId="0" borderId="0"/>
    <xf numFmtId="223" fontId="3" fillId="0" borderId="0" applyFont="0" applyFill="0" applyBorder="0" applyAlignment="0" applyProtection="0"/>
    <xf numFmtId="0" fontId="64" fillId="42" borderId="0" applyNumberFormat="0" applyBorder="0" applyAlignment="0" applyProtection="0"/>
    <xf numFmtId="223" fontId="3" fillId="0" borderId="0" applyFont="0" applyFill="0" applyBorder="0" applyAlignment="0" applyProtection="0"/>
    <xf numFmtId="0" fontId="189" fillId="68" borderId="0" applyNumberFormat="0" applyBorder="0" applyAlignment="0" applyProtection="0"/>
    <xf numFmtId="0" fontId="189" fillId="68" borderId="0" applyNumberFormat="0" applyBorder="0" applyAlignment="0" applyProtection="0"/>
    <xf numFmtId="0" fontId="163" fillId="14" borderId="186" applyNumberFormat="0" applyAlignment="0" applyProtection="0"/>
    <xf numFmtId="0" fontId="147" fillId="30" borderId="0" applyNumberFormat="0" applyBorder="0" applyAlignment="0" applyProtection="0"/>
    <xf numFmtId="0" fontId="151" fillId="65" borderId="0" applyNumberFormat="0" applyBorder="0" applyAlignment="0" applyProtection="0"/>
    <xf numFmtId="0" fontId="130" fillId="0" borderId="0" applyNumberFormat="0" applyFill="0" applyBorder="0" applyAlignment="0" applyProtection="0"/>
    <xf numFmtId="223" fontId="129" fillId="0" borderId="0" applyFont="0" applyFill="0" applyBorder="0" applyAlignment="0" applyProtection="0"/>
    <xf numFmtId="0" fontId="126" fillId="0" borderId="170" applyNumberFormat="0" applyFill="0" applyAlignment="0" applyProtection="0"/>
    <xf numFmtId="0" fontId="144" fillId="53" borderId="0" applyNumberFormat="0" applyBorder="0" applyAlignment="0" applyProtection="0"/>
    <xf numFmtId="0" fontId="173" fillId="0" borderId="0" applyNumberFormat="0" applyFill="0" applyBorder="0" applyAlignment="0" applyProtection="0"/>
    <xf numFmtId="0" fontId="64" fillId="42" borderId="0" applyNumberFormat="0" applyBorder="0" applyAlignment="0" applyProtection="0"/>
    <xf numFmtId="0" fontId="144" fillId="65" borderId="0" applyNumberFormat="0" applyBorder="0" applyAlignment="0" applyProtection="0"/>
    <xf numFmtId="0" fontId="64" fillId="56" borderId="0" applyNumberFormat="0" applyBorder="0" applyAlignment="0" applyProtection="0"/>
    <xf numFmtId="0" fontId="151" fillId="65" borderId="0" applyNumberFormat="0" applyBorder="0" applyAlignment="0" applyProtection="0"/>
    <xf numFmtId="0" fontId="151" fillId="65" borderId="0" applyNumberFormat="0" applyBorder="0" applyAlignment="0" applyProtection="0"/>
    <xf numFmtId="0" fontId="0" fillId="0" borderId="0"/>
    <xf numFmtId="223" fontId="129" fillId="0" borderId="0" applyFont="0" applyFill="0" applyBorder="0" applyAlignment="0" applyProtection="0"/>
    <xf numFmtId="0" fontId="64" fillId="42" borderId="0" applyNumberFormat="0" applyBorder="0" applyAlignment="0" applyProtection="0"/>
    <xf numFmtId="0" fontId="64" fillId="44" borderId="0" applyNumberFormat="0" applyBorder="0" applyAlignment="0" applyProtection="0"/>
    <xf numFmtId="249" fontId="3" fillId="0" borderId="0" applyFont="0" applyFill="0" applyBorder="0" applyAlignment="0" applyProtection="0"/>
    <xf numFmtId="0" fontId="0" fillId="13" borderId="0" applyNumberFormat="0" applyBorder="0" applyAlignment="0" applyProtection="0"/>
    <xf numFmtId="2" fontId="166" fillId="0" borderId="0"/>
    <xf numFmtId="0" fontId="64" fillId="42" borderId="0" applyNumberFormat="0" applyBorder="0" applyAlignment="0" applyProtection="0"/>
    <xf numFmtId="0" fontId="3" fillId="0" borderId="0"/>
    <xf numFmtId="0" fontId="64" fillId="42" borderId="0" applyNumberFormat="0" applyBorder="0" applyAlignment="0" applyProtection="0"/>
    <xf numFmtId="0" fontId="64" fillId="42" borderId="0" applyNumberFormat="0" applyBorder="0" applyAlignment="0" applyProtection="0"/>
    <xf numFmtId="0" fontId="64" fillId="42" borderId="0" applyNumberFormat="0" applyBorder="0" applyAlignment="0" applyProtection="0"/>
    <xf numFmtId="0" fontId="64" fillId="42" borderId="0" applyNumberFormat="0" applyBorder="0" applyAlignment="0" applyProtection="0"/>
    <xf numFmtId="0" fontId="0" fillId="0" borderId="0"/>
    <xf numFmtId="0" fontId="0" fillId="0" borderId="0"/>
    <xf numFmtId="0" fontId="126" fillId="0" borderId="170" applyNumberFormat="0" applyFill="0" applyAlignment="0" applyProtection="0"/>
    <xf numFmtId="0" fontId="64" fillId="42" borderId="0" applyNumberFormat="0" applyBorder="0" applyAlignment="0" applyProtection="0"/>
    <xf numFmtId="0" fontId="64" fillId="42" borderId="0" applyNumberFormat="0" applyBorder="0" applyAlignment="0" applyProtection="0"/>
    <xf numFmtId="0" fontId="0" fillId="0" borderId="0"/>
    <xf numFmtId="0" fontId="0" fillId="0" borderId="0"/>
    <xf numFmtId="0" fontId="127" fillId="0" borderId="171" applyNumberFormat="0" applyFill="0" applyProtection="0">
      <alignment horizontal="center"/>
    </xf>
    <xf numFmtId="0" fontId="64" fillId="42" borderId="0" applyNumberFormat="0" applyBorder="0" applyAlignment="0" applyProtection="0"/>
    <xf numFmtId="0" fontId="64" fillId="42" borderId="0" applyNumberFormat="0" applyBorder="0" applyAlignment="0" applyProtection="0"/>
    <xf numFmtId="0" fontId="0" fillId="0" borderId="0"/>
    <xf numFmtId="0" fontId="0" fillId="0" borderId="0"/>
    <xf numFmtId="0" fontId="0" fillId="32" borderId="0" applyNumberFormat="0" applyBorder="0" applyAlignment="0" applyProtection="0"/>
    <xf numFmtId="0" fontId="0" fillId="32" borderId="0" applyNumberFormat="0" applyBorder="0" applyAlignment="0" applyProtection="0"/>
    <xf numFmtId="223" fontId="3" fillId="0" borderId="0" applyFont="0" applyFill="0" applyBorder="0" applyAlignment="0" applyProtection="0"/>
    <xf numFmtId="0" fontId="3" fillId="0" borderId="0"/>
    <xf numFmtId="0" fontId="165" fillId="0" borderId="0"/>
    <xf numFmtId="312" fontId="142" fillId="0" borderId="0"/>
    <xf numFmtId="0" fontId="126" fillId="0" borderId="170" applyNumberFormat="0" applyFill="0" applyAlignment="0" applyProtection="0"/>
    <xf numFmtId="223" fontId="3" fillId="0" borderId="0" applyFont="0" applyFill="0" applyBorder="0" applyAlignment="0" applyProtection="0"/>
    <xf numFmtId="297" fontId="3" fillId="0" borderId="0" applyFont="0" applyFill="0" applyBorder="0" applyAlignment="0" applyProtection="0"/>
    <xf numFmtId="0" fontId="3" fillId="0" borderId="0"/>
    <xf numFmtId="223" fontId="0" fillId="0" borderId="0" applyFont="0" applyFill="0" applyBorder="0" applyAlignment="0" applyProtection="0"/>
    <xf numFmtId="0" fontId="129" fillId="43" borderId="0" applyNumberFormat="0" applyBorder="0" applyAlignment="0" applyProtection="0"/>
    <xf numFmtId="0" fontId="64" fillId="44" borderId="0" applyNumberFormat="0" applyBorder="0" applyAlignment="0" applyProtection="0"/>
    <xf numFmtId="0" fontId="129" fillId="43" borderId="0" applyNumberFormat="0" applyBorder="0" applyAlignment="0" applyProtection="0"/>
    <xf numFmtId="0" fontId="64" fillId="37" borderId="0" applyNumberFormat="0" applyBorder="0" applyAlignment="0" applyProtection="0"/>
    <xf numFmtId="0" fontId="147" fillId="76" borderId="0" applyNumberFormat="0" applyBorder="0" applyAlignment="0" applyProtection="0"/>
    <xf numFmtId="0" fontId="3" fillId="0" borderId="0"/>
    <xf numFmtId="0" fontId="0" fillId="0" borderId="0"/>
    <xf numFmtId="218" fontId="3" fillId="0" borderId="0" applyAlignment="0">
      <alignment horizontal="right"/>
    </xf>
    <xf numFmtId="0" fontId="127" fillId="0" borderId="171" applyNumberFormat="0" applyFill="0" applyProtection="0">
      <alignment horizontal="center"/>
    </xf>
    <xf numFmtId="0" fontId="147" fillId="60" borderId="0" applyNumberFormat="0" applyBorder="0" applyAlignment="0" applyProtection="0"/>
    <xf numFmtId="0" fontId="64" fillId="37" borderId="0" applyNumberFormat="0" applyBorder="0" applyAlignment="0" applyProtection="0"/>
    <xf numFmtId="0" fontId="64" fillId="37" borderId="0" applyNumberFormat="0" applyBorder="0" applyAlignment="0" applyProtection="0"/>
    <xf numFmtId="0" fontId="126" fillId="0" borderId="170" applyNumberFormat="0" applyFill="0" applyAlignment="0" applyProtection="0"/>
    <xf numFmtId="291" fontId="3" fillId="0" borderId="0" applyFont="0" applyFill="0" applyBorder="0" applyAlignment="0" applyProtection="0"/>
    <xf numFmtId="0" fontId="151" fillId="76" borderId="0" applyNumberFormat="0" applyBorder="0" applyAlignment="0" applyProtection="0"/>
    <xf numFmtId="0" fontId="64" fillId="37" borderId="0" applyNumberFormat="0" applyBorder="0" applyAlignment="0" applyProtection="0"/>
    <xf numFmtId="0" fontId="64" fillId="37" borderId="0" applyNumberFormat="0" applyBorder="0" applyAlignment="0" applyProtection="0"/>
    <xf numFmtId="0" fontId="146" fillId="0" borderId="0" applyNumberFormat="0" applyFill="0" applyBorder="0" applyAlignment="0" applyProtection="0"/>
    <xf numFmtId="313" fontId="3" fillId="0" borderId="0" applyFont="0" applyFill="0" applyBorder="0" applyAlignment="0" applyProtection="0"/>
    <xf numFmtId="0" fontId="64" fillId="37" borderId="0" applyNumberFormat="0" applyBorder="0" applyAlignment="0" applyProtection="0"/>
    <xf numFmtId="0" fontId="129" fillId="35" borderId="0" applyNumberFormat="0" applyBorder="0" applyAlignment="0" applyProtection="0"/>
    <xf numFmtId="249" fontId="3" fillId="0" borderId="0" applyFont="0" applyFill="0" applyBorder="0" applyAlignment="0" applyProtection="0"/>
    <xf numFmtId="0" fontId="146" fillId="0" borderId="0" applyNumberFormat="0" applyFill="0" applyBorder="0" applyAlignment="0" applyProtection="0"/>
    <xf numFmtId="0" fontId="129" fillId="24" borderId="0" applyNumberFormat="0" applyBorder="0" applyAlignment="0" applyProtection="0"/>
    <xf numFmtId="0" fontId="0" fillId="40" borderId="0" applyNumberFormat="0" applyBorder="0" applyAlignment="0" applyProtection="0"/>
    <xf numFmtId="0" fontId="147" fillId="89" borderId="0" applyNumberFormat="0" applyBorder="0" applyAlignment="0" applyProtection="0"/>
    <xf numFmtId="0" fontId="66" fillId="0" borderId="0" applyNumberFormat="0" applyFill="0" applyBorder="0" applyAlignment="0" applyProtection="0"/>
    <xf numFmtId="0" fontId="3" fillId="0" borderId="0"/>
    <xf numFmtId="0" fontId="129" fillId="46" borderId="0" applyNumberFormat="0" applyBorder="0" applyAlignment="0" applyProtection="0"/>
    <xf numFmtId="291" fontId="3" fillId="0" borderId="0" applyFont="0" applyFill="0" applyBorder="0" applyAlignment="0" applyProtection="0"/>
    <xf numFmtId="0" fontId="252" fillId="54" borderId="191" applyNumberFormat="0" applyBorder="0" applyAlignment="0">
      <alignment horizontal="right" vertical="center"/>
      <protection locked="0"/>
    </xf>
    <xf numFmtId="0" fontId="147" fillId="48" borderId="0" applyNumberFormat="0" applyBorder="0" applyAlignment="0" applyProtection="0"/>
    <xf numFmtId="0" fontId="125" fillId="0" borderId="0" applyNumberFormat="0" applyFill="0" applyBorder="0" applyAlignment="0" applyProtection="0"/>
    <xf numFmtId="0" fontId="147" fillId="48" borderId="0" applyNumberFormat="0" applyBorder="0" applyAlignment="0" applyProtection="0"/>
    <xf numFmtId="0" fontId="127" fillId="0" borderId="171" applyNumberFormat="0" applyFill="0" applyProtection="0">
      <alignment horizontal="center"/>
    </xf>
    <xf numFmtId="0" fontId="147" fillId="77" borderId="0" applyNumberFormat="0" applyBorder="0" applyAlignment="0" applyProtection="0"/>
    <xf numFmtId="0" fontId="147" fillId="77" borderId="0" applyNumberFormat="0" applyBorder="0" applyAlignment="0" applyProtection="0"/>
    <xf numFmtId="0" fontId="127" fillId="0" borderId="171" applyNumberFormat="0" applyFill="0" applyProtection="0">
      <alignment horizontal="center"/>
    </xf>
    <xf numFmtId="0" fontId="3" fillId="0" borderId="0"/>
    <xf numFmtId="0" fontId="64" fillId="44" borderId="0" applyNumberFormat="0" applyBorder="0" applyAlignment="0" applyProtection="0"/>
    <xf numFmtId="0" fontId="127" fillId="0" borderId="171" applyNumberFormat="0" applyFill="0" applyProtection="0">
      <alignment horizontal="center"/>
    </xf>
    <xf numFmtId="223" fontId="0" fillId="0" borderId="0" applyFont="0" applyFill="0" applyBorder="0" applyAlignment="0" applyProtection="0"/>
    <xf numFmtId="0" fontId="0" fillId="15" borderId="0" applyNumberFormat="0" applyBorder="0" applyAlignment="0" applyProtection="0"/>
    <xf numFmtId="0" fontId="147" fillId="76" borderId="0" applyNumberFormat="0" applyBorder="0" applyAlignment="0" applyProtection="0"/>
    <xf numFmtId="0" fontId="64" fillId="44" borderId="0" applyNumberFormat="0" applyBorder="0" applyAlignment="0" applyProtection="0"/>
    <xf numFmtId="0" fontId="64" fillId="44" borderId="0" applyNumberFormat="0" applyBorder="0" applyAlignment="0" applyProtection="0"/>
    <xf numFmtId="0" fontId="129" fillId="79" borderId="0" applyNumberFormat="0" applyBorder="0" applyAlignment="0" applyProtection="0"/>
    <xf numFmtId="0" fontId="131" fillId="0" borderId="0" applyNumberFormat="0" applyFill="0" applyBorder="0" applyProtection="0">
      <alignment vertical="top"/>
    </xf>
    <xf numFmtId="0" fontId="0" fillId="57" borderId="0" applyNumberFormat="0" applyBorder="0" applyAlignment="0" applyProtection="0"/>
    <xf numFmtId="0" fontId="64" fillId="49" borderId="0" applyNumberFormat="0" applyBorder="0" applyAlignment="0" applyProtection="0"/>
    <xf numFmtId="223" fontId="3" fillId="0" borderId="0" applyFont="0" applyFill="0" applyBorder="0" applyAlignment="0" applyProtection="0"/>
    <xf numFmtId="0" fontId="0" fillId="0" borderId="0"/>
    <xf numFmtId="233" fontId="1" fillId="0" borderId="0" applyFill="0" applyBorder="0" applyAlignment="0"/>
    <xf numFmtId="0" fontId="64" fillId="31" borderId="0" applyNumberFormat="0" applyBorder="0" applyAlignment="0" applyProtection="0"/>
    <xf numFmtId="0" fontId="126" fillId="0" borderId="173" applyNumberFormat="0" applyFill="0" applyAlignment="0" applyProtection="0"/>
    <xf numFmtId="0" fontId="156" fillId="0" borderId="177" applyNumberFormat="0" applyFill="0" applyAlignment="0" applyProtection="0"/>
    <xf numFmtId="0" fontId="64" fillId="31" borderId="0" applyNumberFormat="0" applyBorder="0" applyAlignment="0" applyProtection="0"/>
    <xf numFmtId="0" fontId="64" fillId="31" borderId="0" applyNumberFormat="0" applyBorder="0" applyAlignment="0" applyProtection="0"/>
    <xf numFmtId="223" fontId="3" fillId="0" borderId="0" applyFont="0" applyFill="0" applyBorder="0" applyAlignment="0" applyProtection="0"/>
    <xf numFmtId="0" fontId="3" fillId="0" borderId="0"/>
    <xf numFmtId="0" fontId="3" fillId="0" borderId="0"/>
    <xf numFmtId="0" fontId="0" fillId="0" borderId="0"/>
    <xf numFmtId="0" fontId="64" fillId="37" borderId="0" applyNumberFormat="0" applyBorder="0" applyAlignment="0" applyProtection="0"/>
    <xf numFmtId="0" fontId="196" fillId="54" borderId="0" applyNumberFormat="0" applyBorder="0" applyAlignment="0" applyProtection="0"/>
    <xf numFmtId="0" fontId="0" fillId="0" borderId="0"/>
    <xf numFmtId="0" fontId="239" fillId="74" borderId="200" applyNumberFormat="0" applyAlignment="0" applyProtection="0"/>
    <xf numFmtId="0" fontId="146" fillId="0" borderId="0" applyNumberFormat="0" applyFill="0" applyBorder="0" applyAlignment="0" applyProtection="0"/>
    <xf numFmtId="0" fontId="64" fillId="53"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0" fontId="3" fillId="0" borderId="0" applyFill="0" applyBorder="0" applyAlignment="0"/>
    <xf numFmtId="0" fontId="3" fillId="0" borderId="0"/>
    <xf numFmtId="0" fontId="64" fillId="31" borderId="0" applyNumberFormat="0" applyBorder="0" applyAlignment="0" applyProtection="0"/>
    <xf numFmtId="0" fontId="64" fillId="31" borderId="0" applyNumberFormat="0" applyBorder="0" applyAlignment="0" applyProtection="0"/>
    <xf numFmtId="0" fontId="64" fillId="53" borderId="0" applyNumberFormat="0" applyBorder="0" applyAlignment="0" applyProtection="0"/>
    <xf numFmtId="0" fontId="0" fillId="0" borderId="0"/>
    <xf numFmtId="0" fontId="0" fillId="33" borderId="0" applyNumberFormat="0" applyBorder="0" applyAlignment="0" applyProtection="0"/>
    <xf numFmtId="0" fontId="129" fillId="30" borderId="0" applyNumberFormat="0" applyBorder="0" applyAlignment="0" applyProtection="0"/>
    <xf numFmtId="0" fontId="129" fillId="30" borderId="0" applyNumberFormat="0" applyBorder="0" applyAlignment="0" applyProtection="0"/>
    <xf numFmtId="0" fontId="3" fillId="0" borderId="0"/>
    <xf numFmtId="0" fontId="129" fillId="30" borderId="0" applyNumberFormat="0" applyBorder="0" applyAlignment="0" applyProtection="0"/>
    <xf numFmtId="0" fontId="64" fillId="53" borderId="0" applyNumberFormat="0" applyBorder="0" applyAlignment="0" applyProtection="0"/>
    <xf numFmtId="0" fontId="3" fillId="0" borderId="0"/>
    <xf numFmtId="0" fontId="64" fillId="31" borderId="0" applyNumberFormat="0" applyBorder="0" applyAlignment="0" applyProtection="0"/>
    <xf numFmtId="0" fontId="127" fillId="0" borderId="171" applyNumberFormat="0" applyFill="0" applyProtection="0">
      <alignment horizontal="center"/>
    </xf>
    <xf numFmtId="0" fontId="212" fillId="0" borderId="0" applyNumberFormat="0" applyFill="0" applyBorder="0" applyAlignment="0" applyProtection="0"/>
    <xf numFmtId="0" fontId="127" fillId="0" borderId="171" applyNumberFormat="0" applyFill="0" applyProtection="0">
      <alignment horizontal="center"/>
    </xf>
    <xf numFmtId="223" fontId="129" fillId="0" borderId="0" applyFont="0" applyFill="0" applyBorder="0" applyAlignment="0" applyProtection="0"/>
    <xf numFmtId="0" fontId="64" fillId="49" borderId="0" applyNumberFormat="0" applyBorder="0" applyAlignment="0" applyProtection="0"/>
    <xf numFmtId="0" fontId="0" fillId="36" borderId="0" applyNumberFormat="0" applyBorder="0" applyAlignment="0" applyProtection="0"/>
    <xf numFmtId="0" fontId="0" fillId="36" borderId="0" applyNumberFormat="0" applyBorder="0" applyAlignment="0" applyProtection="0"/>
    <xf numFmtId="0" fontId="129" fillId="43" borderId="0" applyNumberFormat="0" applyBorder="0" applyAlignment="0" applyProtection="0"/>
    <xf numFmtId="0" fontId="3" fillId="0" borderId="176" applyNumberFormat="0" applyFont="0" applyFill="0" applyAlignment="0" applyProtection="0"/>
    <xf numFmtId="223" fontId="3" fillId="0" borderId="0" applyFont="0" applyFill="0" applyBorder="0" applyAlignment="0" applyProtection="0"/>
    <xf numFmtId="0" fontId="0" fillId="0" borderId="0"/>
    <xf numFmtId="0" fontId="64" fillId="49" borderId="0" applyNumberFormat="0" applyBorder="0" applyAlignment="0" applyProtection="0"/>
    <xf numFmtId="0" fontId="0" fillId="36" borderId="0" applyNumberFormat="0" applyBorder="0" applyAlignment="0" applyProtection="0"/>
    <xf numFmtId="0" fontId="3" fillId="0" borderId="0"/>
    <xf numFmtId="0" fontId="3" fillId="0" borderId="0"/>
    <xf numFmtId="0" fontId="0" fillId="36" borderId="0" applyNumberFormat="0" applyBorder="0" applyAlignment="0" applyProtection="0"/>
    <xf numFmtId="0" fontId="127" fillId="0" borderId="171" applyNumberFormat="0" applyFill="0" applyProtection="0">
      <alignment horizontal="center"/>
    </xf>
    <xf numFmtId="0" fontId="64" fillId="49" borderId="0" applyNumberFormat="0" applyBorder="0" applyAlignment="0" applyProtection="0"/>
    <xf numFmtId="0" fontId="0" fillId="36" borderId="0" applyNumberFormat="0" applyBorder="0" applyAlignment="0" applyProtection="0"/>
    <xf numFmtId="0" fontId="64" fillId="49" borderId="0" applyNumberFormat="0" applyBorder="0" applyAlignment="0" applyProtection="0"/>
    <xf numFmtId="0" fontId="126" fillId="0" borderId="170" applyNumberFormat="0" applyFill="0" applyAlignment="0" applyProtection="0"/>
    <xf numFmtId="0" fontId="64" fillId="49" borderId="0" applyNumberFormat="0" applyBorder="0" applyAlignment="0" applyProtection="0"/>
    <xf numFmtId="0" fontId="126" fillId="0" borderId="170" applyNumberFormat="0" applyFill="0" applyAlignment="0" applyProtection="0"/>
    <xf numFmtId="0" fontId="64" fillId="49" borderId="0" applyNumberFormat="0" applyBorder="0" applyAlignment="0" applyProtection="0"/>
    <xf numFmtId="0" fontId="127" fillId="0" borderId="171" applyNumberFormat="0" applyFill="0" applyProtection="0">
      <alignment horizontal="center"/>
    </xf>
    <xf numFmtId="238" fontId="207" fillId="61" borderId="0" applyNumberFormat="0" applyBorder="0" applyAlignment="0">
      <protection locked="0"/>
    </xf>
    <xf numFmtId="0" fontId="64" fillId="49" borderId="0" applyNumberFormat="0" applyBorder="0" applyAlignment="0" applyProtection="0"/>
    <xf numFmtId="0" fontId="3" fillId="0" borderId="0"/>
    <xf numFmtId="325" fontId="3" fillId="0" borderId="0" applyFont="0" applyFill="0" applyBorder="0" applyAlignment="0" applyProtection="0"/>
    <xf numFmtId="0" fontId="3" fillId="0" borderId="0"/>
    <xf numFmtId="0" fontId="64" fillId="53" borderId="0" applyNumberFormat="0" applyBorder="0" applyAlignment="0" applyProtection="0"/>
    <xf numFmtId="0" fontId="64" fillId="31" borderId="0" applyNumberFormat="0" applyBorder="0" applyAlignment="0" applyProtection="0"/>
    <xf numFmtId="0" fontId="157" fillId="55"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127" fillId="0" borderId="171" applyNumberFormat="0" applyFill="0" applyProtection="0">
      <alignment horizontal="center"/>
    </xf>
    <xf numFmtId="0" fontId="157" fillId="55"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3" fillId="0" borderId="0"/>
    <xf numFmtId="0" fontId="0" fillId="0" borderId="0"/>
    <xf numFmtId="0" fontId="64" fillId="53" borderId="0" applyNumberFormat="0" applyBorder="0" applyAlignment="0" applyProtection="0"/>
    <xf numFmtId="0" fontId="64" fillId="53" borderId="0" applyNumberFormat="0" applyBorder="0" applyAlignment="0" applyProtection="0"/>
    <xf numFmtId="0" fontId="157" fillId="55" borderId="0" applyNumberFormat="0" applyBorder="0" applyAlignment="0" applyProtection="0"/>
    <xf numFmtId="0" fontId="64" fillId="53" borderId="0" applyNumberFormat="0" applyBorder="0" applyAlignment="0" applyProtection="0"/>
    <xf numFmtId="0" fontId="0" fillId="0" borderId="0"/>
    <xf numFmtId="292" fontId="86" fillId="18" borderId="0" applyFont="0" applyBorder="0" applyAlignment="0" applyProtection="0">
      <alignment horizontal="right"/>
      <protection hidden="1"/>
    </xf>
    <xf numFmtId="0" fontId="0" fillId="36" borderId="0" applyNumberFormat="0" applyBorder="0" applyAlignment="0" applyProtection="0"/>
    <xf numFmtId="0" fontId="0" fillId="36" borderId="0" applyNumberFormat="0" applyBorder="0" applyAlignment="0" applyProtection="0"/>
    <xf numFmtId="0" fontId="64" fillId="49" borderId="0" applyNumberFormat="0" applyBorder="0" applyAlignment="0" applyProtection="0"/>
    <xf numFmtId="0" fontId="0" fillId="13" borderId="0" applyNumberFormat="0" applyBorder="0" applyAlignment="0" applyProtection="0"/>
    <xf numFmtId="0" fontId="0" fillId="33" borderId="0" applyNumberFormat="0" applyBorder="0" applyAlignment="0" applyProtection="0"/>
    <xf numFmtId="0" fontId="64" fillId="53" borderId="0" applyNumberFormat="0" applyBorder="0" applyAlignment="0" applyProtection="0"/>
    <xf numFmtId="0" fontId="0" fillId="0" borderId="0"/>
    <xf numFmtId="0" fontId="3" fillId="0" borderId="0"/>
    <xf numFmtId="0" fontId="0" fillId="0" borderId="0"/>
    <xf numFmtId="0" fontId="0" fillId="13" borderId="0" applyNumberFormat="0" applyBorder="0" applyAlignment="0" applyProtection="0"/>
    <xf numFmtId="325" fontId="3" fillId="0" borderId="0" applyFont="0" applyFill="0" applyBorder="0" applyAlignment="0" applyProtection="0"/>
    <xf numFmtId="223" fontId="129" fillId="0" borderId="0" applyFont="0" applyFill="0" applyBorder="0" applyAlignment="0" applyProtection="0"/>
    <xf numFmtId="0" fontId="64" fillId="53" borderId="0" applyNumberFormat="0" applyBorder="0" applyAlignment="0" applyProtection="0"/>
    <xf numFmtId="0" fontId="0" fillId="36" borderId="0" applyNumberFormat="0" applyBorder="0" applyAlignment="0" applyProtection="0"/>
    <xf numFmtId="0" fontId="64" fillId="38" borderId="0" applyNumberFormat="0" applyBorder="0" applyAlignment="0" applyProtection="0"/>
    <xf numFmtId="0" fontId="0" fillId="13" borderId="0" applyNumberFormat="0" applyBorder="0" applyAlignment="0" applyProtection="0"/>
    <xf numFmtId="0" fontId="127" fillId="0" borderId="171" applyNumberFormat="0" applyFill="0" applyProtection="0">
      <alignment horizontal="center"/>
    </xf>
    <xf numFmtId="0" fontId="64" fillId="38" borderId="0" applyNumberFormat="0" applyBorder="0" applyAlignment="0" applyProtection="0"/>
    <xf numFmtId="0" fontId="64" fillId="38" borderId="0" applyNumberFormat="0" applyBorder="0" applyAlignment="0" applyProtection="0"/>
    <xf numFmtId="0" fontId="127" fillId="0" borderId="171" applyNumberFormat="0" applyFill="0" applyProtection="0">
      <alignment horizontal="center"/>
    </xf>
    <xf numFmtId="0" fontId="64" fillId="38" borderId="0" applyNumberFormat="0" applyBorder="0" applyAlignment="0" applyProtection="0"/>
    <xf numFmtId="0" fontId="64" fillId="38" borderId="0" applyNumberFormat="0" applyBorder="0" applyAlignment="0" applyProtection="0"/>
    <xf numFmtId="0" fontId="152" fillId="0" borderId="181" applyNumberFormat="0" applyFont="0" applyFill="0" applyAlignment="0" applyProtection="0"/>
    <xf numFmtId="0" fontId="0" fillId="15" borderId="0" applyNumberFormat="0" applyBorder="0" applyAlignment="0" applyProtection="0"/>
    <xf numFmtId="249" fontId="3" fillId="0" borderId="0" applyFont="0" applyFill="0" applyBorder="0" applyAlignment="0" applyProtection="0"/>
    <xf numFmtId="0" fontId="0" fillId="29" borderId="0" applyNumberFormat="0" applyBorder="0" applyAlignment="0" applyProtection="0"/>
    <xf numFmtId="0" fontId="126" fillId="0" borderId="170" applyNumberFormat="0" applyFill="0" applyAlignment="0" applyProtection="0"/>
    <xf numFmtId="0" fontId="64" fillId="52" borderId="0" applyNumberFormat="0" applyBorder="0" applyAlignment="0" applyProtection="0"/>
    <xf numFmtId="0" fontId="127" fillId="0" borderId="171" applyNumberFormat="0" applyFill="0" applyProtection="0">
      <alignment horizontal="center"/>
    </xf>
    <xf numFmtId="0" fontId="64" fillId="52" borderId="0" applyNumberFormat="0" applyBorder="0" applyAlignment="0" applyProtection="0"/>
    <xf numFmtId="0" fontId="0" fillId="0" borderId="0"/>
    <xf numFmtId="223" fontId="3" fillId="0" borderId="0" applyFont="0" applyFill="0" applyBorder="0" applyAlignment="0" applyProtection="0"/>
    <xf numFmtId="0" fontId="64" fillId="52" borderId="0" applyNumberFormat="0" applyBorder="0" applyAlignment="0" applyProtection="0"/>
    <xf numFmtId="0" fontId="64" fillId="52" borderId="0" applyNumberFormat="0" applyBorder="0" applyAlignment="0" applyProtection="0"/>
    <xf numFmtId="0" fontId="129" fillId="82" borderId="0" applyNumberFormat="0" applyBorder="0" applyAlignment="0" applyProtection="0"/>
    <xf numFmtId="0" fontId="126" fillId="0" borderId="170" applyNumberFormat="0" applyFill="0" applyAlignment="0" applyProtection="0"/>
    <xf numFmtId="0" fontId="64" fillId="52" borderId="0" applyNumberFormat="0" applyBorder="0" applyAlignment="0" applyProtection="0"/>
    <xf numFmtId="0" fontId="127" fillId="0" borderId="171" applyNumberFormat="0" applyFill="0" applyProtection="0">
      <alignment horizontal="center"/>
    </xf>
    <xf numFmtId="0" fontId="3" fillId="0" borderId="0"/>
    <xf numFmtId="0" fontId="126" fillId="0" borderId="173" applyNumberFormat="0" applyFill="0" applyAlignment="0" applyProtection="0"/>
    <xf numFmtId="0" fontId="64" fillId="52" borderId="0" applyNumberFormat="0" applyBorder="0" applyAlignment="0" applyProtection="0"/>
    <xf numFmtId="0" fontId="64" fillId="23" borderId="0" applyNumberFormat="0" applyBorder="0" applyAlignment="0" applyProtection="0"/>
    <xf numFmtId="0" fontId="228" fillId="0" borderId="0"/>
    <xf numFmtId="0" fontId="126" fillId="0" borderId="170" applyNumberFormat="0" applyFill="0" applyAlignment="0" applyProtection="0"/>
    <xf numFmtId="0" fontId="64" fillId="23" borderId="0" applyNumberFormat="0" applyBorder="0" applyAlignment="0" applyProtection="0"/>
    <xf numFmtId="0" fontId="3" fillId="61" borderId="193" applyNumberFormat="0" applyFont="0" applyAlignment="0" applyProtection="0"/>
    <xf numFmtId="0" fontId="64" fillId="23" borderId="0" applyNumberFormat="0" applyBorder="0" applyAlignment="0" applyProtection="0"/>
    <xf numFmtId="0" fontId="151" fillId="76" borderId="0" applyNumberFormat="0" applyBorder="0" applyAlignment="0" applyProtection="0"/>
    <xf numFmtId="0" fontId="151" fillId="76" borderId="0" applyNumberFormat="0" applyBorder="0" applyAlignment="0" applyProtection="0"/>
    <xf numFmtId="0" fontId="127" fillId="0" borderId="171" applyNumberFormat="0" applyFill="0" applyProtection="0">
      <alignment horizontal="center"/>
    </xf>
    <xf numFmtId="0" fontId="64" fillId="23" borderId="0" applyNumberFormat="0" applyBorder="0" applyAlignment="0" applyProtection="0"/>
    <xf numFmtId="0" fontId="64" fillId="23" borderId="0" applyNumberFormat="0" applyBorder="0" applyAlignment="0" applyProtection="0"/>
    <xf numFmtId="0" fontId="0" fillId="0" borderId="0"/>
    <xf numFmtId="0" fontId="64" fillId="23" borderId="0" applyNumberFormat="0" applyBorder="0" applyAlignment="0" applyProtection="0"/>
    <xf numFmtId="0" fontId="64" fillId="23" borderId="0" applyNumberFormat="0" applyBorder="0" applyAlignment="0" applyProtection="0"/>
    <xf numFmtId="0" fontId="3" fillId="0" borderId="0"/>
    <xf numFmtId="0" fontId="3" fillId="0" borderId="0"/>
    <xf numFmtId="0" fontId="151" fillId="31" borderId="0" applyNumberFormat="0" applyBorder="0" applyAlignment="0" applyProtection="0"/>
    <xf numFmtId="294" fontId="135" fillId="0" borderId="201">
      <protection locked="0"/>
    </xf>
    <xf numFmtId="0" fontId="127" fillId="0" borderId="171" applyNumberFormat="0" applyFill="0" applyProtection="0">
      <alignment horizontal="center"/>
    </xf>
    <xf numFmtId="0" fontId="0" fillId="0" borderId="0"/>
    <xf numFmtId="0" fontId="0" fillId="0" borderId="0"/>
    <xf numFmtId="0" fontId="147" fillId="31" borderId="0" applyNumberFormat="0" applyBorder="0" applyAlignment="0" applyProtection="0"/>
    <xf numFmtId="0" fontId="202" fillId="70" borderId="186" applyNumberFormat="0" applyAlignment="0" applyProtection="0"/>
    <xf numFmtId="0" fontId="202" fillId="70" borderId="186" applyNumberFormat="0" applyAlignment="0" applyProtection="0"/>
    <xf numFmtId="0" fontId="15" fillId="0" borderId="179" applyNumberFormat="0" applyFill="0" applyAlignment="0" applyProtection="0"/>
    <xf numFmtId="0" fontId="64" fillId="23" borderId="0" applyNumberFormat="0" applyBorder="0" applyAlignment="0" applyProtection="0"/>
    <xf numFmtId="0" fontId="147" fillId="31" borderId="0" applyNumberFormat="0" applyBorder="0" applyAlignment="0" applyProtection="0"/>
    <xf numFmtId="0" fontId="126" fillId="0" borderId="170" applyNumberFormat="0" applyFill="0" applyAlignment="0" applyProtection="0"/>
    <xf numFmtId="0" fontId="25" fillId="41" borderId="180" applyNumberFormat="0" applyAlignment="0" applyProtection="0"/>
    <xf numFmtId="0" fontId="144" fillId="31" borderId="0" applyNumberFormat="0" applyBorder="0" applyAlignment="0" applyProtection="0"/>
    <xf numFmtId="0" fontId="192" fillId="12" borderId="192" applyNumberFormat="0" applyAlignment="0" applyProtection="0"/>
    <xf numFmtId="0" fontId="144" fillId="31"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51" fillId="45" borderId="0" applyNumberFormat="0" applyBorder="0" applyAlignment="0" applyProtection="0"/>
    <xf numFmtId="0" fontId="147" fillId="39" borderId="0" applyNumberFormat="0" applyBorder="0" applyAlignment="0" applyProtection="0"/>
    <xf numFmtId="0" fontId="151" fillId="45" borderId="0" applyNumberFormat="0" applyBorder="0" applyAlignment="0" applyProtection="0"/>
    <xf numFmtId="0" fontId="147" fillId="45" borderId="0" applyNumberFormat="0" applyBorder="0" applyAlignment="0" applyProtection="0"/>
    <xf numFmtId="0" fontId="151" fillId="53" borderId="0" applyNumberFormat="0" applyBorder="0" applyAlignment="0" applyProtection="0"/>
    <xf numFmtId="0" fontId="3" fillId="0" borderId="0"/>
    <xf numFmtId="0" fontId="0" fillId="32" borderId="0" applyNumberFormat="0" applyBorder="0" applyAlignment="0" applyProtection="0"/>
    <xf numFmtId="0" fontId="188" fillId="54" borderId="0" applyNumberFormat="0" applyBorder="0" applyAlignment="0" applyProtection="0"/>
    <xf numFmtId="0" fontId="129" fillId="35" borderId="0" applyNumberFormat="0" applyBorder="0" applyAlignment="0" applyProtection="0"/>
    <xf numFmtId="0" fontId="129" fillId="35" borderId="0" applyNumberFormat="0" applyBorder="0" applyAlignment="0" applyProtection="0"/>
    <xf numFmtId="0" fontId="147" fillId="65" borderId="0" applyNumberFormat="0" applyBorder="0" applyAlignment="0" applyProtection="0"/>
    <xf numFmtId="0" fontId="0" fillId="32" borderId="0" applyNumberFormat="0" applyBorder="0" applyAlignment="0" applyProtection="0"/>
    <xf numFmtId="0" fontId="0" fillId="32" borderId="0" applyNumberFormat="0" applyBorder="0" applyAlignment="0" applyProtection="0"/>
    <xf numFmtId="0" fontId="126" fillId="0" borderId="173" applyNumberFormat="0" applyFill="0" applyAlignment="0" applyProtection="0"/>
    <xf numFmtId="0" fontId="151" fillId="53" borderId="0" applyNumberFormat="0" applyBorder="0" applyAlignment="0" applyProtection="0"/>
    <xf numFmtId="0" fontId="151" fillId="53" borderId="0" applyNumberFormat="0" applyBorder="0" applyAlignment="0" applyProtection="0"/>
    <xf numFmtId="0" fontId="3" fillId="0" borderId="0"/>
    <xf numFmtId="0" fontId="147" fillId="53" borderId="0" applyNumberFormat="0" applyBorder="0" applyAlignment="0" applyProtection="0"/>
    <xf numFmtId="0" fontId="0" fillId="38" borderId="0" applyNumberFormat="0" applyBorder="0" applyAlignment="0" applyProtection="0"/>
    <xf numFmtId="0" fontId="129" fillId="43" borderId="0" applyNumberFormat="0" applyBorder="0" applyAlignment="0" applyProtection="0"/>
    <xf numFmtId="0" fontId="147" fillId="38" borderId="0" applyNumberFormat="0" applyBorder="0" applyAlignment="0" applyProtection="0"/>
    <xf numFmtId="0" fontId="0" fillId="0" borderId="0"/>
    <xf numFmtId="0" fontId="147" fillId="26" borderId="0" applyNumberFormat="0" applyBorder="0" applyAlignment="0" applyProtection="0"/>
    <xf numFmtId="0" fontId="0" fillId="0" borderId="0"/>
    <xf numFmtId="0" fontId="147" fillId="26" borderId="0" applyNumberFormat="0" applyBorder="0" applyAlignment="0" applyProtection="0"/>
    <xf numFmtId="223" fontId="3" fillId="0" borderId="0" applyFont="0" applyFill="0" applyBorder="0" applyAlignment="0" applyProtection="0"/>
    <xf numFmtId="0" fontId="151" fillId="26" borderId="0" applyNumberFormat="0" applyBorder="0" applyAlignment="0" applyProtection="0"/>
    <xf numFmtId="0" fontId="126" fillId="0" borderId="170" applyNumberFormat="0" applyFill="0" applyAlignment="0" applyProtection="0"/>
    <xf numFmtId="0" fontId="0" fillId="32" borderId="0" applyNumberFormat="0" applyBorder="0" applyAlignment="0" applyProtection="0"/>
    <xf numFmtId="0" fontId="151" fillId="59" borderId="0" applyNumberFormat="0" applyBorder="0" applyAlignment="0" applyProtection="0"/>
    <xf numFmtId="291" fontId="3" fillId="0" borderId="0" applyFont="0" applyFill="0" applyBorder="0" applyAlignment="0" applyProtection="0"/>
    <xf numFmtId="0" fontId="144" fillId="59" borderId="0" applyNumberFormat="0" applyBorder="0" applyAlignment="0" applyProtection="0"/>
    <xf numFmtId="0" fontId="0" fillId="13" borderId="0" applyNumberFormat="0" applyBorder="0" applyAlignment="0" applyProtection="0"/>
    <xf numFmtId="0" fontId="86" fillId="0" borderId="0"/>
    <xf numFmtId="9" fontId="0" fillId="0" borderId="0" applyFont="0" applyFill="0" applyBorder="0" applyAlignment="0" applyProtection="0"/>
    <xf numFmtId="0" fontId="3" fillId="0" borderId="0"/>
    <xf numFmtId="0" fontId="3" fillId="0" borderId="0"/>
    <xf numFmtId="0" fontId="0" fillId="13" borderId="0" applyNumberFormat="0" applyBorder="0" applyAlignment="0" applyProtection="0"/>
    <xf numFmtId="223" fontId="3" fillId="0" borderId="0" applyFont="0" applyFill="0" applyBorder="0" applyAlignment="0" applyProtection="0"/>
    <xf numFmtId="0" fontId="129" fillId="82" borderId="0" applyNumberFormat="0" applyBorder="0" applyAlignment="0" applyProtection="0"/>
    <xf numFmtId="0" fontId="189" fillId="68" borderId="0" applyNumberFormat="0" applyBorder="0" applyAlignment="0" applyProtection="0"/>
    <xf numFmtId="294" fontId="135" fillId="0" borderId="201">
      <protection locked="0"/>
    </xf>
    <xf numFmtId="0" fontId="3" fillId="0" borderId="0"/>
    <xf numFmtId="0" fontId="0" fillId="13" borderId="0" applyNumberFormat="0" applyBorder="0" applyAlignment="0" applyProtection="0"/>
    <xf numFmtId="0" fontId="129" fillId="30" borderId="0" applyNumberFormat="0" applyBorder="0" applyAlignment="0" applyProtection="0"/>
    <xf numFmtId="0" fontId="0" fillId="13" borderId="0" applyNumberFormat="0" applyBorder="0" applyAlignment="0" applyProtection="0"/>
    <xf numFmtId="0" fontId="129" fillId="30" borderId="0" applyNumberFormat="0" applyBorder="0" applyAlignment="0" applyProtection="0"/>
    <xf numFmtId="0" fontId="129" fillId="43" borderId="0" applyNumberFormat="0" applyBorder="0" applyAlignment="0" applyProtection="0"/>
    <xf numFmtId="0" fontId="3" fillId="0" borderId="0"/>
    <xf numFmtId="0" fontId="127" fillId="0" borderId="171" applyNumberFormat="0" applyFill="0" applyProtection="0">
      <alignment horizontal="center"/>
    </xf>
    <xf numFmtId="219" fontId="135" fillId="0" borderId="0">
      <protection locked="0"/>
    </xf>
    <xf numFmtId="0" fontId="0" fillId="13" borderId="0" applyNumberFormat="0" applyBorder="0" applyAlignment="0" applyProtection="0"/>
    <xf numFmtId="0" fontId="110" fillId="0" borderId="0" applyNumberFormat="0" applyFill="0" applyBorder="0" applyAlignment="0"/>
    <xf numFmtId="0" fontId="127" fillId="0" borderId="171" applyNumberFormat="0" applyFill="0" applyProtection="0">
      <alignment horizontal="center"/>
    </xf>
    <xf numFmtId="0" fontId="129" fillId="24" borderId="0" applyNumberFormat="0" applyBorder="0" applyAlignment="0" applyProtection="0"/>
    <xf numFmtId="223" fontId="0" fillId="0" borderId="0" applyFont="0" applyFill="0" applyBorder="0" applyAlignment="0" applyProtection="0"/>
    <xf numFmtId="0" fontId="129" fillId="43" borderId="0" applyNumberFormat="0" applyBorder="0" applyAlignment="0" applyProtection="0"/>
    <xf numFmtId="0" fontId="129" fillId="30" borderId="0" applyNumberFormat="0" applyBorder="0" applyAlignment="0" applyProtection="0"/>
    <xf numFmtId="0" fontId="127" fillId="0" borderId="171" applyNumberFormat="0" applyFill="0" applyProtection="0">
      <alignment horizontal="center"/>
    </xf>
    <xf numFmtId="0" fontId="129" fillId="30" borderId="0" applyNumberFormat="0" applyBorder="0" applyAlignment="0" applyProtection="0"/>
    <xf numFmtId="0" fontId="126" fillId="0" borderId="173" applyNumberFormat="0" applyFill="0" applyAlignment="0" applyProtection="0"/>
    <xf numFmtId="0" fontId="0" fillId="13" borderId="0" applyNumberFormat="0" applyBorder="0" applyAlignment="0" applyProtection="0"/>
    <xf numFmtId="0" fontId="126" fillId="0" borderId="173" applyNumberFormat="0" applyFill="0" applyAlignment="0" applyProtection="0"/>
    <xf numFmtId="0" fontId="178" fillId="0" borderId="0"/>
    <xf numFmtId="0" fontId="3" fillId="0" borderId="0"/>
    <xf numFmtId="0" fontId="0" fillId="13" borderId="0" applyNumberFormat="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223" fontId="178" fillId="0" borderId="0" applyFont="0" applyFill="0" applyBorder="0" applyAlignment="0" applyProtection="0"/>
    <xf numFmtId="0" fontId="3" fillId="0" borderId="0"/>
    <xf numFmtId="0" fontId="3" fillId="0" borderId="0"/>
    <xf numFmtId="0" fontId="0" fillId="13" borderId="0" applyNumberFormat="0" applyBorder="0" applyAlignment="0" applyProtection="0"/>
    <xf numFmtId="238" fontId="86" fillId="0" borderId="0"/>
    <xf numFmtId="0" fontId="0" fillId="13" borderId="0" applyNumberFormat="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202" fillId="70" borderId="186" applyNumberFormat="0" applyAlignment="0" applyProtection="0"/>
    <xf numFmtId="0" fontId="202" fillId="70" borderId="186" applyNumberFormat="0" applyAlignment="0" applyProtection="0"/>
    <xf numFmtId="0" fontId="15" fillId="0" borderId="179" applyNumberFormat="0" applyFill="0" applyAlignment="0" applyProtection="0"/>
    <xf numFmtId="0" fontId="15" fillId="0" borderId="179" applyNumberFormat="0" applyFill="0" applyAlignment="0" applyProtection="0"/>
    <xf numFmtId="0" fontId="147" fillId="26" borderId="0" applyNumberFormat="0" applyBorder="0" applyAlignment="0" applyProtection="0"/>
    <xf numFmtId="0" fontId="129" fillId="43" borderId="0" applyNumberFormat="0" applyBorder="0" applyAlignment="0" applyProtection="0"/>
    <xf numFmtId="0" fontId="249" fillId="0" borderId="0"/>
    <xf numFmtId="0" fontId="181" fillId="66" borderId="194">
      <alignment horizontal="center"/>
    </xf>
    <xf numFmtId="0" fontId="0" fillId="32" borderId="0" applyNumberFormat="0" applyBorder="0" applyAlignment="0" applyProtection="0"/>
    <xf numFmtId="0" fontId="0" fillId="32" borderId="0" applyNumberFormat="0" applyBorder="0" applyAlignment="0" applyProtection="0"/>
    <xf numFmtId="223" fontId="3" fillId="0" borderId="0" applyFont="0" applyFill="0" applyBorder="0" applyAlignment="0" applyProtection="0"/>
    <xf numFmtId="223" fontId="3" fillId="0" borderId="0" applyFont="0" applyFill="0" applyBorder="0" applyAlignment="0" applyProtection="0"/>
    <xf numFmtId="0" fontId="12" fillId="0" borderId="0">
      <protection locked="0"/>
    </xf>
    <xf numFmtId="0" fontId="0" fillId="32" borderId="0" applyNumberFormat="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0" fillId="32" borderId="0" applyNumberFormat="0" applyBorder="0" applyAlignment="0" applyProtection="0"/>
    <xf numFmtId="0" fontId="3" fillId="0" borderId="0"/>
    <xf numFmtId="0" fontId="3" fillId="0" borderId="0"/>
    <xf numFmtId="9" fontId="0" fillId="0" borderId="0" applyFont="0" applyFill="0" applyBorder="0" applyAlignment="0" applyProtection="0"/>
    <xf numFmtId="0" fontId="0" fillId="32" borderId="0" applyNumberFormat="0" applyBorder="0" applyAlignment="0" applyProtection="0"/>
    <xf numFmtId="0" fontId="0" fillId="0" borderId="0"/>
    <xf numFmtId="0" fontId="0" fillId="33" borderId="0" applyNumberFormat="0" applyBorder="0" applyAlignment="0" applyProtection="0"/>
    <xf numFmtId="0" fontId="0" fillId="33" borderId="0" applyNumberFormat="0" applyBorder="0" applyAlignment="0" applyProtection="0"/>
    <xf numFmtId="0" fontId="127" fillId="0" borderId="171" applyNumberFormat="0" applyFill="0" applyProtection="0">
      <alignment horizontal="center"/>
    </xf>
    <xf numFmtId="0" fontId="0" fillId="32" borderId="0" applyNumberFormat="0" applyBorder="0" applyAlignment="0" applyProtection="0"/>
    <xf numFmtId="0" fontId="0" fillId="0" borderId="0"/>
    <xf numFmtId="0" fontId="129" fillId="43" borderId="0" applyNumberFormat="0" applyBorder="0" applyAlignment="0" applyProtection="0"/>
    <xf numFmtId="0" fontId="129" fillId="35" borderId="0" applyNumberFormat="0" applyBorder="0" applyAlignment="0" applyProtection="0"/>
    <xf numFmtId="0" fontId="0" fillId="0" borderId="0"/>
    <xf numFmtId="0" fontId="0" fillId="0" borderId="0"/>
    <xf numFmtId="0" fontId="171" fillId="0" borderId="0" applyFont="0" applyFill="0" applyBorder="0" applyAlignment="0" applyProtection="0"/>
    <xf numFmtId="0" fontId="131" fillId="0" borderId="0" applyNumberFormat="0" applyFill="0" applyBorder="0" applyProtection="0">
      <alignment vertical="top"/>
    </xf>
    <xf numFmtId="0" fontId="0" fillId="32" borderId="0" applyNumberFormat="0" applyBorder="0" applyAlignment="0" applyProtection="0"/>
    <xf numFmtId="0" fontId="0" fillId="32" borderId="0" applyNumberFormat="0" applyBorder="0" applyAlignment="0" applyProtection="0"/>
    <xf numFmtId="0" fontId="0" fillId="57" borderId="0" applyNumberFormat="0" applyBorder="0" applyAlignment="0" applyProtection="0"/>
    <xf numFmtId="0" fontId="127" fillId="0" borderId="171" applyNumberFormat="0" applyFill="0" applyProtection="0">
      <alignment horizontal="center"/>
    </xf>
    <xf numFmtId="0" fontId="0" fillId="0" borderId="0"/>
    <xf numFmtId="0" fontId="0" fillId="0" borderId="0"/>
    <xf numFmtId="0" fontId="127" fillId="0" borderId="171" applyNumberFormat="0" applyFill="0" applyProtection="0">
      <alignment horizontal="center"/>
    </xf>
    <xf numFmtId="0" fontId="129" fillId="43" borderId="0" applyNumberFormat="0" applyBorder="0" applyAlignment="0" applyProtection="0"/>
    <xf numFmtId="0" fontId="129" fillId="43" borderId="0" applyNumberFormat="0" applyBorder="0" applyAlignment="0" applyProtection="0"/>
    <xf numFmtId="0" fontId="131" fillId="0" borderId="0" applyNumberFormat="0" applyFill="0" applyBorder="0" applyProtection="0">
      <alignment vertical="top"/>
    </xf>
    <xf numFmtId="312" fontId="142" fillId="0" borderId="0"/>
    <xf numFmtId="0" fontId="0" fillId="13" borderId="0" applyNumberFormat="0" applyBorder="0" applyAlignment="0" applyProtection="0"/>
    <xf numFmtId="0" fontId="0" fillId="32" borderId="0" applyNumberFormat="0" applyBorder="0" applyAlignment="0" applyProtection="0"/>
    <xf numFmtId="0" fontId="3" fillId="0" borderId="0"/>
    <xf numFmtId="0" fontId="129" fillId="43" borderId="0" applyNumberFormat="0" applyBorder="0" applyAlignment="0" applyProtection="0"/>
    <xf numFmtId="0" fontId="126" fillId="0" borderId="170" applyNumberFormat="0" applyFill="0" applyAlignment="0" applyProtection="0"/>
    <xf numFmtId="0" fontId="0" fillId="32" borderId="0" applyNumberFormat="0" applyBorder="0" applyAlignment="0" applyProtection="0"/>
    <xf numFmtId="0" fontId="0" fillId="32" borderId="0" applyNumberFormat="0" applyBorder="0" applyAlignment="0" applyProtection="0"/>
    <xf numFmtId="0" fontId="126" fillId="0" borderId="173" applyNumberFormat="0" applyFill="0" applyAlignment="0" applyProtection="0"/>
    <xf numFmtId="0" fontId="163" fillId="14" borderId="186" applyNumberFormat="0" applyAlignment="0" applyProtection="0"/>
    <xf numFmtId="0" fontId="163" fillId="14" borderId="186" applyNumberFormat="0" applyAlignment="0" applyProtection="0"/>
    <xf numFmtId="0" fontId="0" fillId="32" borderId="0" applyNumberFormat="0" applyBorder="0" applyAlignment="0" applyProtection="0"/>
    <xf numFmtId="0" fontId="127" fillId="0" borderId="171" applyNumberFormat="0" applyFill="0" applyProtection="0">
      <alignment horizontal="center"/>
    </xf>
    <xf numFmtId="0" fontId="129" fillId="43" borderId="0" applyNumberFormat="0" applyBorder="0" applyAlignment="0" applyProtection="0"/>
    <xf numFmtId="223" fontId="129" fillId="0" borderId="0" applyFont="0" applyFill="0" applyBorder="0" applyAlignment="0" applyProtection="0"/>
    <xf numFmtId="0" fontId="275" fillId="12" borderId="0">
      <alignment horizontal="right"/>
    </xf>
    <xf numFmtId="0" fontId="126" fillId="0" borderId="173" applyNumberFormat="0" applyFill="0" applyAlignment="0" applyProtection="0"/>
    <xf numFmtId="0" fontId="0" fillId="33" borderId="0" applyNumberFormat="0" applyBorder="0" applyAlignment="0" applyProtection="0"/>
    <xf numFmtId="0" fontId="126" fillId="0" borderId="170" applyNumberFormat="0" applyFill="0" applyAlignment="0" applyProtection="0"/>
    <xf numFmtId="310" fontId="86" fillId="0" borderId="0"/>
    <xf numFmtId="0" fontId="0" fillId="33" borderId="0" applyNumberFormat="0" applyBorder="0" applyAlignment="0" applyProtection="0"/>
    <xf numFmtId="290" fontId="136" fillId="0" borderId="0" applyFont="0" applyFill="0" applyBorder="0" applyAlignment="0" applyProtection="0"/>
    <xf numFmtId="0" fontId="0" fillId="33" borderId="0" applyNumberFormat="0" applyBorder="0" applyAlignment="0" applyProtection="0"/>
    <xf numFmtId="0" fontId="0" fillId="33" borderId="0" applyNumberFormat="0" applyBorder="0" applyAlignment="0" applyProtection="0"/>
    <xf numFmtId="0" fontId="125" fillId="0" borderId="0" applyNumberFormat="0" applyFill="0" applyBorder="0" applyAlignment="0" applyProtection="0"/>
    <xf numFmtId="0" fontId="0" fillId="33" borderId="0" applyNumberFormat="0" applyBorder="0" applyAlignment="0" applyProtection="0"/>
    <xf numFmtId="0" fontId="127" fillId="0" borderId="171" applyNumberFormat="0" applyFill="0" applyProtection="0">
      <alignment horizontal="center"/>
    </xf>
    <xf numFmtId="0" fontId="129" fillId="40" borderId="0" applyNumberFormat="0" applyBorder="0" applyAlignment="0" applyProtection="0"/>
    <xf numFmtId="0" fontId="0" fillId="0" borderId="0"/>
    <xf numFmtId="0" fontId="0" fillId="0" borderId="0"/>
    <xf numFmtId="0" fontId="127" fillId="0" borderId="171" applyNumberFormat="0" applyFill="0" applyProtection="0">
      <alignment horizontal="center"/>
    </xf>
    <xf numFmtId="0" fontId="126" fillId="0" borderId="170" applyNumberFormat="0" applyFill="0" applyAlignment="0" applyProtection="0"/>
    <xf numFmtId="0" fontId="0" fillId="0" borderId="0"/>
    <xf numFmtId="0" fontId="129" fillId="40" borderId="0" applyNumberFormat="0" applyBorder="0" applyAlignment="0" applyProtection="0"/>
    <xf numFmtId="0" fontId="129" fillId="40"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3" fillId="0" borderId="0"/>
    <xf numFmtId="0" fontId="3" fillId="0" borderId="0"/>
    <xf numFmtId="0" fontId="0" fillId="33" borderId="0" applyNumberFormat="0" applyBorder="0" applyAlignment="0" applyProtection="0"/>
    <xf numFmtId="0" fontId="0" fillId="33" borderId="0" applyNumberFormat="0" applyBorder="0" applyAlignment="0" applyProtection="0"/>
    <xf numFmtId="0" fontId="127" fillId="0" borderId="171" applyNumberFormat="0" applyFill="0" applyProtection="0">
      <alignment horizontal="center"/>
    </xf>
    <xf numFmtId="0" fontId="0" fillId="33" borderId="0" applyNumberFormat="0" applyBorder="0" applyAlignment="0" applyProtection="0"/>
    <xf numFmtId="0" fontId="254" fillId="84" borderId="209"/>
    <xf numFmtId="223" fontId="0" fillId="0" borderId="0" applyFont="0" applyFill="0" applyBorder="0" applyAlignment="0" applyProtection="0"/>
    <xf numFmtId="0" fontId="129" fillId="38" borderId="0" applyNumberFormat="0" applyBorder="0" applyAlignment="0" applyProtection="0"/>
    <xf numFmtId="0" fontId="64" fillId="52" borderId="0" applyNumberFormat="0" applyBorder="0" applyAlignment="0" applyProtection="0"/>
    <xf numFmtId="0" fontId="129" fillId="38" borderId="0" applyNumberFormat="0" applyBorder="0" applyAlignment="0" applyProtection="0"/>
    <xf numFmtId="0" fontId="127" fillId="0" borderId="171" applyNumberFormat="0" applyFill="0" applyProtection="0">
      <alignment horizontal="center"/>
    </xf>
    <xf numFmtId="0" fontId="0" fillId="38" borderId="0" applyNumberFormat="0" applyBorder="0" applyAlignment="0" applyProtection="0"/>
    <xf numFmtId="0" fontId="0" fillId="32" borderId="0" applyNumberFormat="0" applyBorder="0" applyAlignment="0" applyProtection="0"/>
    <xf numFmtId="0" fontId="126" fillId="0" borderId="170" applyNumberFormat="0" applyFill="0" applyAlignment="0" applyProtection="0"/>
    <xf numFmtId="0" fontId="129" fillId="35" borderId="0" applyNumberFormat="0" applyBorder="0" applyAlignment="0" applyProtection="0"/>
    <xf numFmtId="0" fontId="0" fillId="38" borderId="0" applyNumberFormat="0" applyBorder="0" applyAlignment="0" applyProtection="0"/>
    <xf numFmtId="0" fontId="3" fillId="0" borderId="0"/>
    <xf numFmtId="0" fontId="0" fillId="38" borderId="0" applyNumberFormat="0" applyBorder="0" applyAlignment="0" applyProtection="0"/>
    <xf numFmtId="0" fontId="64" fillId="49" borderId="0" applyNumberFormat="0" applyBorder="0" applyAlignment="0" applyProtection="0"/>
    <xf numFmtId="0" fontId="129" fillId="38" borderId="0" applyNumberFormat="0" applyBorder="0" applyAlignment="0" applyProtection="0"/>
    <xf numFmtId="0" fontId="162" fillId="0" borderId="185" applyNumberFormat="0" applyFill="0" applyAlignment="0" applyProtection="0"/>
    <xf numFmtId="223" fontId="3" fillId="0" borderId="0" applyFont="0" applyFill="0" applyBorder="0" applyAlignment="0" applyProtection="0"/>
    <xf numFmtId="0" fontId="0" fillId="38" borderId="0" applyNumberFormat="0" applyBorder="0" applyAlignment="0" applyProtection="0"/>
    <xf numFmtId="0" fontId="131" fillId="0" borderId="0" applyNumberFormat="0" applyFill="0" applyBorder="0" applyProtection="0">
      <alignment vertical="top"/>
    </xf>
    <xf numFmtId="0" fontId="0" fillId="38" borderId="0" applyNumberFormat="0" applyBorder="0" applyAlignment="0" applyProtection="0"/>
    <xf numFmtId="0" fontId="0" fillId="38" borderId="0" applyNumberFormat="0" applyBorder="0" applyAlignment="0" applyProtection="0"/>
    <xf numFmtId="0" fontId="0" fillId="38" borderId="0" applyNumberFormat="0" applyBorder="0" applyAlignment="0" applyProtection="0"/>
    <xf numFmtId="0" fontId="127" fillId="0" borderId="171" applyNumberFormat="0" applyFill="0" applyProtection="0">
      <alignment horizontal="center"/>
    </xf>
    <xf numFmtId="0" fontId="0" fillId="0" borderId="0"/>
    <xf numFmtId="0" fontId="0" fillId="36" borderId="0" applyNumberFormat="0" applyBorder="0" applyAlignment="0" applyProtection="0"/>
    <xf numFmtId="0" fontId="0" fillId="36" borderId="0" applyNumberFormat="0" applyBorder="0" applyAlignment="0" applyProtection="0"/>
    <xf numFmtId="0" fontId="129" fillId="38" borderId="0" applyNumberFormat="0" applyBorder="0" applyAlignment="0" applyProtection="0"/>
    <xf numFmtId="0" fontId="129" fillId="38" borderId="0" applyNumberFormat="0" applyBorder="0" applyAlignment="0" applyProtection="0"/>
    <xf numFmtId="0" fontId="0" fillId="38" borderId="0" applyNumberFormat="0" applyBorder="0" applyAlignment="0" applyProtection="0"/>
    <xf numFmtId="0" fontId="0" fillId="38" borderId="0" applyNumberFormat="0" applyBorder="0" applyAlignment="0" applyProtection="0"/>
    <xf numFmtId="230" fontId="86" fillId="0" borderId="204">
      <alignment horizontal="center"/>
    </xf>
    <xf numFmtId="9" fontId="0" fillId="0" borderId="0" applyFont="0" applyFill="0" applyBorder="0" applyAlignment="0" applyProtection="0"/>
    <xf numFmtId="0" fontId="64" fillId="23" borderId="0" applyNumberFormat="0" applyBorder="0" applyAlignment="0" applyProtection="0"/>
    <xf numFmtId="0" fontId="127" fillId="0" borderId="171" applyNumberFormat="0" applyFill="0" applyProtection="0">
      <alignment horizontal="center"/>
    </xf>
    <xf numFmtId="0" fontId="190" fillId="40" borderId="0" applyNumberFormat="0" applyBorder="0" applyAlignment="0" applyProtection="0"/>
    <xf numFmtId="0" fontId="129" fillId="38" borderId="0" applyNumberFormat="0" applyBorder="0" applyAlignment="0" applyProtection="0"/>
    <xf numFmtId="0" fontId="129" fillId="38" borderId="0" applyNumberFormat="0" applyBorder="0" applyAlignment="0" applyProtection="0"/>
    <xf numFmtId="0" fontId="0" fillId="38" borderId="0" applyNumberFormat="0" applyBorder="0" applyAlignment="0" applyProtection="0"/>
    <xf numFmtId="0" fontId="0" fillId="38" borderId="0" applyNumberFormat="0" applyBorder="0" applyAlignment="0" applyProtection="0"/>
    <xf numFmtId="223" fontId="3" fillId="0" borderId="0" applyFont="0" applyFill="0" applyBorder="0" applyAlignment="0" applyProtection="0"/>
    <xf numFmtId="0" fontId="3" fillId="0" borderId="176" applyNumberFormat="0" applyFont="0" applyFill="0" applyAlignment="0" applyProtection="0"/>
    <xf numFmtId="0" fontId="0" fillId="38" borderId="0" applyNumberFormat="0" applyBorder="0" applyAlignment="0" applyProtection="0"/>
    <xf numFmtId="223" fontId="3" fillId="0" borderId="0" applyFont="0" applyFill="0" applyBorder="0" applyAlignment="0" applyProtection="0"/>
    <xf numFmtId="0" fontId="129" fillId="38" borderId="0" applyNumberFormat="0" applyBorder="0" applyAlignment="0" applyProtection="0"/>
    <xf numFmtId="9" fontId="0" fillId="0" borderId="0" applyFont="0" applyFill="0" applyBorder="0" applyAlignment="0" applyProtection="0"/>
    <xf numFmtId="0" fontId="3" fillId="0" borderId="0"/>
    <xf numFmtId="0" fontId="0" fillId="57" borderId="0" applyNumberFormat="0" applyBorder="0" applyAlignment="0" applyProtection="0"/>
    <xf numFmtId="0" fontId="129" fillId="38" borderId="0" applyNumberFormat="0" applyBorder="0" applyAlignment="0" applyProtection="0"/>
    <xf numFmtId="0" fontId="126" fillId="0" borderId="170" applyNumberFormat="0" applyFill="0" applyAlignment="0" applyProtection="0"/>
    <xf numFmtId="0" fontId="0" fillId="38"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36" borderId="0" applyNumberFormat="0" applyBorder="0" applyAlignment="0" applyProtection="0"/>
    <xf numFmtId="0" fontId="3" fillId="0" borderId="0" applyNumberFormat="0" applyFont="0" applyFill="0" applyBorder="0" applyAlignment="0" applyProtection="0"/>
    <xf numFmtId="0" fontId="129" fillId="26" borderId="0" applyNumberFormat="0" applyBorder="0" applyAlignment="0" applyProtection="0"/>
    <xf numFmtId="0" fontId="3" fillId="0" borderId="176" applyNumberFormat="0" applyFont="0" applyFill="0" applyAlignment="0" applyProtection="0"/>
    <xf numFmtId="0" fontId="0" fillId="36" borderId="0" applyNumberFormat="0" applyBorder="0" applyAlignment="0" applyProtection="0"/>
    <xf numFmtId="0" fontId="126" fillId="0" borderId="170" applyNumberFormat="0" applyFill="0" applyAlignment="0" applyProtection="0"/>
    <xf numFmtId="0" fontId="3" fillId="0" borderId="0"/>
    <xf numFmtId="0" fontId="0" fillId="36" borderId="0" applyNumberFormat="0" applyBorder="0" applyAlignment="0" applyProtection="0"/>
    <xf numFmtId="0" fontId="0" fillId="36"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201" fontId="142" fillId="0" borderId="0"/>
    <xf numFmtId="0" fontId="129" fillId="26" borderId="0" applyNumberFormat="0" applyBorder="0" applyAlignment="0" applyProtection="0"/>
    <xf numFmtId="0" fontId="0" fillId="38" borderId="0" applyNumberFormat="0" applyBorder="0" applyAlignment="0" applyProtection="0"/>
    <xf numFmtId="9" fontId="0" fillId="0" borderId="0" applyFont="0" applyFill="0" applyBorder="0" applyAlignment="0" applyProtection="0"/>
    <xf numFmtId="325" fontId="3" fillId="0" borderId="0" applyFont="0" applyFill="0" applyBorder="0" applyAlignment="0" applyProtection="0"/>
    <xf numFmtId="0" fontId="157" fillId="55" borderId="0" applyNumberFormat="0" applyBorder="0" applyAlignment="0" applyProtection="0"/>
    <xf numFmtId="0" fontId="157" fillId="55" borderId="0" applyNumberFormat="0" applyBorder="0" applyAlignment="0" applyProtection="0"/>
    <xf numFmtId="0" fontId="127" fillId="0" borderId="171" applyNumberFormat="0" applyFill="0" applyProtection="0">
      <alignment horizontal="center"/>
    </xf>
    <xf numFmtId="0" fontId="64" fillId="53" borderId="0" applyNumberFormat="0" applyBorder="0" applyAlignment="0" applyProtection="0"/>
    <xf numFmtId="0" fontId="129" fillId="26" borderId="0" applyNumberFormat="0" applyBorder="0" applyAlignment="0" applyProtection="0"/>
    <xf numFmtId="0" fontId="0" fillId="36" borderId="0" applyNumberFormat="0" applyBorder="0" applyAlignment="0" applyProtection="0"/>
    <xf numFmtId="0" fontId="0" fillId="36" borderId="0" applyNumberFormat="0" applyBorder="0" applyAlignment="0" applyProtection="0"/>
    <xf numFmtId="3" fontId="214" fillId="0" borderId="1"/>
    <xf numFmtId="0" fontId="127" fillId="0" borderId="171" applyNumberFormat="0" applyFill="0" applyProtection="0">
      <alignment horizontal="center"/>
    </xf>
    <xf numFmtId="0" fontId="127" fillId="0" borderId="171" applyNumberFormat="0" applyFill="0" applyProtection="0">
      <alignment horizontal="center"/>
    </xf>
    <xf numFmtId="210" fontId="3" fillId="0" borderId="0" applyFont="0" applyFill="0" applyBorder="0" applyAlignment="0" applyProtection="0"/>
    <xf numFmtId="0" fontId="3" fillId="0" borderId="176" applyNumberFormat="0" applyFont="0" applyFill="0" applyAlignment="0" applyProtection="0"/>
    <xf numFmtId="0" fontId="129" fillId="40" borderId="0" applyNumberFormat="0" applyBorder="0" applyAlignment="0" applyProtection="0"/>
    <xf numFmtId="0" fontId="129" fillId="40" borderId="0" applyNumberFormat="0" applyBorder="0" applyAlignment="0" applyProtection="0"/>
    <xf numFmtId="0" fontId="0" fillId="29" borderId="0" applyNumberFormat="0" applyBorder="0" applyAlignment="0" applyProtection="0"/>
    <xf numFmtId="0" fontId="163" fillId="14" borderId="186" applyNumberFormat="0" applyAlignment="0" applyProtection="0"/>
    <xf numFmtId="0" fontId="129" fillId="54" borderId="0" applyNumberFormat="0" applyBorder="0" applyAlignment="0" applyProtection="0"/>
    <xf numFmtId="0" fontId="64" fillId="49" borderId="0" applyNumberFormat="0" applyBorder="0" applyAlignment="0" applyProtection="0"/>
    <xf numFmtId="0" fontId="0" fillId="36" borderId="0" applyNumberFormat="0" applyBorder="0" applyAlignment="0" applyProtection="0"/>
    <xf numFmtId="291" fontId="3" fillId="0" borderId="0" applyFont="0" applyFill="0" applyBorder="0" applyAlignment="0" applyProtection="0"/>
    <xf numFmtId="0" fontId="3" fillId="0" borderId="0"/>
    <xf numFmtId="0" fontId="0" fillId="29" borderId="0" applyNumberFormat="0" applyBorder="0" applyAlignment="0" applyProtection="0"/>
    <xf numFmtId="0" fontId="0" fillId="0" borderId="0"/>
    <xf numFmtId="0" fontId="138" fillId="0" borderId="0" applyNumberFormat="0" applyFill="0" applyBorder="0" applyAlignment="0" applyProtection="0"/>
    <xf numFmtId="0" fontId="0" fillId="0" borderId="0"/>
    <xf numFmtId="0" fontId="0" fillId="29" borderId="0" applyNumberFormat="0" applyBorder="0" applyAlignment="0" applyProtection="0"/>
    <xf numFmtId="292" fontId="86" fillId="18" borderId="0" applyFont="0" applyBorder="0" applyAlignment="0" applyProtection="0">
      <alignment horizontal="right"/>
      <protection hidden="1"/>
    </xf>
    <xf numFmtId="0" fontId="3" fillId="0" borderId="0"/>
    <xf numFmtId="0" fontId="64" fillId="53" borderId="0" applyNumberFormat="0" applyBorder="0" applyAlignment="0" applyProtection="0"/>
    <xf numFmtId="0" fontId="138" fillId="0" borderId="0" applyNumberFormat="0" applyFill="0" applyBorder="0" applyAlignment="0" applyProtection="0"/>
    <xf numFmtId="0" fontId="126" fillId="0" borderId="173" applyNumberFormat="0" applyFill="0" applyAlignment="0" applyProtection="0"/>
    <xf numFmtId="0" fontId="129" fillId="43" borderId="0" applyNumberFormat="0" applyBorder="0" applyAlignment="0" applyProtection="0"/>
    <xf numFmtId="0" fontId="236" fillId="0" borderId="0" applyNumberFormat="0" applyFill="0" applyBorder="0" applyAlignment="0" applyProtection="0"/>
    <xf numFmtId="0" fontId="125" fillId="0" borderId="0" applyNumberFormat="0" applyFill="0" applyBorder="0" applyAlignment="0" applyProtection="0"/>
    <xf numFmtId="0" fontId="129" fillId="43" borderId="0" applyNumberFormat="0" applyBorder="0" applyAlignment="0" applyProtection="0"/>
    <xf numFmtId="0" fontId="0" fillId="29"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29" borderId="0" applyNumberFormat="0" applyBorder="0" applyAlignment="0" applyProtection="0"/>
    <xf numFmtId="0" fontId="0" fillId="29" borderId="0" applyNumberFormat="0" applyBorder="0" applyAlignment="0" applyProtection="0"/>
    <xf numFmtId="0" fontId="0" fillId="29" borderId="0" applyNumberFormat="0" applyBorder="0" applyAlignment="0" applyProtection="0"/>
    <xf numFmtId="0" fontId="126" fillId="0" borderId="170" applyNumberFormat="0" applyFill="0" applyAlignment="0" applyProtection="0"/>
    <xf numFmtId="0" fontId="0" fillId="29" borderId="0" applyNumberFormat="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129" fillId="43" borderId="0" applyNumberFormat="0" applyBorder="0" applyAlignment="0" applyProtection="0"/>
    <xf numFmtId="0" fontId="126" fillId="0" borderId="173" applyNumberFormat="0" applyFill="0" applyAlignment="0" applyProtection="0"/>
    <xf numFmtId="0" fontId="0" fillId="15" borderId="0" applyNumberFormat="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129" fillId="43" borderId="0" applyNumberFormat="0" applyBorder="0" applyAlignment="0" applyProtection="0"/>
    <xf numFmtId="0" fontId="129" fillId="43" borderId="0" applyNumberFormat="0" applyBorder="0" applyAlignment="0" applyProtection="0"/>
    <xf numFmtId="0" fontId="0" fillId="29" borderId="0" applyNumberFormat="0" applyBorder="0" applyAlignment="0" applyProtection="0"/>
    <xf numFmtId="0" fontId="0" fillId="29" borderId="0" applyNumberFormat="0" applyBorder="0" applyAlignment="0" applyProtection="0"/>
    <xf numFmtId="0" fontId="0" fillId="13" borderId="0" applyNumberFormat="0" applyBorder="0" applyAlignment="0" applyProtection="0"/>
    <xf numFmtId="249" fontId="3" fillId="0" borderId="0" applyFont="0" applyFill="0" applyBorder="0" applyAlignment="0" applyProtection="0"/>
    <xf numFmtId="0" fontId="126" fillId="0" borderId="170" applyNumberFormat="0" applyFill="0" applyAlignment="0" applyProtection="0"/>
    <xf numFmtId="0" fontId="64" fillId="44" borderId="0" applyNumberFormat="0" applyBorder="0" applyAlignment="0" applyProtection="0"/>
    <xf numFmtId="184" fontId="135" fillId="0" borderId="0" applyFont="0" applyFill="0" applyBorder="0" applyAlignment="0" applyProtection="0"/>
    <xf numFmtId="0" fontId="3" fillId="0" borderId="0"/>
    <xf numFmtId="0" fontId="0" fillId="29" borderId="0" applyNumberFormat="0" applyBorder="0" applyAlignment="0" applyProtection="0"/>
    <xf numFmtId="0" fontId="0" fillId="29" borderId="0" applyNumberFormat="0" applyBorder="0" applyAlignment="0" applyProtection="0"/>
    <xf numFmtId="0" fontId="64" fillId="37" borderId="0" applyNumberFormat="0" applyBorder="0" applyAlignment="0" applyProtection="0"/>
    <xf numFmtId="0" fontId="3" fillId="0" borderId="0"/>
    <xf numFmtId="0" fontId="129" fillId="43" borderId="0" applyNumberFormat="0" applyBorder="0" applyAlignment="0" applyProtection="0"/>
    <xf numFmtId="0" fontId="129" fillId="43" borderId="0" applyNumberFormat="0" applyBorder="0" applyAlignment="0" applyProtection="0"/>
    <xf numFmtId="0" fontId="221" fillId="74" borderId="200" applyNumberFormat="0" applyAlignment="0" applyProtection="0"/>
    <xf numFmtId="0" fontId="151" fillId="60" borderId="0" applyNumberFormat="0" applyBorder="0" applyAlignment="0" applyProtection="0"/>
    <xf numFmtId="0" fontId="0" fillId="29" borderId="0" applyNumberFormat="0" applyBorder="0" applyAlignment="0" applyProtection="0"/>
    <xf numFmtId="0" fontId="0" fillId="29" borderId="0" applyNumberFormat="0" applyBorder="0" applyAlignment="0" applyProtection="0"/>
    <xf numFmtId="0" fontId="129" fillId="47" borderId="182" applyNumberFormat="0" applyFont="0" applyAlignment="0" applyProtection="0"/>
    <xf numFmtId="0" fontId="129" fillId="47" borderId="182" applyNumberFormat="0" applyFont="0" applyAlignment="0" applyProtection="0"/>
    <xf numFmtId="223" fontId="129" fillId="0" borderId="0" applyFont="0" applyFill="0" applyBorder="0" applyAlignment="0" applyProtection="0"/>
    <xf numFmtId="0" fontId="0" fillId="0" borderId="0"/>
    <xf numFmtId="0" fontId="127" fillId="0" borderId="171" applyNumberFormat="0" applyFill="0" applyProtection="0">
      <alignment horizontal="center"/>
    </xf>
    <xf numFmtId="291" fontId="3" fillId="0" borderId="0" applyFont="0" applyFill="0" applyBorder="0" applyAlignment="0" applyProtection="0"/>
    <xf numFmtId="0" fontId="129" fillId="43" borderId="0" applyNumberFormat="0" applyBorder="0" applyAlignment="0" applyProtection="0"/>
    <xf numFmtId="0" fontId="0" fillId="29" borderId="0" applyNumberFormat="0" applyBorder="0" applyAlignment="0" applyProtection="0"/>
    <xf numFmtId="0" fontId="126" fillId="0" borderId="173" applyNumberFormat="0" applyFill="0" applyAlignment="0" applyProtection="0"/>
    <xf numFmtId="0" fontId="0" fillId="13" borderId="0" applyNumberFormat="0" applyBorder="0" applyAlignment="0" applyProtection="0"/>
    <xf numFmtId="0" fontId="64" fillId="50" borderId="0" applyNumberFormat="0" applyBorder="0" applyAlignment="0" applyProtection="0"/>
    <xf numFmtId="0" fontId="129" fillId="30" borderId="0" applyNumberFormat="0" applyBorder="0" applyAlignment="0" applyProtection="0"/>
    <xf numFmtId="0" fontId="129" fillId="30" borderId="0" applyNumberFormat="0" applyBorder="0" applyAlignment="0" applyProtection="0"/>
    <xf numFmtId="0" fontId="0" fillId="0" borderId="0"/>
    <xf numFmtId="0" fontId="0" fillId="13" borderId="0" applyNumberFormat="0" applyBorder="0" applyAlignment="0" applyProtection="0"/>
    <xf numFmtId="0" fontId="0" fillId="0" borderId="0"/>
    <xf numFmtId="0" fontId="144" fillId="45" borderId="0" applyNumberFormat="0" applyBorder="0" applyAlignment="0" applyProtection="0"/>
    <xf numFmtId="0" fontId="0" fillId="36" borderId="0" applyNumberFormat="0" applyBorder="0" applyAlignment="0" applyProtection="0"/>
    <xf numFmtId="0" fontId="131" fillId="0" borderId="0" applyNumberFormat="0" applyFill="0" applyBorder="0" applyProtection="0">
      <alignment vertical="top"/>
    </xf>
    <xf numFmtId="0" fontId="0" fillId="36" borderId="0" applyNumberFormat="0" applyBorder="0" applyAlignment="0" applyProtection="0"/>
    <xf numFmtId="0" fontId="129" fillId="0" borderId="0"/>
    <xf numFmtId="0" fontId="129" fillId="30" borderId="0" applyNumberFormat="0" applyBorder="0" applyAlignment="0" applyProtection="0"/>
    <xf numFmtId="0" fontId="129" fillId="35" borderId="0" applyNumberFormat="0" applyBorder="0" applyAlignment="0" applyProtection="0"/>
    <xf numFmtId="0" fontId="126" fillId="0" borderId="170" applyNumberFormat="0" applyFill="0" applyAlignment="0" applyProtection="0"/>
    <xf numFmtId="0" fontId="129" fillId="30" borderId="0" applyNumberFormat="0" applyBorder="0" applyAlignment="0" applyProtection="0"/>
    <xf numFmtId="223" fontId="0" fillId="0" borderId="0" applyFont="0" applyFill="0" applyBorder="0" applyAlignment="0" applyProtection="0"/>
    <xf numFmtId="0" fontId="3" fillId="0" borderId="176" applyNumberFormat="0" applyFont="0" applyFill="0" applyAlignment="0" applyProtection="0"/>
    <xf numFmtId="9" fontId="234" fillId="18" borderId="204">
      <alignment horizontal="right"/>
    </xf>
    <xf numFmtId="0" fontId="129" fillId="30" borderId="0" applyNumberFormat="0" applyBorder="0" applyAlignment="0" applyProtection="0"/>
    <xf numFmtId="0" fontId="147" fillId="38" borderId="0" applyNumberFormat="0" applyBorder="0" applyAlignment="0" applyProtection="0"/>
    <xf numFmtId="0" fontId="129" fillId="61" borderId="0" applyNumberFormat="0" applyBorder="0" applyAlignment="0" applyProtection="0"/>
    <xf numFmtId="0" fontId="129" fillId="61" borderId="0" applyNumberFormat="0" applyBorder="0" applyAlignment="0" applyProtection="0"/>
    <xf numFmtId="0" fontId="3" fillId="0" borderId="0" applyNumberFormat="0" applyFill="0" applyBorder="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129" fillId="61" borderId="0" applyNumberFormat="0" applyBorder="0" applyAlignment="0" applyProtection="0"/>
    <xf numFmtId="0" fontId="64" fillId="49" borderId="0" applyNumberFormat="0" applyBorder="0" applyAlignment="0" applyProtection="0"/>
    <xf numFmtId="265" fontId="136" fillId="0" borderId="0" applyFont="0" applyFill="0" applyBorder="0" applyAlignment="0" applyProtection="0"/>
    <xf numFmtId="0" fontId="86" fillId="0" borderId="0"/>
    <xf numFmtId="0" fontId="129" fillId="61" borderId="0" applyNumberFormat="0" applyBorder="0" applyAlignment="0" applyProtection="0"/>
    <xf numFmtId="0" fontId="141" fillId="30" borderId="0" applyNumberFormat="0" applyBorder="0" applyAlignment="0" applyProtection="0"/>
    <xf numFmtId="262" fontId="248" fillId="0" borderId="0"/>
    <xf numFmtId="0" fontId="246" fillId="0" borderId="208" applyNumberFormat="0" applyFill="0" applyAlignment="0" applyProtection="0"/>
    <xf numFmtId="223" fontId="3" fillId="0" borderId="0" applyFont="0" applyFill="0" applyBorder="0" applyAlignment="0" applyProtection="0"/>
    <xf numFmtId="0" fontId="129" fillId="82" borderId="0" applyNumberFormat="0" applyBorder="0" applyAlignment="0" applyProtection="0"/>
    <xf numFmtId="0" fontId="129" fillId="61" borderId="0" applyNumberFormat="0" applyBorder="0" applyAlignment="0" applyProtection="0"/>
    <xf numFmtId="0" fontId="3" fillId="0" borderId="0"/>
    <xf numFmtId="0" fontId="0" fillId="13" borderId="0" applyNumberFormat="0" applyBorder="0" applyAlignment="0" applyProtection="0"/>
    <xf numFmtId="0" fontId="64" fillId="56" borderId="0" applyNumberFormat="0" applyBorder="0" applyAlignment="0" applyProtection="0"/>
    <xf numFmtId="0" fontId="126" fillId="0" borderId="173" applyNumberFormat="0" applyFill="0" applyAlignment="0" applyProtection="0"/>
    <xf numFmtId="0" fontId="0" fillId="0" borderId="0"/>
    <xf numFmtId="223" fontId="3" fillId="0" borderId="0" applyFont="0" applyFill="0" applyBorder="0" applyAlignment="0" applyProtection="0"/>
    <xf numFmtId="0" fontId="129" fillId="30" borderId="0" applyNumberFormat="0" applyBorder="0" applyAlignment="0" applyProtection="0"/>
    <xf numFmtId="0" fontId="0" fillId="13" borderId="0" applyNumberFormat="0" applyBorder="0" applyAlignment="0" applyProtection="0"/>
    <xf numFmtId="0" fontId="129" fillId="30" borderId="0" applyNumberFormat="0" applyBorder="0" applyAlignment="0" applyProtection="0"/>
    <xf numFmtId="0" fontId="0" fillId="24" borderId="0" applyNumberFormat="0" applyBorder="0" applyAlignment="0" applyProtection="0"/>
    <xf numFmtId="0" fontId="230" fillId="35" borderId="192" applyNumberFormat="0" applyAlignment="0" applyProtection="0"/>
    <xf numFmtId="0" fontId="3" fillId="0" borderId="0"/>
    <xf numFmtId="0" fontId="0" fillId="32" borderId="0" applyNumberFormat="0" applyBorder="0" applyAlignment="0" applyProtection="0"/>
    <xf numFmtId="0" fontId="129" fillId="30" borderId="0" applyNumberFormat="0" applyBorder="0" applyAlignment="0" applyProtection="0"/>
    <xf numFmtId="0" fontId="0" fillId="13" borderId="0" applyNumberFormat="0" applyBorder="0" applyAlignment="0" applyProtection="0"/>
    <xf numFmtId="0" fontId="0" fillId="13" borderId="0" applyNumberFormat="0" applyBorder="0" applyAlignment="0" applyProtection="0"/>
    <xf numFmtId="4" fontId="3" fillId="0" borderId="0">
      <alignment horizontal="center" vertical="center"/>
    </xf>
    <xf numFmtId="0" fontId="157" fillId="55"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9" fillId="30" borderId="0" applyNumberFormat="0" applyBorder="0" applyAlignment="0" applyProtection="0"/>
    <xf numFmtId="0" fontId="0" fillId="13" borderId="0" applyNumberFormat="0" applyBorder="0" applyAlignment="0" applyProtection="0"/>
    <xf numFmtId="0" fontId="0" fillId="47" borderId="182" applyNumberFormat="0" applyFont="0" applyAlignment="0" applyProtection="0"/>
    <xf numFmtId="0" fontId="64" fillId="21" borderId="0" applyNumberFormat="0" applyBorder="0" applyAlignment="0" applyProtection="0"/>
    <xf numFmtId="0" fontId="0" fillId="0" borderId="0"/>
    <xf numFmtId="0" fontId="0" fillId="32" borderId="0" applyNumberFormat="0" applyBorder="0" applyAlignment="0" applyProtection="0"/>
    <xf numFmtId="0" fontId="0" fillId="36" borderId="0" applyNumberFormat="0" applyBorder="0" applyAlignment="0" applyProtection="0"/>
    <xf numFmtId="0" fontId="0" fillId="0" borderId="0"/>
    <xf numFmtId="0" fontId="126" fillId="0" borderId="173" applyNumberFormat="0" applyFill="0" applyAlignment="0" applyProtection="0"/>
    <xf numFmtId="0" fontId="0" fillId="32" borderId="0" applyNumberFormat="0" applyBorder="0" applyAlignment="0" applyProtection="0"/>
    <xf numFmtId="0" fontId="125" fillId="0" borderId="0" applyNumberFormat="0" applyFill="0" applyBorder="0" applyAlignment="0" applyProtection="0"/>
    <xf numFmtId="262" fontId="248" fillId="0" borderId="0"/>
    <xf numFmtId="0" fontId="0" fillId="32" borderId="0" applyNumberFormat="0" applyBorder="0" applyAlignment="0" applyProtection="0"/>
    <xf numFmtId="0" fontId="126" fillId="0" borderId="173" applyNumberFormat="0" applyFill="0" applyAlignment="0" applyProtection="0"/>
    <xf numFmtId="0" fontId="25" fillId="41" borderId="180" applyNumberFormat="0" applyAlignment="0" applyProtection="0"/>
    <xf numFmtId="0" fontId="129" fillId="43" borderId="0" applyNumberFormat="0" applyBorder="0" applyAlignment="0" applyProtection="0"/>
    <xf numFmtId="0" fontId="156" fillId="0" borderId="0" applyNumberFormat="0" applyFill="0" applyBorder="0" applyAlignment="0" applyProtection="0"/>
    <xf numFmtId="0" fontId="129" fillId="43" borderId="0" applyNumberFormat="0" applyBorder="0" applyAlignment="0" applyProtection="0"/>
    <xf numFmtId="0" fontId="64" fillId="38" borderId="0" applyNumberFormat="0" applyBorder="0" applyAlignment="0" applyProtection="0"/>
    <xf numFmtId="0" fontId="129" fillId="25" borderId="0" applyNumberFormat="0" applyBorder="0" applyAlignment="0" applyProtection="0"/>
    <xf numFmtId="0" fontId="0" fillId="32" borderId="0" applyNumberFormat="0" applyBorder="0" applyAlignment="0" applyProtection="0"/>
    <xf numFmtId="0" fontId="0" fillId="32" borderId="0" applyNumberFormat="0" applyBorder="0" applyAlignment="0" applyProtection="0"/>
    <xf numFmtId="0" fontId="0" fillId="32" borderId="0" applyNumberFormat="0" applyBorder="0" applyAlignment="0" applyProtection="0"/>
    <xf numFmtId="0" fontId="126" fillId="0" borderId="173" applyNumberFormat="0" applyFill="0" applyAlignment="0" applyProtection="0"/>
    <xf numFmtId="0" fontId="140" fillId="43" borderId="0" applyNumberFormat="0" applyBorder="0" applyAlignment="0" applyProtection="0"/>
    <xf numFmtId="0" fontId="129" fillId="39" borderId="0" applyNumberFormat="0" applyBorder="0" applyAlignment="0" applyProtection="0"/>
    <xf numFmtId="0" fontId="129" fillId="43"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27" fillId="0" borderId="171" applyNumberFormat="0" applyFill="0" applyProtection="0">
      <alignment horizontal="center"/>
    </xf>
    <xf numFmtId="0" fontId="129" fillId="39" borderId="0" applyNumberFormat="0" applyBorder="0" applyAlignment="0" applyProtection="0"/>
    <xf numFmtId="254" fontId="247" fillId="0" borderId="0" applyFill="0" applyBorder="0" applyAlignment="0" applyProtection="0">
      <alignment horizontal="right"/>
    </xf>
    <xf numFmtId="0" fontId="125" fillId="0" borderId="0" applyNumberFormat="0" applyFill="0" applyBorder="0" applyAlignment="0" applyProtection="0"/>
    <xf numFmtId="0" fontId="129" fillId="39" borderId="0" applyNumberFormat="0" applyBorder="0" applyAlignment="0" applyProtection="0"/>
    <xf numFmtId="0" fontId="141" fillId="43" borderId="0" applyNumberFormat="0" applyBorder="0" applyAlignment="0" applyProtection="0"/>
    <xf numFmtId="0" fontId="140" fillId="43"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29" fillId="30" borderId="0" applyNumberFormat="0" applyBorder="0" applyAlignment="0" applyProtection="0"/>
    <xf numFmtId="0" fontId="3" fillId="18" borderId="0">
      <protection hidden="1"/>
    </xf>
    <xf numFmtId="0" fontId="127" fillId="0" borderId="171" applyNumberFormat="0" applyFill="0" applyProtection="0">
      <alignment horizontal="center"/>
    </xf>
    <xf numFmtId="0" fontId="141" fillId="43" borderId="0" applyNumberFormat="0" applyBorder="0" applyAlignment="0" applyProtection="0"/>
    <xf numFmtId="0" fontId="126" fillId="0" borderId="170" applyNumberFormat="0" applyFill="0" applyAlignment="0" applyProtection="0"/>
    <xf numFmtId="0" fontId="129" fillId="39" borderId="0" applyNumberFormat="0" applyBorder="0" applyAlignment="0" applyProtection="0"/>
    <xf numFmtId="0" fontId="3" fillId="0" borderId="176" applyNumberFormat="0" applyFont="0" applyFill="0" applyAlignment="0" applyProtection="0"/>
    <xf numFmtId="0" fontId="129" fillId="43" borderId="0" applyNumberFormat="0" applyBorder="0" applyAlignment="0" applyProtection="0"/>
    <xf numFmtId="0" fontId="129" fillId="39" borderId="0" applyNumberFormat="0" applyBorder="0" applyAlignment="0" applyProtection="0"/>
    <xf numFmtId="0" fontId="126" fillId="0" borderId="173" applyNumberFormat="0" applyFill="0" applyAlignment="0" applyProtection="0"/>
    <xf numFmtId="0" fontId="0" fillId="0" borderId="0"/>
    <xf numFmtId="0" fontId="129" fillId="3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32" borderId="0" applyNumberFormat="0" applyBorder="0" applyAlignment="0" applyProtection="0"/>
    <xf numFmtId="0" fontId="126" fillId="0" borderId="170" applyNumberFormat="0" applyFill="0" applyAlignment="0" applyProtection="0"/>
    <xf numFmtId="0" fontId="0" fillId="32" borderId="0" applyNumberFormat="0" applyBorder="0" applyAlignment="0" applyProtection="0"/>
    <xf numFmtId="0" fontId="0" fillId="32" borderId="0" applyNumberFormat="0" applyBorder="0" applyAlignment="0" applyProtection="0"/>
    <xf numFmtId="0" fontId="126" fillId="0" borderId="170" applyNumberFormat="0" applyFill="0" applyAlignment="0" applyProtection="0"/>
    <xf numFmtId="0" fontId="64" fillId="42" borderId="0" applyNumberFormat="0" applyBorder="0" applyAlignment="0" applyProtection="0"/>
    <xf numFmtId="0" fontId="0" fillId="33" borderId="0" applyNumberFormat="0" applyBorder="0" applyAlignment="0" applyProtection="0"/>
    <xf numFmtId="0" fontId="0" fillId="0" borderId="0"/>
    <xf numFmtId="0" fontId="64" fillId="42" borderId="0" applyNumberFormat="0" applyBorder="0" applyAlignment="0" applyProtection="0"/>
    <xf numFmtId="0" fontId="0" fillId="33" borderId="0" applyNumberFormat="0" applyBorder="0" applyAlignment="0" applyProtection="0"/>
    <xf numFmtId="0" fontId="144" fillId="65" borderId="0" applyNumberFormat="0" applyBorder="0" applyAlignment="0" applyProtection="0"/>
    <xf numFmtId="0" fontId="3" fillId="0" borderId="0"/>
    <xf numFmtId="0" fontId="0" fillId="33" borderId="0" applyNumberFormat="0" applyBorder="0" applyAlignment="0" applyProtection="0"/>
    <xf numFmtId="0" fontId="147" fillId="30" borderId="0" applyNumberFormat="0" applyBorder="0" applyAlignment="0" applyProtection="0"/>
    <xf numFmtId="0" fontId="0" fillId="33" borderId="0" applyNumberFormat="0" applyBorder="0" applyAlignment="0" applyProtection="0"/>
    <xf numFmtId="0" fontId="129" fillId="61" borderId="0" applyNumberFormat="0" applyBorder="0" applyAlignment="0" applyProtection="0"/>
    <xf numFmtId="0" fontId="0" fillId="25" borderId="0" applyNumberFormat="0" applyBorder="0" applyAlignment="0" applyProtection="0"/>
    <xf numFmtId="0" fontId="244" fillId="51" borderId="0" applyNumberFormat="0" applyBorder="0" applyAlignment="0" applyProtection="0"/>
    <xf numFmtId="0" fontId="129" fillId="40" borderId="0" applyNumberFormat="0" applyBorder="0" applyAlignment="0" applyProtection="0"/>
    <xf numFmtId="240" fontId="136" fillId="0" borderId="0" applyFont="0" applyFill="0" applyBorder="0" applyProtection="0">
      <alignment horizontal="right"/>
    </xf>
    <xf numFmtId="0" fontId="0" fillId="33" borderId="0" applyNumberFormat="0" applyBorder="0" applyAlignment="0" applyProtection="0"/>
    <xf numFmtId="0" fontId="239" fillId="74" borderId="200" applyNumberFormat="0" applyAlignment="0" applyProtection="0"/>
    <xf numFmtId="327" fontId="86" fillId="0" borderId="0" applyFont="0" applyFill="0" applyBorder="0" applyAlignment="0" applyProtection="0"/>
    <xf numFmtId="0" fontId="129" fillId="40" borderId="0" applyNumberFormat="0" applyBorder="0" applyAlignment="0" applyProtection="0"/>
    <xf numFmtId="0" fontId="125" fillId="0" borderId="0" applyNumberFormat="0" applyFill="0" applyBorder="0" applyAlignment="0" applyProtection="0"/>
    <xf numFmtId="0" fontId="0" fillId="33" borderId="0" applyNumberFormat="0" applyBorder="0" applyAlignment="0" applyProtection="0"/>
    <xf numFmtId="0" fontId="3" fillId="0" borderId="0"/>
    <xf numFmtId="0" fontId="0" fillId="24" borderId="0" applyNumberFormat="0" applyBorder="0" applyAlignment="0" applyProtection="0"/>
    <xf numFmtId="0" fontId="127" fillId="0" borderId="171" applyNumberFormat="0" applyFill="0" applyProtection="0">
      <alignment horizontal="center"/>
    </xf>
    <xf numFmtId="0" fontId="166" fillId="0" borderId="0"/>
    <xf numFmtId="0" fontId="129" fillId="40" borderId="0" applyNumberFormat="0" applyBorder="0" applyAlignment="0" applyProtection="0"/>
    <xf numFmtId="0" fontId="127" fillId="0" borderId="171" applyNumberFormat="0" applyFill="0" applyProtection="0">
      <alignment horizontal="center"/>
    </xf>
    <xf numFmtId="0" fontId="0" fillId="33" borderId="0" applyNumberFormat="0" applyBorder="0" applyAlignment="0" applyProtection="0"/>
    <xf numFmtId="0" fontId="0" fillId="0" borderId="0"/>
    <xf numFmtId="0" fontId="0" fillId="0" borderId="0"/>
    <xf numFmtId="0" fontId="131" fillId="0" borderId="0" applyNumberFormat="0" applyFill="0" applyBorder="0" applyProtection="0">
      <alignment vertical="top"/>
    </xf>
    <xf numFmtId="0" fontId="126" fillId="0" borderId="170" applyNumberFormat="0" applyFill="0" applyAlignment="0" applyProtection="0"/>
    <xf numFmtId="0" fontId="127" fillId="0" borderId="171" applyNumberFormat="0" applyFill="0" applyProtection="0">
      <alignment horizontal="center"/>
    </xf>
    <xf numFmtId="0" fontId="0" fillId="33"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40" fillId="40" borderId="0" applyNumberFormat="0" applyBorder="0" applyAlignment="0" applyProtection="0"/>
    <xf numFmtId="0" fontId="127" fillId="0" borderId="171" applyNumberFormat="0" applyFill="0" applyProtection="0">
      <alignment horizontal="center"/>
    </xf>
    <xf numFmtId="0" fontId="0" fillId="24" borderId="0" applyNumberFormat="0" applyBorder="0" applyAlignment="0" applyProtection="0"/>
    <xf numFmtId="0" fontId="0" fillId="24" borderId="0" applyNumberFormat="0" applyBorder="0" applyAlignment="0" applyProtection="0"/>
    <xf numFmtId="0" fontId="140" fillId="40" borderId="0" applyNumberFormat="0" applyBorder="0" applyAlignment="0" applyProtection="0"/>
    <xf numFmtId="0" fontId="127" fillId="0" borderId="171" applyNumberFormat="0" applyFill="0" applyProtection="0">
      <alignment horizontal="center"/>
    </xf>
    <xf numFmtId="0" fontId="129" fillId="51" borderId="0" applyNumberFormat="0" applyBorder="0" applyAlignment="0" applyProtection="0"/>
    <xf numFmtId="0" fontId="129" fillId="51" borderId="0" applyNumberFormat="0" applyBorder="0" applyAlignment="0" applyProtection="0"/>
    <xf numFmtId="0" fontId="141" fillId="40" borderId="0" applyNumberFormat="0" applyBorder="0" applyAlignment="0" applyProtection="0"/>
    <xf numFmtId="0" fontId="127" fillId="0" borderId="171" applyNumberFormat="0" applyFill="0" applyProtection="0">
      <alignment horizontal="center"/>
    </xf>
    <xf numFmtId="0" fontId="129" fillId="51" borderId="0" applyNumberFormat="0" applyBorder="0" applyAlignment="0" applyProtection="0"/>
    <xf numFmtId="0" fontId="129" fillId="51" borderId="0" applyNumberFormat="0" applyBorder="0" applyAlignment="0" applyProtection="0"/>
    <xf numFmtId="0" fontId="129" fillId="43" borderId="0" applyNumberFormat="0" applyBorder="0" applyAlignment="0" applyProtection="0"/>
    <xf numFmtId="0" fontId="6" fillId="0" borderId="103">
      <alignment horizontal="left" vertical="center"/>
    </xf>
    <xf numFmtId="0" fontId="157" fillId="55" borderId="0" applyNumberFormat="0" applyBorder="0" applyAlignment="0" applyProtection="0"/>
    <xf numFmtId="0" fontId="126" fillId="0" borderId="170" applyNumberFormat="0" applyFill="0" applyAlignment="0" applyProtection="0"/>
    <xf numFmtId="0" fontId="129" fillId="51" borderId="0" applyNumberFormat="0" applyBorder="0" applyAlignment="0" applyProtection="0"/>
    <xf numFmtId="0" fontId="129" fillId="51" borderId="0" applyNumberFormat="0" applyBorder="0" applyAlignment="0" applyProtection="0"/>
    <xf numFmtId="0" fontId="141" fillId="40" borderId="0" applyNumberFormat="0" applyBorder="0" applyAlignment="0" applyProtection="0"/>
    <xf numFmtId="0" fontId="129" fillId="40" borderId="0" applyNumberFormat="0" applyBorder="0" applyAlignment="0" applyProtection="0"/>
    <xf numFmtId="0" fontId="164" fillId="0" borderId="0">
      <alignment vertical="center"/>
    </xf>
    <xf numFmtId="0" fontId="129" fillId="51" borderId="0" applyNumberFormat="0" applyBorder="0" applyAlignment="0" applyProtection="0"/>
    <xf numFmtId="0" fontId="129" fillId="51" borderId="0" applyNumberFormat="0" applyBorder="0" applyAlignment="0" applyProtection="0"/>
    <xf numFmtId="0" fontId="126" fillId="0" borderId="170" applyNumberFormat="0" applyFill="0" applyAlignment="0" applyProtection="0"/>
    <xf numFmtId="0" fontId="129" fillId="43" borderId="0" applyNumberFormat="0" applyBorder="0" applyAlignment="0" applyProtection="0"/>
    <xf numFmtId="0" fontId="6" fillId="0" borderId="219" applyNumberFormat="0" applyAlignment="0" applyProtection="0">
      <alignment horizontal="left" vertical="center"/>
    </xf>
    <xf numFmtId="0" fontId="157" fillId="55" borderId="0" applyNumberFormat="0" applyBorder="0" applyAlignment="0" applyProtection="0"/>
    <xf numFmtId="0" fontId="129" fillId="51" borderId="0" applyNumberFormat="0" applyBorder="0" applyAlignment="0" applyProtection="0"/>
    <xf numFmtId="0" fontId="0" fillId="0" borderId="0"/>
    <xf numFmtId="0" fontId="0" fillId="33" borderId="0" applyNumberFormat="0" applyBorder="0" applyAlignment="0" applyProtection="0"/>
    <xf numFmtId="0" fontId="0" fillId="33" borderId="0" applyNumberFormat="0" applyBorder="0" applyAlignment="0" applyProtection="0"/>
    <xf numFmtId="9" fontId="0" fillId="0" borderId="0" applyFont="0" applyFill="0" applyBorder="0" applyAlignment="0" applyProtection="0"/>
    <xf numFmtId="0" fontId="127" fillId="0" borderId="171" applyNumberFormat="0" applyFill="0" applyProtection="0">
      <alignment horizontal="center"/>
    </xf>
    <xf numFmtId="0" fontId="0" fillId="33"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64" fillId="52" borderId="0" applyNumberFormat="0" applyBorder="0" applyAlignment="0" applyProtection="0"/>
    <xf numFmtId="0" fontId="129" fillId="40"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0" fillId="33" borderId="0" applyNumberFormat="0" applyBorder="0" applyAlignment="0" applyProtection="0"/>
    <xf numFmtId="0" fontId="0" fillId="36" borderId="0" applyNumberFormat="0" applyBorder="0" applyAlignment="0" applyProtection="0"/>
    <xf numFmtId="0" fontId="3" fillId="0" borderId="0"/>
    <xf numFmtId="0" fontId="129" fillId="38" borderId="0" applyNumberFormat="0" applyBorder="0" applyAlignment="0" applyProtection="0"/>
    <xf numFmtId="0" fontId="129" fillId="38" borderId="0" applyNumberFormat="0" applyBorder="0" applyAlignment="0" applyProtection="0"/>
    <xf numFmtId="0" fontId="3" fillId="0" borderId="0"/>
    <xf numFmtId="0" fontId="147" fillId="76" borderId="0" applyNumberFormat="0" applyBorder="0" applyAlignment="0" applyProtection="0"/>
    <xf numFmtId="0" fontId="0" fillId="34" borderId="0" applyNumberFormat="0" applyBorder="0" applyAlignment="0" applyProtection="0"/>
    <xf numFmtId="0" fontId="129" fillId="39" borderId="0" applyNumberFormat="0" applyBorder="0" applyAlignment="0" applyProtection="0"/>
    <xf numFmtId="0" fontId="0" fillId="34" borderId="0" applyNumberFormat="0" applyBorder="0" applyAlignment="0" applyProtection="0"/>
    <xf numFmtId="0" fontId="3" fillId="61" borderId="193" applyNumberFormat="0" applyFont="0" applyAlignment="0" applyProtection="0"/>
    <xf numFmtId="0" fontId="129" fillId="38" borderId="0" applyNumberFormat="0" applyBorder="0" applyAlignment="0" applyProtection="0"/>
    <xf numFmtId="0" fontId="0" fillId="29" borderId="0" applyNumberFormat="0" applyBorder="0" applyAlignment="0" applyProtection="0"/>
    <xf numFmtId="0" fontId="3" fillId="0" borderId="0"/>
    <xf numFmtId="0" fontId="0" fillId="34" borderId="0" applyNumberFormat="0" applyBorder="0" applyAlignment="0" applyProtection="0"/>
    <xf numFmtId="0" fontId="0" fillId="40" borderId="0" applyNumberFormat="0" applyBorder="0" applyAlignment="0" applyProtection="0"/>
    <xf numFmtId="0" fontId="0" fillId="34" borderId="0" applyNumberFormat="0" applyBorder="0" applyAlignment="0" applyProtection="0"/>
    <xf numFmtId="0" fontId="127" fillId="0" borderId="171" applyNumberFormat="0" applyFill="0" applyProtection="0">
      <alignment horizontal="center"/>
    </xf>
    <xf numFmtId="0" fontId="129" fillId="38" borderId="0" applyNumberFormat="0" applyBorder="0" applyAlignment="0" applyProtection="0"/>
    <xf numFmtId="0" fontId="128" fillId="0" borderId="172" applyNumberFormat="0" applyFill="0" applyAlignment="0" applyProtection="0"/>
    <xf numFmtId="325" fontId="3" fillId="0" borderId="0" applyFont="0" applyFill="0" applyBorder="0" applyAlignment="0" applyProtection="0"/>
    <xf numFmtId="0" fontId="0" fillId="34" borderId="0" applyNumberFormat="0" applyBorder="0" applyAlignment="0" applyProtection="0"/>
    <xf numFmtId="311" fontId="3" fillId="0" borderId="0" applyFont="0" applyFill="0" applyBorder="0" applyAlignment="0" applyProtection="0"/>
    <xf numFmtId="0" fontId="129" fillId="38" borderId="0" applyNumberFormat="0" applyBorder="0" applyAlignment="0" applyProtection="0"/>
    <xf numFmtId="0" fontId="3" fillId="0" borderId="0"/>
    <xf numFmtId="0" fontId="0" fillId="24" borderId="0" applyNumberFormat="0" applyBorder="0" applyAlignment="0" applyProtection="0"/>
    <xf numFmtId="0" fontId="0" fillId="13" borderId="0" applyNumberFormat="0" applyBorder="0" applyAlignment="0" applyProtection="0"/>
    <xf numFmtId="0" fontId="127" fillId="0" borderId="171" applyNumberFormat="0" applyFill="0" applyProtection="0">
      <alignment horizontal="center"/>
    </xf>
    <xf numFmtId="0" fontId="128" fillId="0" borderId="172" applyNumberFormat="0" applyFill="0" applyAlignment="0" applyProtection="0"/>
    <xf numFmtId="0" fontId="140" fillId="38" borderId="0" applyNumberFormat="0" applyBorder="0" applyAlignment="0" applyProtection="0"/>
    <xf numFmtId="0" fontId="0" fillId="32" borderId="0" applyNumberFormat="0" applyBorder="0" applyAlignment="0" applyProtection="0"/>
    <xf numFmtId="0" fontId="129" fillId="54" borderId="0" applyNumberFormat="0" applyBorder="0" applyAlignment="0" applyProtection="0"/>
    <xf numFmtId="223" fontId="129" fillId="0" borderId="0" applyFont="0" applyFill="0" applyBorder="0" applyAlignment="0" applyProtection="0"/>
    <xf numFmtId="0" fontId="129" fillId="38" borderId="0" applyNumberFormat="0" applyBorder="0" applyAlignment="0" applyProtection="0"/>
    <xf numFmtId="0" fontId="3" fillId="0" borderId="176" applyNumberFormat="0" applyFont="0" applyFill="0" applyAlignment="0" applyProtection="0"/>
    <xf numFmtId="0" fontId="129" fillId="54" borderId="0" applyNumberFormat="0" applyBorder="0" applyAlignment="0" applyProtection="0"/>
    <xf numFmtId="0" fontId="129" fillId="54" borderId="0" applyNumberFormat="0" applyBorder="0" applyAlignment="0" applyProtection="0"/>
    <xf numFmtId="0" fontId="129" fillId="54" borderId="0" applyNumberFormat="0" applyBorder="0" applyAlignment="0" applyProtection="0"/>
    <xf numFmtId="0" fontId="127" fillId="0" borderId="171" applyNumberFormat="0" applyFill="0" applyProtection="0">
      <alignment horizontal="center"/>
    </xf>
    <xf numFmtId="0" fontId="3" fillId="0" borderId="0" applyNumberFormat="0" applyFill="0" applyBorder="0" applyAlignment="0" applyProtection="0"/>
    <xf numFmtId="0" fontId="0" fillId="29" borderId="0" applyNumberFormat="0" applyBorder="0" applyAlignment="0" applyProtection="0"/>
    <xf numFmtId="0" fontId="126" fillId="0" borderId="173" applyNumberFormat="0" applyFill="0" applyAlignment="0" applyProtection="0"/>
    <xf numFmtId="0" fontId="141" fillId="38" borderId="0" applyNumberFormat="0" applyBorder="0" applyAlignment="0" applyProtection="0"/>
    <xf numFmtId="0" fontId="127" fillId="0" borderId="171" applyNumberFormat="0" applyFill="0" applyProtection="0">
      <alignment horizontal="center"/>
    </xf>
    <xf numFmtId="0" fontId="129" fillId="24" borderId="0" applyNumberFormat="0" applyBorder="0" applyAlignment="0" applyProtection="0"/>
    <xf numFmtId="0" fontId="140" fillId="38" borderId="0" applyNumberFormat="0" applyBorder="0" applyAlignment="0" applyProtection="0"/>
    <xf numFmtId="0" fontId="127" fillId="0" borderId="171" applyNumberFormat="0" applyFill="0" applyProtection="0">
      <alignment horizontal="center"/>
    </xf>
    <xf numFmtId="0" fontId="140" fillId="35" borderId="0" applyNumberFormat="0" applyBorder="0" applyAlignment="0" applyProtection="0"/>
    <xf numFmtId="0" fontId="126" fillId="0" borderId="173" applyNumberFormat="0" applyFill="0" applyAlignment="0" applyProtection="0"/>
    <xf numFmtId="0" fontId="129" fillId="54" borderId="0" applyNumberFormat="0" applyBorder="0" applyAlignment="0" applyProtection="0"/>
    <xf numFmtId="0" fontId="127" fillId="0" borderId="171" applyNumberFormat="0" applyFill="0" applyProtection="0">
      <alignment horizontal="center"/>
    </xf>
    <xf numFmtId="0" fontId="129" fillId="54" borderId="0" applyNumberFormat="0" applyBorder="0" applyAlignment="0" applyProtection="0"/>
    <xf numFmtId="0" fontId="163" fillId="14" borderId="186" applyNumberFormat="0" applyAlignment="0" applyProtection="0"/>
    <xf numFmtId="0" fontId="163" fillId="14" borderId="186" applyNumberFormat="0" applyAlignment="0" applyProtection="0"/>
    <xf numFmtId="0" fontId="127" fillId="0" borderId="171" applyNumberFormat="0" applyFill="0" applyProtection="0">
      <alignment horizontal="center"/>
    </xf>
    <xf numFmtId="0" fontId="129" fillId="54" borderId="0" applyNumberFormat="0" applyBorder="0" applyAlignment="0" applyProtection="0"/>
    <xf numFmtId="0" fontId="129" fillId="38" borderId="0" applyNumberFormat="0" applyBorder="0" applyAlignment="0" applyProtection="0"/>
    <xf numFmtId="0" fontId="129" fillId="54" borderId="0" applyNumberFormat="0" applyBorder="0" applyAlignment="0" applyProtection="0"/>
    <xf numFmtId="0" fontId="0" fillId="34" borderId="0" applyNumberFormat="0" applyBorder="0" applyAlignment="0" applyProtection="0"/>
    <xf numFmtId="0" fontId="0" fillId="0" borderId="0"/>
    <xf numFmtId="0" fontId="126" fillId="0" borderId="170" applyNumberFormat="0" applyFill="0" applyAlignment="0" applyProtection="0"/>
    <xf numFmtId="0" fontId="126" fillId="0" borderId="170" applyNumberFormat="0" applyFill="0" applyAlignment="0" applyProtection="0"/>
    <xf numFmtId="0" fontId="0" fillId="34" borderId="0" applyNumberFormat="0" applyBorder="0" applyAlignment="0" applyProtection="0"/>
    <xf numFmtId="0" fontId="129" fillId="40" borderId="0" applyNumberFormat="0" applyBorder="0" applyAlignment="0" applyProtection="0"/>
    <xf numFmtId="0" fontId="0" fillId="34"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9" fillId="38" borderId="0" applyNumberFormat="0" applyBorder="0" applyAlignment="0" applyProtection="0"/>
    <xf numFmtId="0" fontId="143" fillId="0" borderId="0"/>
    <xf numFmtId="0" fontId="0" fillId="34" borderId="0" applyNumberFormat="0" applyBorder="0" applyAlignment="0" applyProtection="0"/>
    <xf numFmtId="0" fontId="3" fillId="0" borderId="0"/>
    <xf numFmtId="0" fontId="0" fillId="34" borderId="0" applyNumberFormat="0" applyBorder="0" applyAlignment="0" applyProtection="0"/>
    <xf numFmtId="0" fontId="0" fillId="32" borderId="0" applyNumberFormat="0" applyBorder="0" applyAlignment="0" applyProtection="0"/>
    <xf numFmtId="0" fontId="129" fillId="38" borderId="0" applyNumberFormat="0" applyBorder="0" applyAlignment="0" applyProtection="0"/>
    <xf numFmtId="0" fontId="0" fillId="34" borderId="0" applyNumberFormat="0" applyBorder="0" applyAlignment="0" applyProtection="0"/>
    <xf numFmtId="300" fontId="1" fillId="0" borderId="0" applyFill="0" applyBorder="0" applyAlignment="0"/>
    <xf numFmtId="0" fontId="126" fillId="0" borderId="170" applyNumberFormat="0" applyFill="0" applyAlignment="0" applyProtection="0"/>
    <xf numFmtId="0" fontId="129" fillId="38" borderId="0" applyNumberFormat="0" applyBorder="0" applyAlignment="0" applyProtection="0"/>
    <xf numFmtId="0" fontId="129" fillId="40" borderId="0" applyNumberFormat="0" applyBorder="0" applyAlignment="0" applyProtection="0"/>
    <xf numFmtId="0" fontId="0" fillId="34" borderId="0" applyNumberFormat="0" applyBorder="0" applyAlignment="0" applyProtection="0"/>
    <xf numFmtId="0" fontId="3" fillId="0" borderId="0"/>
    <xf numFmtId="0" fontId="126" fillId="0" borderId="170" applyNumberFormat="0" applyFill="0" applyAlignment="0" applyProtection="0"/>
    <xf numFmtId="0" fontId="129" fillId="26" borderId="0" applyNumberFormat="0" applyBorder="0" applyAlignment="0" applyProtection="0"/>
    <xf numFmtId="0" fontId="129" fillId="26" borderId="0" applyNumberFormat="0" applyBorder="0" applyAlignment="0" applyProtection="0"/>
    <xf numFmtId="0" fontId="126" fillId="0" borderId="170" applyNumberFormat="0" applyFill="0" applyAlignment="0" applyProtection="0"/>
    <xf numFmtId="0" fontId="0" fillId="27" borderId="0" applyNumberFormat="0" applyBorder="0" applyAlignment="0" applyProtection="0"/>
    <xf numFmtId="0" fontId="0" fillId="29" borderId="0" applyNumberFormat="0" applyBorder="0" applyAlignment="0" applyProtection="0"/>
    <xf numFmtId="270" fontId="242" fillId="0" borderId="0" applyBorder="0">
      <alignment horizontal="right" vertical="center"/>
    </xf>
    <xf numFmtId="0" fontId="0" fillId="36" borderId="0" applyNumberFormat="0" applyBorder="0" applyAlignment="0" applyProtection="0"/>
    <xf numFmtId="0" fontId="0" fillId="0" borderId="0"/>
    <xf numFmtId="0" fontId="0" fillId="0" borderId="0"/>
    <xf numFmtId="0" fontId="64" fillId="44" borderId="0" applyNumberFormat="0" applyBorder="0" applyAlignment="0" applyProtection="0"/>
    <xf numFmtId="0" fontId="0" fillId="36"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9" fillId="26" borderId="0" applyNumberFormat="0" applyBorder="0" applyAlignment="0" applyProtection="0"/>
    <xf numFmtId="0" fontId="130" fillId="0" borderId="0" applyFont="0" applyFill="0" applyBorder="0" applyAlignment="0" applyProtection="0"/>
    <xf numFmtId="0" fontId="129" fillId="26" borderId="0" applyNumberFormat="0" applyBorder="0" applyAlignment="0" applyProtection="0"/>
    <xf numFmtId="265" fontId="3" fillId="0" borderId="0" applyFont="0" applyFill="0" applyBorder="0" applyAlignment="0" applyProtection="0"/>
    <xf numFmtId="0" fontId="0" fillId="33" borderId="0" applyNumberFormat="0" applyBorder="0" applyAlignment="0" applyProtection="0"/>
    <xf numFmtId="0" fontId="129" fillId="26" borderId="0" applyNumberFormat="0" applyBorder="0" applyAlignment="0" applyProtection="0"/>
    <xf numFmtId="0" fontId="3" fillId="0" borderId="0"/>
    <xf numFmtId="308" fontId="86" fillId="0" borderId="0"/>
    <xf numFmtId="0" fontId="0" fillId="36" borderId="0" applyNumberFormat="0" applyBorder="0" applyAlignment="0" applyProtection="0"/>
    <xf numFmtId="0" fontId="129" fillId="26" borderId="0" applyNumberFormat="0" applyBorder="0" applyAlignment="0" applyProtection="0"/>
    <xf numFmtId="4" fontId="3" fillId="0" borderId="0">
      <alignment horizontal="center" vertical="center"/>
    </xf>
    <xf numFmtId="0" fontId="129" fillId="26" borderId="0" applyNumberFormat="0" applyBorder="0" applyAlignment="0" applyProtection="0"/>
    <xf numFmtId="3" fontId="166" fillId="0" borderId="188"/>
    <xf numFmtId="0" fontId="127" fillId="0" borderId="171" applyNumberFormat="0" applyFill="0" applyProtection="0">
      <alignment horizontal="center"/>
    </xf>
    <xf numFmtId="0" fontId="127" fillId="0" borderId="171" applyNumberFormat="0" applyFill="0" applyProtection="0">
      <alignment horizontal="center"/>
    </xf>
    <xf numFmtId="0" fontId="129" fillId="26"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9" fillId="43" borderId="0" applyNumberFormat="0" applyBorder="0" applyAlignment="0" applyProtection="0"/>
    <xf numFmtId="0" fontId="3" fillId="0" borderId="0"/>
    <xf numFmtId="0" fontId="129" fillId="26" borderId="0" applyNumberFormat="0" applyBorder="0" applyAlignment="0" applyProtection="0"/>
    <xf numFmtId="0" fontId="125" fillId="0" borderId="0" applyNumberFormat="0" applyFill="0" applyBorder="0" applyAlignment="0" applyProtection="0"/>
    <xf numFmtId="0" fontId="129" fillId="26" borderId="0" applyNumberFormat="0" applyBorder="0" applyAlignment="0" applyProtection="0"/>
    <xf numFmtId="0" fontId="129" fillId="40"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0" fontId="129" fillId="26" borderId="0" applyNumberFormat="0" applyBorder="0" applyAlignment="0" applyProtection="0"/>
    <xf numFmtId="0" fontId="0" fillId="36" borderId="0" applyNumberFormat="0" applyBorder="0" applyAlignment="0" applyProtection="0"/>
    <xf numFmtId="0" fontId="0" fillId="36" borderId="0" applyNumberFormat="0" applyBorder="0" applyAlignment="0" applyProtection="0"/>
    <xf numFmtId="0" fontId="127" fillId="0" borderId="171" applyNumberFormat="0" applyFill="0" applyProtection="0">
      <alignment horizontal="center"/>
    </xf>
    <xf numFmtId="0" fontId="0" fillId="36" borderId="0" applyNumberFormat="0" applyBorder="0" applyAlignment="0" applyProtection="0"/>
    <xf numFmtId="0" fontId="3" fillId="0" borderId="0"/>
    <xf numFmtId="0" fontId="3" fillId="0" borderId="0"/>
    <xf numFmtId="325" fontId="3" fillId="0" borderId="0"/>
    <xf numFmtId="0" fontId="129" fillId="26" borderId="0" applyNumberFormat="0" applyBorder="0" applyAlignment="0" applyProtection="0"/>
    <xf numFmtId="0" fontId="0" fillId="29" borderId="0" applyNumberFormat="0" applyBorder="0" applyAlignment="0" applyProtection="0"/>
    <xf numFmtId="0" fontId="0" fillId="25" borderId="0" applyNumberFormat="0" applyBorder="0" applyAlignment="0" applyProtection="0"/>
    <xf numFmtId="0" fontId="0" fillId="25" borderId="0" applyNumberFormat="0" applyBorder="0" applyAlignment="0" applyProtection="0"/>
    <xf numFmtId="0" fontId="0" fillId="29" borderId="0" applyNumberFormat="0" applyBorder="0" applyAlignment="0" applyProtection="0"/>
    <xf numFmtId="0" fontId="3" fillId="0" borderId="176" applyNumberFormat="0" applyFont="0" applyFill="0" applyAlignment="0" applyProtection="0"/>
    <xf numFmtId="0" fontId="129" fillId="43" borderId="0" applyNumberFormat="0" applyBorder="0" applyAlignment="0" applyProtection="0"/>
    <xf numFmtId="0" fontId="0" fillId="29" borderId="0" applyNumberFormat="0" applyBorder="0" applyAlignment="0" applyProtection="0"/>
    <xf numFmtId="9" fontId="0" fillId="0" borderId="0" applyFont="0" applyFill="0" applyBorder="0" applyAlignment="0" applyProtection="0"/>
    <xf numFmtId="0" fontId="0" fillId="51" borderId="0" applyNumberFormat="0" applyBorder="0" applyAlignment="0" applyProtection="0"/>
    <xf numFmtId="0" fontId="0" fillId="29" borderId="0" applyNumberFormat="0" applyBorder="0" applyAlignment="0" applyProtection="0"/>
    <xf numFmtId="0" fontId="241" fillId="0" borderId="0"/>
    <xf numFmtId="291" fontId="3" fillId="0" borderId="0" applyFont="0" applyFill="0" applyBorder="0" applyAlignment="0" applyProtection="0"/>
    <xf numFmtId="0" fontId="0" fillId="51" borderId="0" applyNumberFormat="0" applyBorder="0" applyAlignment="0" applyProtection="0"/>
    <xf numFmtId="0" fontId="0" fillId="29" borderId="0" applyNumberFormat="0" applyBorder="0" applyAlignment="0" applyProtection="0"/>
    <xf numFmtId="0" fontId="3" fillId="0" borderId="0"/>
    <xf numFmtId="9" fontId="0" fillId="0" borderId="0" applyFont="0" applyFill="0" applyBorder="0" applyAlignment="0" applyProtection="0"/>
    <xf numFmtId="0" fontId="127" fillId="0" borderId="171" applyNumberFormat="0" applyFill="0" applyProtection="0">
      <alignment horizontal="center"/>
    </xf>
    <xf numFmtId="0" fontId="0" fillId="29" borderId="0" applyNumberFormat="0" applyBorder="0" applyAlignment="0" applyProtection="0"/>
    <xf numFmtId="0" fontId="0" fillId="51" borderId="0" applyNumberFormat="0" applyBorder="0" applyAlignment="0" applyProtection="0"/>
    <xf numFmtId="0" fontId="0" fillId="29" borderId="0" applyNumberFormat="0" applyBorder="0" applyAlignment="0" applyProtection="0"/>
    <xf numFmtId="0" fontId="126" fillId="0" borderId="170" applyNumberFormat="0" applyFill="0" applyAlignment="0" applyProtection="0"/>
    <xf numFmtId="9" fontId="0" fillId="0" borderId="0" applyFont="0" applyFill="0" applyBorder="0" applyAlignment="0" applyProtection="0"/>
    <xf numFmtId="0" fontId="127" fillId="0" borderId="171" applyNumberFormat="0" applyFill="0" applyProtection="0">
      <alignment horizontal="center"/>
    </xf>
    <xf numFmtId="0" fontId="0" fillId="24" borderId="0" applyNumberFormat="0" applyBorder="0" applyAlignment="0" applyProtection="0"/>
    <xf numFmtId="0" fontId="0" fillId="29" borderId="0" applyNumberFormat="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0" fillId="29" borderId="0" applyNumberFormat="0" applyBorder="0" applyAlignment="0" applyProtection="0"/>
    <xf numFmtId="0" fontId="129" fillId="43" borderId="0" applyNumberFormat="0" applyBorder="0" applyAlignment="0" applyProtection="0"/>
    <xf numFmtId="0" fontId="129" fillId="43" borderId="0" applyNumberFormat="0" applyBorder="0" applyAlignment="0" applyProtection="0"/>
    <xf numFmtId="0" fontId="129" fillId="39" borderId="0" applyNumberFormat="0" applyBorder="0" applyAlignment="0" applyProtection="0"/>
    <xf numFmtId="0" fontId="163" fillId="14" borderId="186" applyNumberFormat="0" applyAlignment="0" applyProtection="0"/>
    <xf numFmtId="0" fontId="127" fillId="0" borderId="171" applyNumberFormat="0" applyFill="0" applyProtection="0">
      <alignment horizontal="center"/>
    </xf>
    <xf numFmtId="0" fontId="140" fillId="43"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26" fillId="0" borderId="170" applyNumberFormat="0" applyFill="0" applyAlignment="0" applyProtection="0"/>
    <xf numFmtId="291" fontId="3" fillId="0" borderId="0" applyFont="0" applyFill="0" applyBorder="0" applyAlignment="0" applyProtection="0"/>
    <xf numFmtId="0" fontId="129" fillId="39" borderId="0" applyNumberFormat="0" applyBorder="0" applyAlignment="0" applyProtection="0"/>
    <xf numFmtId="0" fontId="3" fillId="0" borderId="0"/>
    <xf numFmtId="0" fontId="129" fillId="38" borderId="0" applyNumberFormat="0" applyBorder="0" applyAlignment="0" applyProtection="0"/>
    <xf numFmtId="0" fontId="141" fillId="43" borderId="0" applyNumberFormat="0" applyBorder="0" applyAlignment="0" applyProtection="0"/>
    <xf numFmtId="0" fontId="127" fillId="0" borderId="171" applyNumberFormat="0" applyFill="0" applyProtection="0">
      <alignment horizontal="center"/>
    </xf>
    <xf numFmtId="3" fontId="223" fillId="54" borderId="0" applyNumberFormat="0">
      <protection locked="0"/>
    </xf>
    <xf numFmtId="0" fontId="129" fillId="39" borderId="0" applyNumberFormat="0" applyBorder="0" applyAlignment="0" applyProtection="0"/>
    <xf numFmtId="0" fontId="140" fillId="43" borderId="0" applyNumberFormat="0" applyBorder="0" applyAlignment="0" applyProtection="0"/>
    <xf numFmtId="0" fontId="129" fillId="43" borderId="0" applyNumberFormat="0" applyBorder="0" applyAlignment="0" applyProtection="0"/>
    <xf numFmtId="0" fontId="0" fillId="36" borderId="0" applyNumberFormat="0" applyBorder="0" applyAlignment="0" applyProtection="0"/>
    <xf numFmtId="196" fontId="1" fillId="0" borderId="0" applyFill="0" applyBorder="0" applyAlignment="0"/>
    <xf numFmtId="0" fontId="129" fillId="79" borderId="0" applyNumberFormat="0" applyBorder="0" applyAlignment="0" applyProtection="0"/>
    <xf numFmtId="0" fontId="129" fillId="39" borderId="0" applyNumberFormat="0" applyBorder="0" applyAlignment="0" applyProtection="0"/>
    <xf numFmtId="0" fontId="240" fillId="35" borderId="192" applyNumberFormat="0" applyAlignment="0" applyProtection="0"/>
    <xf numFmtId="0" fontId="0" fillId="29" borderId="0" applyNumberFormat="0" applyBorder="0" applyAlignment="0" applyProtection="0"/>
    <xf numFmtId="0" fontId="0" fillId="29" borderId="0" applyNumberFormat="0" applyBorder="0" applyAlignment="0" applyProtection="0"/>
    <xf numFmtId="0" fontId="0" fillId="0" borderId="0"/>
    <xf numFmtId="0" fontId="129" fillId="43" borderId="0" applyNumberFormat="0" applyBorder="0" applyAlignment="0" applyProtection="0"/>
    <xf numFmtId="0" fontId="126" fillId="0" borderId="170" applyNumberFormat="0" applyFill="0" applyAlignment="0" applyProtection="0"/>
    <xf numFmtId="0" fontId="0" fillId="57" borderId="0" applyNumberFormat="0" applyBorder="0" applyAlignment="0" applyProtection="0"/>
    <xf numFmtId="0" fontId="64" fillId="50" borderId="0" applyNumberFormat="0" applyBorder="0" applyAlignment="0" applyProtection="0"/>
    <xf numFmtId="0" fontId="0" fillId="29" borderId="0" applyNumberFormat="0" applyBorder="0" applyAlignment="0" applyProtection="0"/>
    <xf numFmtId="0" fontId="0" fillId="0" borderId="0"/>
    <xf numFmtId="0" fontId="0" fillId="29" borderId="0" applyNumberFormat="0" applyBorder="0" applyAlignment="0" applyProtection="0"/>
    <xf numFmtId="0" fontId="0" fillId="36" borderId="0" applyNumberFormat="0" applyBorder="0" applyAlignment="0" applyProtection="0"/>
    <xf numFmtId="0" fontId="64" fillId="49" borderId="0" applyNumberFormat="0" applyBorder="0" applyAlignment="0" applyProtection="0"/>
    <xf numFmtId="0" fontId="129" fillId="51" borderId="0" applyNumberFormat="0" applyBorder="0" applyAlignment="0" applyProtection="0"/>
    <xf numFmtId="0" fontId="0" fillId="0" borderId="0"/>
    <xf numFmtId="0" fontId="127" fillId="0" borderId="171" applyNumberFormat="0" applyFill="0" applyProtection="0">
      <alignment horizontal="center"/>
    </xf>
    <xf numFmtId="0" fontId="129" fillId="43" borderId="0" applyNumberFormat="0" applyBorder="0" applyAlignment="0" applyProtection="0"/>
    <xf numFmtId="0" fontId="0" fillId="0" borderId="0"/>
    <xf numFmtId="291" fontId="3" fillId="0" borderId="0" applyFont="0" applyFill="0" applyBorder="0" applyAlignment="0" applyProtection="0"/>
    <xf numFmtId="0" fontId="64" fillId="21" borderId="0" applyNumberFormat="0" applyBorder="0" applyAlignment="0" applyProtection="0"/>
    <xf numFmtId="0" fontId="0" fillId="47" borderId="182" applyNumberFormat="0" applyFont="0" applyAlignment="0" applyProtection="0"/>
    <xf numFmtId="0" fontId="127" fillId="0" borderId="171" applyNumberFormat="0" applyFill="0" applyProtection="0">
      <alignment horizontal="center"/>
    </xf>
    <xf numFmtId="0" fontId="0" fillId="0" borderId="0"/>
    <xf numFmtId="0" fontId="126" fillId="0" borderId="170" applyNumberFormat="0" applyFill="0" applyAlignment="0" applyProtection="0"/>
    <xf numFmtId="0" fontId="0" fillId="32" borderId="0" applyNumberFormat="0" applyBorder="0" applyAlignment="0" applyProtection="0"/>
    <xf numFmtId="0" fontId="126" fillId="0" borderId="170" applyNumberFormat="0" applyFill="0" applyAlignment="0" applyProtection="0"/>
    <xf numFmtId="0" fontId="129" fillId="35" borderId="0" applyNumberFormat="0" applyBorder="0" applyAlignment="0" applyProtection="0"/>
    <xf numFmtId="0" fontId="126" fillId="0" borderId="170" applyNumberFormat="0" applyFill="0" applyAlignment="0" applyProtection="0"/>
    <xf numFmtId="0" fontId="129" fillId="35" borderId="0" applyNumberFormat="0" applyBorder="0" applyAlignment="0" applyProtection="0"/>
    <xf numFmtId="9" fontId="0" fillId="0" borderId="0" applyFont="0" applyFill="0" applyBorder="0" applyAlignment="0" applyProtection="0"/>
    <xf numFmtId="0" fontId="129" fillId="35"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327" fontId="86" fillId="0" borderId="0" applyFont="0" applyFill="0" applyBorder="0" applyAlignment="0" applyProtection="0"/>
    <xf numFmtId="0" fontId="0" fillId="15" borderId="0" applyNumberFormat="0" applyBorder="0" applyAlignment="0" applyProtection="0"/>
    <xf numFmtId="0" fontId="3" fillId="0" borderId="0"/>
    <xf numFmtId="0" fontId="86" fillId="0" borderId="0"/>
    <xf numFmtId="0" fontId="126" fillId="0" borderId="170" applyNumberFormat="0" applyFill="0" applyAlignment="0" applyProtection="0"/>
    <xf numFmtId="0" fontId="126" fillId="0" borderId="170" applyNumberFormat="0" applyFill="0" applyAlignment="0" applyProtection="0"/>
    <xf numFmtId="0" fontId="129" fillId="35" borderId="0" applyNumberFormat="0" applyBorder="0" applyAlignment="0" applyProtection="0"/>
    <xf numFmtId="0" fontId="3" fillId="0" borderId="176" applyNumberFormat="0" applyFont="0" applyFill="0" applyAlignment="0" applyProtection="0"/>
    <xf numFmtId="0" fontId="147" fillId="59" borderId="0" applyNumberFormat="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9" fillId="35" borderId="0" applyNumberFormat="0" applyBorder="0" applyAlignment="0" applyProtection="0"/>
    <xf numFmtId="0" fontId="146" fillId="0" borderId="0" applyNumberFormat="0" applyFill="0" applyBorder="0" applyAlignment="0" applyProtection="0"/>
    <xf numFmtId="223" fontId="3" fillId="0" borderId="0" applyFont="0" applyFill="0" applyBorder="0" applyAlignment="0" applyProtection="0"/>
    <xf numFmtId="0" fontId="129" fillId="35" borderId="0" applyNumberFormat="0" applyBorder="0" applyAlignment="0" applyProtection="0"/>
    <xf numFmtId="0" fontId="129" fillId="25" borderId="0" applyNumberFormat="0" applyBorder="0" applyAlignment="0" applyProtection="0"/>
    <xf numFmtId="0" fontId="127" fillId="0" borderId="171" applyNumberFormat="0" applyFill="0" applyProtection="0">
      <alignment horizontal="center"/>
    </xf>
    <xf numFmtId="0" fontId="3" fillId="0" borderId="0"/>
    <xf numFmtId="0" fontId="3" fillId="0" borderId="0"/>
    <xf numFmtId="0" fontId="3" fillId="0" borderId="0"/>
    <xf numFmtId="0" fontId="3" fillId="0" borderId="0"/>
    <xf numFmtId="0" fontId="0" fillId="1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15" borderId="0" applyNumberFormat="0" applyBorder="0" applyAlignment="0" applyProtection="0"/>
    <xf numFmtId="0" fontId="0" fillId="15" borderId="0" applyNumberFormat="0" applyBorder="0" applyAlignment="0" applyProtection="0"/>
    <xf numFmtId="0" fontId="0" fillId="57"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0" fontId="139" fillId="0" borderId="178" applyNumberFormat="0" applyFill="0" applyAlignment="0" applyProtection="0"/>
    <xf numFmtId="0" fontId="0" fillId="15" borderId="0" applyNumberFormat="0" applyBorder="0" applyAlignment="0" applyProtection="0"/>
    <xf numFmtId="0" fontId="0" fillId="15" borderId="0" applyNumberFormat="0" applyBorder="0" applyAlignment="0" applyProtection="0"/>
    <xf numFmtId="327" fontId="86" fillId="0" borderId="0" applyFont="0" applyFill="0" applyBorder="0" applyAlignment="0" applyProtection="0"/>
    <xf numFmtId="0" fontId="0" fillId="15" borderId="0" applyNumberFormat="0" applyBorder="0" applyAlignment="0" applyProtection="0"/>
    <xf numFmtId="0" fontId="0" fillId="15" borderId="0" applyNumberFormat="0" applyBorder="0" applyAlignment="0" applyProtection="0"/>
    <xf numFmtId="0" fontId="127" fillId="0" borderId="171" applyNumberFormat="0" applyFill="0" applyProtection="0">
      <alignment horizontal="center"/>
    </xf>
    <xf numFmtId="0" fontId="129" fillId="35" borderId="0" applyNumberFormat="0" applyBorder="0" applyAlignment="0" applyProtection="0"/>
    <xf numFmtId="0" fontId="0" fillId="1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129" fillId="35" borderId="0" applyNumberFormat="0" applyBorder="0" applyAlignment="0" applyProtection="0"/>
    <xf numFmtId="0" fontId="0" fillId="15" borderId="0" applyNumberFormat="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223" fontId="0" fillId="0" borderId="0" applyFont="0" applyFill="0" applyBorder="0" applyAlignment="0" applyProtection="0"/>
    <xf numFmtId="0" fontId="15" fillId="0" borderId="179" applyNumberFormat="0" applyFill="0" applyAlignment="0" applyProtection="0"/>
    <xf numFmtId="0" fontId="15" fillId="0" borderId="179" applyNumberFormat="0" applyFill="0" applyAlignment="0" applyProtection="0"/>
    <xf numFmtId="0" fontId="202" fillId="70" borderId="186" applyNumberFormat="0" applyAlignment="0" applyProtection="0"/>
    <xf numFmtId="0" fontId="147" fillId="26" borderId="0" applyNumberFormat="0" applyBorder="0" applyAlignment="0" applyProtection="0"/>
    <xf numFmtId="0" fontId="0" fillId="15" borderId="0" applyNumberFormat="0" applyBorder="0" applyAlignment="0" applyProtection="0"/>
    <xf numFmtId="0" fontId="127" fillId="0" borderId="171" applyNumberFormat="0" applyFill="0" applyProtection="0">
      <alignment horizontal="center"/>
    </xf>
    <xf numFmtId="0" fontId="156" fillId="0" borderId="177" applyNumberFormat="0" applyFill="0" applyAlignment="0" applyProtection="0"/>
    <xf numFmtId="0" fontId="129" fillId="43" borderId="0" applyNumberFormat="0" applyBorder="0" applyAlignment="0" applyProtection="0"/>
    <xf numFmtId="0" fontId="0" fillId="22" borderId="0" applyNumberFormat="0" applyBorder="0" applyAlignment="0" applyProtection="0"/>
    <xf numFmtId="223" fontId="3" fillId="0" borderId="0" applyFont="0" applyFill="0" applyBorder="0" applyAlignment="0" applyProtection="0"/>
    <xf numFmtId="0" fontId="0" fillId="22" borderId="0" applyNumberFormat="0" applyBorder="0" applyAlignment="0" applyProtection="0"/>
    <xf numFmtId="223" fontId="3" fillId="0" borderId="0" applyFont="0" applyFill="0" applyBorder="0" applyAlignment="0" applyProtection="0"/>
    <xf numFmtId="0" fontId="0" fillId="32" borderId="0" applyNumberFormat="0" applyBorder="0" applyAlignment="0" applyProtection="0"/>
    <xf numFmtId="3" fontId="3" fillId="54" borderId="0">
      <protection locked="0"/>
    </xf>
    <xf numFmtId="0" fontId="125" fillId="0" borderId="0" applyNumberForma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22" borderId="0" applyNumberFormat="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129" fillId="39" borderId="0" applyNumberFormat="0" applyBorder="0" applyAlignment="0" applyProtection="0"/>
    <xf numFmtId="0" fontId="127" fillId="0" borderId="171" applyNumberFormat="0" applyFill="0" applyProtection="0">
      <alignment horizontal="center"/>
    </xf>
    <xf numFmtId="0" fontId="0" fillId="22" borderId="0" applyNumberFormat="0" applyBorder="0" applyAlignment="0" applyProtection="0"/>
    <xf numFmtId="0" fontId="129" fillId="30" borderId="0" applyNumberFormat="0" applyBorder="0" applyAlignment="0" applyProtection="0"/>
    <xf numFmtId="4" fontId="3" fillId="0" borderId="0">
      <alignment horizontal="center" vertical="center"/>
    </xf>
    <xf numFmtId="0" fontId="129" fillId="61" borderId="0" applyNumberFormat="0" applyBorder="0" applyAlignment="0" applyProtection="0"/>
    <xf numFmtId="0" fontId="129" fillId="39" borderId="0" applyNumberFormat="0" applyBorder="0" applyAlignment="0" applyProtection="0"/>
    <xf numFmtId="223" fontId="3" fillId="0" borderId="0" applyFont="0" applyFill="0" applyBorder="0" applyAlignment="0" applyProtection="0"/>
    <xf numFmtId="0" fontId="0" fillId="22" borderId="0" applyNumberFormat="0" applyBorder="0" applyAlignment="0" applyProtection="0"/>
    <xf numFmtId="0" fontId="127" fillId="0" borderId="171" applyNumberFormat="0" applyFill="0" applyProtection="0">
      <alignment horizontal="center"/>
    </xf>
    <xf numFmtId="0" fontId="0" fillId="22" borderId="0" applyNumberFormat="0" applyBorder="0" applyAlignment="0" applyProtection="0"/>
    <xf numFmtId="0" fontId="0" fillId="13" borderId="0" applyNumberFormat="0" applyBorder="0" applyAlignment="0" applyProtection="0"/>
    <xf numFmtId="0" fontId="126" fillId="0" borderId="173" applyNumberFormat="0" applyFill="0" applyAlignment="0" applyProtection="0"/>
    <xf numFmtId="211" fontId="281" fillId="0" borderId="0"/>
    <xf numFmtId="0" fontId="0" fillId="22"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0" fontId="3" fillId="0" borderId="176" applyNumberFormat="0" applyFont="0" applyFill="0" applyAlignment="0" applyProtection="0"/>
    <xf numFmtId="0" fontId="129" fillId="39" borderId="0" applyNumberFormat="0" applyBorder="0" applyAlignment="0" applyProtection="0"/>
    <xf numFmtId="0" fontId="129" fillId="39" borderId="0" applyNumberFormat="0" applyBorder="0" applyAlignment="0" applyProtection="0"/>
    <xf numFmtId="0" fontId="129" fillId="47" borderId="182" applyNumberFormat="0" applyFont="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0" fillId="22" borderId="0" applyNumberFormat="0" applyBorder="0" applyAlignment="0" applyProtection="0"/>
    <xf numFmtId="0" fontId="0" fillId="22" borderId="0" applyNumberFormat="0" applyBorder="0" applyAlignment="0" applyProtection="0"/>
    <xf numFmtId="0" fontId="126" fillId="0" borderId="170" applyNumberFormat="0" applyFill="0" applyAlignment="0" applyProtection="0"/>
    <xf numFmtId="0" fontId="129" fillId="39" borderId="0" applyNumberFormat="0" applyBorder="0" applyAlignment="0" applyProtection="0"/>
    <xf numFmtId="0" fontId="129" fillId="39" borderId="0" applyNumberFormat="0" applyBorder="0" applyAlignment="0" applyProtection="0"/>
    <xf numFmtId="37" fontId="86" fillId="0" borderId="204">
      <alignment horizontal="right"/>
    </xf>
    <xf numFmtId="0" fontId="127" fillId="0" borderId="171" applyNumberFormat="0" applyFill="0" applyProtection="0">
      <alignment horizontal="center"/>
    </xf>
    <xf numFmtId="308" fontId="86" fillId="0" borderId="0"/>
    <xf numFmtId="0" fontId="129" fillId="39" borderId="0" applyNumberFormat="0" applyBorder="0" applyAlignment="0" applyProtection="0"/>
    <xf numFmtId="0" fontId="129" fillId="39" borderId="0" applyNumberFormat="0" applyBorder="0" applyAlignment="0" applyProtection="0"/>
    <xf numFmtId="292" fontId="86" fillId="18" borderId="0" applyFont="0" applyBorder="0" applyAlignment="0" applyProtection="0">
      <alignment horizontal="right"/>
      <protection hidden="1"/>
    </xf>
    <xf numFmtId="0" fontId="129" fillId="43" borderId="0" applyNumberFormat="0" applyBorder="0" applyAlignment="0" applyProtection="0"/>
    <xf numFmtId="0" fontId="0" fillId="22" borderId="0" applyNumberFormat="0" applyBorder="0" applyAlignment="0" applyProtection="0"/>
    <xf numFmtId="0" fontId="129" fillId="25"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0" fontId="129" fillId="39" borderId="0" applyNumberFormat="0" applyBorder="0" applyAlignment="0" applyProtection="0"/>
    <xf numFmtId="223" fontId="3" fillId="0" borderId="0" applyFont="0" applyFill="0" applyBorder="0" applyAlignment="0" applyProtection="0"/>
    <xf numFmtId="0" fontId="165" fillId="0" borderId="0" applyNumberFormat="0" applyFill="0" applyBorder="0" applyAlignment="0" applyProtection="0"/>
    <xf numFmtId="0" fontId="0" fillId="32" borderId="0" applyNumberFormat="0" applyBorder="0" applyAlignment="0" applyProtection="0"/>
    <xf numFmtId="225" fontId="152" fillId="0" borderId="0" applyFont="0" applyFill="0" applyBorder="0" applyProtection="0">
      <alignment horizontal="right"/>
    </xf>
    <xf numFmtId="0" fontId="0" fillId="22" borderId="0" applyNumberFormat="0" applyBorder="0" applyAlignment="0" applyProtection="0"/>
    <xf numFmtId="0" fontId="126" fillId="0" borderId="170" applyNumberFormat="0" applyFill="0" applyAlignment="0" applyProtection="0"/>
    <xf numFmtId="0" fontId="129" fillId="40" borderId="0" applyNumberFormat="0" applyBorder="0" applyAlignment="0" applyProtection="0"/>
    <xf numFmtId="0" fontId="0" fillId="40" borderId="0" applyNumberFormat="0" applyBorder="0" applyAlignment="0" applyProtection="0"/>
    <xf numFmtId="0" fontId="126" fillId="0" borderId="170" applyNumberFormat="0" applyFill="0" applyAlignment="0" applyProtection="0"/>
    <xf numFmtId="0" fontId="0" fillId="40" borderId="0" applyNumberFormat="0" applyBorder="0" applyAlignment="0" applyProtection="0"/>
    <xf numFmtId="0" fontId="129" fillId="40" borderId="0" applyNumberFormat="0" applyBorder="0" applyAlignment="0" applyProtection="0"/>
    <xf numFmtId="0" fontId="125" fillId="0" borderId="0" applyNumberFormat="0" applyFill="0" applyBorder="0" applyAlignment="0" applyProtection="0"/>
    <xf numFmtId="0" fontId="129" fillId="40" borderId="0" applyNumberFormat="0" applyBorder="0" applyAlignment="0" applyProtection="0"/>
    <xf numFmtId="301" fontId="1" fillId="0" borderId="0" applyFill="0" applyBorder="0" applyAlignment="0"/>
    <xf numFmtId="0" fontId="129" fillId="40"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3" fillId="0" borderId="0" applyNumberFormat="0" applyFill="0" applyBorder="0" applyAlignment="0" applyProtection="0"/>
    <xf numFmtId="0" fontId="129" fillId="40"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129" fillId="39" borderId="0" applyNumberFormat="0" applyBorder="0" applyAlignment="0" applyProtection="0"/>
    <xf numFmtId="0" fontId="129" fillId="40" borderId="0" applyNumberFormat="0" applyBorder="0" applyAlignment="0" applyProtection="0"/>
    <xf numFmtId="0" fontId="129" fillId="40" borderId="0" applyNumberFormat="0" applyBorder="0" applyAlignment="0" applyProtection="0"/>
    <xf numFmtId="0" fontId="129" fillId="61" borderId="0" applyNumberFormat="0" applyBorder="0" applyAlignment="0" applyProtection="0"/>
    <xf numFmtId="0" fontId="131" fillId="0" borderId="0" applyNumberFormat="0" applyFill="0" applyBorder="0" applyProtection="0">
      <alignment vertical="top"/>
    </xf>
    <xf numFmtId="271" fontId="175" fillId="0" borderId="206">
      <alignment vertical="center"/>
    </xf>
    <xf numFmtId="0" fontId="64" fillId="49" borderId="0" applyNumberFormat="0" applyBorder="0" applyAlignment="0" applyProtection="0"/>
    <xf numFmtId="0" fontId="64" fillId="49" borderId="0" applyNumberFormat="0" applyBorder="0" applyAlignment="0" applyProtection="0"/>
    <xf numFmtId="0" fontId="0" fillId="36" borderId="0" applyNumberFormat="0" applyBorder="0" applyAlignment="0" applyProtection="0"/>
    <xf numFmtId="0" fontId="129" fillId="40" borderId="0" applyNumberFormat="0" applyBorder="0" applyAlignment="0" applyProtection="0"/>
    <xf numFmtId="0" fontId="129" fillId="40" borderId="0" applyNumberFormat="0" applyBorder="0" applyAlignment="0" applyProtection="0"/>
    <xf numFmtId="0" fontId="129" fillId="39"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3" fillId="0" borderId="176" applyNumberFormat="0" applyFont="0" applyFill="0" applyAlignment="0" applyProtection="0"/>
    <xf numFmtId="223" fontId="3" fillId="0" borderId="0" applyFont="0" applyFill="0" applyBorder="0" applyAlignment="0" applyProtection="0"/>
    <xf numFmtId="0" fontId="129" fillId="40" borderId="0" applyNumberFormat="0" applyBorder="0" applyAlignment="0" applyProtection="0"/>
    <xf numFmtId="0" fontId="129" fillId="40" borderId="0" applyNumberFormat="0" applyBorder="0" applyAlignment="0" applyProtection="0"/>
    <xf numFmtId="0" fontId="129" fillId="40" borderId="0" applyNumberFormat="0" applyBorder="0" applyAlignment="0" applyProtection="0"/>
    <xf numFmtId="0" fontId="129" fillId="40"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125" fillId="0" borderId="0" applyNumberFormat="0" applyFill="0" applyBorder="0" applyAlignment="0" applyProtection="0"/>
    <xf numFmtId="0" fontId="0" fillId="13"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181" fillId="66" borderId="198">
      <alignment horizontal="center" vertical="center"/>
    </xf>
    <xf numFmtId="9" fontId="0" fillId="0" borderId="0" applyFont="0" applyFill="0" applyBorder="0" applyAlignment="0" applyProtection="0"/>
    <xf numFmtId="0" fontId="129" fillId="40" borderId="0" applyNumberFormat="0" applyBorder="0" applyAlignment="0" applyProtection="0"/>
    <xf numFmtId="0" fontId="126" fillId="0" borderId="170" applyNumberFormat="0" applyFill="0" applyAlignment="0" applyProtection="0"/>
    <xf numFmtId="0" fontId="151" fillId="31" borderId="0" applyNumberFormat="0" applyBorder="0" applyAlignment="0" applyProtection="0"/>
    <xf numFmtId="294" fontId="135" fillId="0" borderId="201">
      <protection locked="0"/>
    </xf>
    <xf numFmtId="0" fontId="0" fillId="40" borderId="0" applyNumberFormat="0" applyBorder="0" applyAlignment="0" applyProtection="0"/>
    <xf numFmtId="0" fontId="0" fillId="34" borderId="0" applyNumberFormat="0" applyBorder="0" applyAlignment="0" applyProtection="0"/>
    <xf numFmtId="0" fontId="129" fillId="40" borderId="0" applyNumberFormat="0" applyBorder="0" applyAlignment="0" applyProtection="0"/>
    <xf numFmtId="0" fontId="0" fillId="28" borderId="0" applyNumberFormat="0" applyBorder="0" applyAlignment="0" applyProtection="0"/>
    <xf numFmtId="0" fontId="15" fillId="0" borderId="179" applyNumberFormat="0" applyFill="0" applyAlignment="0" applyProtection="0"/>
    <xf numFmtId="0" fontId="3" fillId="0" borderId="176" applyNumberFormat="0" applyFont="0" applyFill="0" applyAlignment="0" applyProtection="0"/>
    <xf numFmtId="255" fontId="1" fillId="0" borderId="0" applyFill="0" applyBorder="0" applyAlignment="0"/>
    <xf numFmtId="0" fontId="0" fillId="40" borderId="0" applyNumberFormat="0" applyBorder="0" applyAlignment="0" applyProtection="0"/>
    <xf numFmtId="0" fontId="0" fillId="40" borderId="0" applyNumberFormat="0" applyBorder="0" applyAlignment="0" applyProtection="0"/>
    <xf numFmtId="0" fontId="0" fillId="33" borderId="0" applyNumberFormat="0" applyBorder="0" applyAlignment="0" applyProtection="0"/>
    <xf numFmtId="0" fontId="3" fillId="0" borderId="176" applyNumberFormat="0" applyFont="0" applyFill="0" applyAlignment="0" applyProtection="0"/>
    <xf numFmtId="0" fontId="129" fillId="40" borderId="0" applyNumberFormat="0" applyBorder="0" applyAlignment="0" applyProtection="0"/>
    <xf numFmtId="310" fontId="86" fillId="0" borderId="0"/>
    <xf numFmtId="0" fontId="0" fillId="40" borderId="0" applyNumberFormat="0" applyBorder="0" applyAlignment="0" applyProtection="0"/>
    <xf numFmtId="0" fontId="151" fillId="38" borderId="0" applyNumberFormat="0" applyBorder="0" applyAlignment="0" applyProtection="0"/>
    <xf numFmtId="0" fontId="129" fillId="25" borderId="0" applyNumberFormat="0" applyBorder="0" applyAlignment="0" applyProtection="0"/>
    <xf numFmtId="0" fontId="151" fillId="45" borderId="0" applyNumberFormat="0" applyBorder="0" applyAlignment="0" applyProtection="0"/>
    <xf numFmtId="0" fontId="147" fillId="60" borderId="0" applyNumberFormat="0" applyBorder="0" applyAlignment="0" applyProtection="0"/>
    <xf numFmtId="0" fontId="3" fillId="0" borderId="0"/>
    <xf numFmtId="0" fontId="0" fillId="29" borderId="0" applyNumberFormat="0" applyBorder="0" applyAlignment="0" applyProtection="0"/>
    <xf numFmtId="0" fontId="129" fillId="25" borderId="0" applyNumberFormat="0" applyBorder="0" applyAlignment="0" applyProtection="0"/>
    <xf numFmtId="0" fontId="126" fillId="0" borderId="173" applyNumberFormat="0" applyFill="0" applyAlignment="0" applyProtection="0"/>
    <xf numFmtId="239" fontId="86" fillId="0" borderId="0" applyFont="0" applyFill="0" applyBorder="0" applyAlignment="0" applyProtection="0"/>
    <xf numFmtId="0" fontId="3" fillId="0" borderId="176" applyNumberFormat="0" applyFont="0" applyFill="0" applyAlignment="0" applyProtection="0"/>
    <xf numFmtId="0" fontId="0" fillId="25" borderId="0" applyNumberFormat="0" applyBorder="0" applyAlignment="0" applyProtection="0"/>
    <xf numFmtId="0" fontId="0" fillId="0" borderId="0"/>
    <xf numFmtId="0" fontId="0" fillId="25" borderId="0" applyNumberFormat="0" applyBorder="0" applyAlignment="0" applyProtection="0"/>
    <xf numFmtId="228" fontId="3" fillId="0" borderId="0" applyFont="0" applyFill="0" applyBorder="0" applyAlignment="0" applyProtection="0"/>
    <xf numFmtId="0" fontId="0" fillId="25" borderId="0" applyNumberFormat="0" applyBorder="0" applyAlignment="0" applyProtection="0"/>
    <xf numFmtId="0" fontId="144" fillId="60" borderId="0" applyNumberFormat="0" applyBorder="0" applyAlignment="0" applyProtection="0"/>
    <xf numFmtId="0" fontId="0" fillId="25" borderId="0" applyNumberFormat="0" applyBorder="0" applyAlignment="0" applyProtection="0"/>
    <xf numFmtId="223" fontId="3" fillId="0" borderId="0" applyFont="0" applyFill="0" applyBorder="0" applyAlignment="0" applyProtection="0"/>
    <xf numFmtId="0" fontId="167" fillId="25" borderId="0" applyNumberFormat="0" applyBorder="0" applyAlignment="0" applyProtection="0"/>
    <xf numFmtId="0" fontId="129" fillId="25" borderId="0" applyNumberFormat="0" applyBorder="0" applyAlignment="0" applyProtection="0"/>
    <xf numFmtId="9" fontId="0" fillId="0" borderId="0" applyFont="0" applyFill="0" applyBorder="0" applyAlignment="0" applyProtection="0"/>
    <xf numFmtId="0" fontId="0" fillId="25" borderId="0" applyNumberFormat="0" applyBorder="0" applyAlignment="0" applyProtection="0"/>
    <xf numFmtId="0" fontId="64" fillId="44" borderId="0" applyNumberFormat="0" applyBorder="0" applyAlignment="0" applyProtection="0"/>
    <xf numFmtId="0" fontId="129" fillId="25" borderId="0" applyNumberFormat="0" applyBorder="0" applyAlignment="0" applyProtection="0"/>
    <xf numFmtId="9" fontId="0" fillId="0" borderId="0" applyFont="0" applyFill="0" applyBorder="0" applyAlignment="0" applyProtection="0"/>
    <xf numFmtId="0" fontId="0" fillId="25" borderId="0" applyNumberFormat="0" applyBorder="0" applyAlignment="0" applyProtection="0"/>
    <xf numFmtId="0" fontId="0" fillId="25" borderId="0" applyNumberFormat="0" applyBorder="0" applyAlignment="0" applyProtection="0"/>
    <xf numFmtId="224" fontId="3" fillId="0" borderId="0" applyFont="0" applyFill="0" applyBorder="0" applyAlignment="0" applyProtection="0"/>
    <xf numFmtId="0" fontId="0" fillId="25" borderId="0" applyNumberFormat="0" applyBorder="0" applyAlignment="0" applyProtection="0"/>
    <xf numFmtId="0" fontId="0" fillId="25" borderId="0" applyNumberFormat="0" applyBorder="0" applyAlignment="0" applyProtection="0"/>
    <xf numFmtId="0" fontId="126" fillId="0" borderId="170" applyNumberFormat="0" applyFill="0" applyAlignment="0" applyProtection="0"/>
    <xf numFmtId="0" fontId="0" fillId="25" borderId="0" applyNumberFormat="0" applyBorder="0" applyAlignment="0" applyProtection="0"/>
    <xf numFmtId="0" fontId="0" fillId="25" borderId="0" applyNumberFormat="0" applyBorder="0" applyAlignment="0" applyProtection="0"/>
    <xf numFmtId="0" fontId="125" fillId="0" borderId="0" applyNumberFormat="0" applyFill="0" applyBorder="0" applyAlignment="0" applyProtection="0"/>
    <xf numFmtId="9" fontId="0" fillId="0" borderId="0" applyFont="0" applyFill="0" applyBorder="0" applyAlignment="0" applyProtection="0"/>
    <xf numFmtId="0" fontId="0" fillId="25" borderId="0" applyNumberFormat="0" applyBorder="0" applyAlignment="0" applyProtection="0"/>
    <xf numFmtId="0" fontId="0" fillId="25" borderId="0" applyNumberFormat="0" applyBorder="0" applyAlignment="0" applyProtection="0"/>
    <xf numFmtId="0" fontId="129" fillId="25" borderId="0" applyNumberFormat="0" applyBorder="0" applyAlignment="0" applyProtection="0"/>
    <xf numFmtId="0" fontId="129" fillId="25" borderId="0" applyNumberFormat="0" applyBorder="0" applyAlignment="0" applyProtection="0"/>
    <xf numFmtId="0" fontId="0" fillId="25" borderId="0" applyNumberFormat="0" applyBorder="0" applyAlignment="0" applyProtection="0"/>
    <xf numFmtId="0" fontId="0" fillId="25" borderId="0" applyNumberFormat="0" applyBorder="0" applyAlignment="0" applyProtection="0"/>
    <xf numFmtId="300" fontId="1" fillId="0" borderId="0" applyFill="0" applyBorder="0" applyAlignment="0"/>
    <xf numFmtId="0" fontId="0" fillId="25" borderId="0" applyNumberFormat="0" applyBorder="0" applyAlignment="0" applyProtection="0"/>
    <xf numFmtId="0" fontId="129" fillId="25" borderId="0" applyNumberFormat="0" applyBorder="0" applyAlignment="0" applyProtection="0"/>
    <xf numFmtId="0" fontId="0" fillId="25" borderId="0" applyNumberFormat="0" applyBorder="0" applyAlignment="0" applyProtection="0"/>
    <xf numFmtId="291" fontId="3" fillId="0" borderId="0" applyFont="0" applyFill="0" applyBorder="0" applyAlignment="0" applyProtection="0"/>
    <xf numFmtId="0" fontId="0" fillId="51" borderId="0" applyNumberFormat="0" applyBorder="0" applyAlignment="0" applyProtection="0"/>
    <xf numFmtId="0" fontId="0" fillId="51" borderId="0" applyNumberFormat="0" applyBorder="0" applyAlignment="0" applyProtection="0"/>
    <xf numFmtId="249" fontId="3" fillId="0" borderId="0" applyFont="0" applyFill="0" applyBorder="0" applyAlignment="0" applyProtection="0"/>
    <xf numFmtId="0" fontId="129" fillId="51" borderId="0" applyNumberFormat="0" applyBorder="0" applyAlignment="0" applyProtection="0"/>
    <xf numFmtId="0" fontId="0" fillId="51" borderId="0" applyNumberFormat="0" applyBorder="0" applyAlignment="0" applyProtection="0"/>
    <xf numFmtId="291" fontId="3" fillId="0" borderId="0" applyFont="0" applyFill="0" applyBorder="0" applyAlignment="0" applyProtection="0"/>
    <xf numFmtId="0" fontId="127" fillId="0" borderId="171" applyNumberFormat="0" applyFill="0" applyProtection="0">
      <alignment horizontal="center"/>
    </xf>
    <xf numFmtId="0" fontId="129" fillId="51" borderId="0" applyNumberFormat="0" applyBorder="0" applyAlignment="0" applyProtection="0"/>
    <xf numFmtId="0" fontId="216" fillId="0" borderId="203" applyNumberFormat="0" applyFill="0" applyAlignment="0" applyProtection="0"/>
    <xf numFmtId="0" fontId="129" fillId="51" borderId="0" applyNumberFormat="0" applyBorder="0" applyAlignment="0" applyProtection="0"/>
    <xf numFmtId="0" fontId="126" fillId="0" borderId="173" applyNumberFormat="0" applyFill="0" applyAlignment="0" applyProtection="0"/>
    <xf numFmtId="0" fontId="0" fillId="51" borderId="0" applyNumberFormat="0" applyBorder="0" applyAlignment="0" applyProtection="0"/>
    <xf numFmtId="0" fontId="3" fillId="0" borderId="0"/>
    <xf numFmtId="9" fontId="0" fillId="0" borderId="0" applyFont="0" applyFill="0" applyBorder="0" applyAlignment="0" applyProtection="0"/>
    <xf numFmtId="0" fontId="129" fillId="51" borderId="0" applyNumberFormat="0" applyBorder="0" applyAlignment="0" applyProtection="0"/>
    <xf numFmtId="0" fontId="129" fillId="25" borderId="0" applyNumberFormat="0" applyBorder="0" applyAlignment="0" applyProtection="0"/>
    <xf numFmtId="0" fontId="0" fillId="51" borderId="0" applyNumberFormat="0" applyBorder="0" applyAlignment="0" applyProtection="0"/>
    <xf numFmtId="0" fontId="0" fillId="51" borderId="0" applyNumberFormat="0" applyBorder="0" applyAlignment="0" applyProtection="0"/>
    <xf numFmtId="0" fontId="0" fillId="51" borderId="0" applyNumberFormat="0" applyBorder="0" applyAlignment="0" applyProtection="0"/>
    <xf numFmtId="0" fontId="0" fillId="51" borderId="0" applyNumberFormat="0" applyBorder="0" applyAlignment="0" applyProtection="0"/>
    <xf numFmtId="0" fontId="127" fillId="0" borderId="171" applyNumberFormat="0" applyFill="0" applyProtection="0">
      <alignment horizontal="center"/>
    </xf>
    <xf numFmtId="0" fontId="0" fillId="51" borderId="0" applyNumberFormat="0" applyBorder="0" applyAlignment="0" applyProtection="0"/>
    <xf numFmtId="0" fontId="0" fillId="51" borderId="0" applyNumberFormat="0" applyBorder="0" applyAlignment="0" applyProtection="0"/>
    <xf numFmtId="0" fontId="64" fillId="50" borderId="0" applyNumberFormat="0" applyBorder="0" applyAlignment="0" applyProtection="0"/>
    <xf numFmtId="0" fontId="126" fillId="0" borderId="170" applyNumberFormat="0" applyFill="0" applyAlignment="0" applyProtection="0"/>
    <xf numFmtId="0" fontId="3" fillId="0" borderId="0"/>
    <xf numFmtId="0" fontId="0" fillId="51" borderId="0" applyNumberFormat="0" applyBorder="0" applyAlignment="0" applyProtection="0"/>
    <xf numFmtId="0" fontId="0" fillId="51" borderId="0" applyNumberFormat="0" applyBorder="0" applyAlignment="0" applyProtection="0"/>
    <xf numFmtId="0" fontId="127" fillId="0" borderId="171" applyNumberFormat="0" applyFill="0" applyProtection="0">
      <alignment horizontal="center"/>
    </xf>
    <xf numFmtId="0" fontId="0" fillId="51" borderId="0" applyNumberFormat="0" applyBorder="0" applyAlignment="0" applyProtection="0"/>
    <xf numFmtId="0" fontId="0" fillId="51" borderId="0" applyNumberFormat="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0" fillId="51" borderId="0" applyNumberFormat="0" applyBorder="0" applyAlignment="0" applyProtection="0"/>
    <xf numFmtId="0" fontId="0" fillId="51" borderId="0" applyNumberFormat="0" applyBorder="0" applyAlignment="0" applyProtection="0"/>
    <xf numFmtId="223" fontId="193" fillId="0" borderId="0" applyFont="0" applyFill="0" applyBorder="0" applyAlignment="0" applyProtection="0"/>
    <xf numFmtId="0" fontId="129" fillId="51" borderId="0" applyNumberFormat="0" applyBorder="0" applyAlignment="0" applyProtection="0"/>
    <xf numFmtId="0" fontId="0" fillId="51" borderId="0" applyNumberFormat="0" applyBorder="0" applyAlignment="0" applyProtection="0"/>
    <xf numFmtId="0" fontId="3" fillId="0" borderId="176" applyNumberFormat="0" applyFont="0" applyFill="0" applyAlignment="0" applyProtection="0"/>
    <xf numFmtId="0" fontId="129" fillId="51" borderId="0" applyNumberFormat="0" applyBorder="0" applyAlignment="0" applyProtection="0"/>
    <xf numFmtId="0" fontId="127" fillId="0" borderId="171" applyNumberFormat="0" applyFill="0" applyProtection="0">
      <alignment horizontal="center"/>
    </xf>
    <xf numFmtId="0" fontId="0" fillId="0" borderId="0"/>
    <xf numFmtId="0" fontId="0" fillId="51" borderId="0" applyNumberFormat="0" applyBorder="0" applyAlignment="0" applyProtection="0"/>
    <xf numFmtId="232" fontId="165" fillId="0" borderId="0" applyFont="0" applyFill="0" applyBorder="0" applyAlignment="0" applyProtection="0"/>
    <xf numFmtId="0" fontId="127" fillId="0" borderId="171" applyNumberFormat="0" applyFill="0" applyProtection="0">
      <alignment horizontal="center"/>
    </xf>
    <xf numFmtId="0" fontId="0" fillId="0" borderId="0"/>
    <xf numFmtId="0" fontId="0" fillId="51" borderId="0" applyNumberFormat="0" applyBorder="0" applyAlignment="0" applyProtection="0"/>
    <xf numFmtId="0" fontId="126" fillId="0" borderId="170" applyNumberFormat="0" applyFill="0" applyAlignment="0" applyProtection="0"/>
    <xf numFmtId="0" fontId="173" fillId="0" borderId="0" applyNumberFormat="0" applyFill="0" applyBorder="0" applyAlignment="0" applyProtection="0"/>
    <xf numFmtId="0" fontId="0" fillId="51" borderId="0" applyNumberFormat="0" applyBorder="0" applyAlignment="0" applyProtection="0"/>
    <xf numFmtId="0" fontId="129" fillId="51" borderId="0" applyNumberFormat="0" applyBorder="0" applyAlignment="0" applyProtection="0"/>
    <xf numFmtId="0" fontId="0" fillId="25" borderId="0" applyNumberFormat="0" applyBorder="0" applyAlignment="0" applyProtection="0"/>
    <xf numFmtId="0" fontId="0" fillId="24" borderId="0" applyNumberFormat="0" applyBorder="0" applyAlignment="0" applyProtection="0"/>
    <xf numFmtId="0" fontId="3" fillId="0" borderId="0"/>
    <xf numFmtId="0" fontId="0" fillId="24" borderId="0" applyNumberFormat="0" applyBorder="0" applyAlignment="0" applyProtection="0"/>
    <xf numFmtId="0" fontId="126" fillId="0" borderId="170" applyNumberFormat="0" applyFill="0" applyAlignment="0" applyProtection="0"/>
    <xf numFmtId="0" fontId="0" fillId="24" borderId="0" applyNumberFormat="0" applyBorder="0" applyAlignment="0" applyProtection="0"/>
    <xf numFmtId="0" fontId="0" fillId="58" borderId="0" applyNumberFormat="0" applyBorder="0" applyAlignment="0" applyProtection="0"/>
    <xf numFmtId="0" fontId="127" fillId="0" borderId="171" applyNumberFormat="0" applyFill="0" applyProtection="0">
      <alignment horizontal="center"/>
    </xf>
    <xf numFmtId="328" fontId="152" fillId="0" borderId="0" applyFont="0" applyFill="0" applyBorder="0" applyProtection="0">
      <alignment horizontal="right"/>
    </xf>
    <xf numFmtId="0" fontId="129" fillId="47" borderId="182" applyNumberFormat="0" applyFont="0" applyAlignment="0" applyProtection="0"/>
    <xf numFmtId="0" fontId="0" fillId="13" borderId="0" applyNumberFormat="0" applyBorder="0" applyAlignment="0" applyProtection="0"/>
    <xf numFmtId="0" fontId="129" fillId="24" borderId="0" applyNumberFormat="0" applyBorder="0" applyAlignment="0" applyProtection="0"/>
    <xf numFmtId="0" fontId="0" fillId="24" borderId="0" applyNumberFormat="0" applyBorder="0" applyAlignment="0" applyProtection="0"/>
    <xf numFmtId="9" fontId="129" fillId="0" borderId="0" applyFont="0" applyFill="0" applyBorder="0" applyAlignment="0" applyProtection="0"/>
    <xf numFmtId="0" fontId="0" fillId="24"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0" fontId="129" fillId="24" borderId="0" applyNumberFormat="0" applyBorder="0" applyAlignment="0" applyProtection="0"/>
    <xf numFmtId="291" fontId="3"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24"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38" borderId="0" applyNumberFormat="0" applyBorder="0" applyAlignment="0" applyProtection="0"/>
    <xf numFmtId="0" fontId="0" fillId="24" borderId="0" applyNumberFormat="0" applyBorder="0" applyAlignment="0" applyProtection="0"/>
    <xf numFmtId="9" fontId="129" fillId="0" borderId="0" applyFont="0" applyFill="0" applyBorder="0" applyAlignment="0" applyProtection="0"/>
    <xf numFmtId="0" fontId="0" fillId="24" borderId="0" applyNumberFormat="0" applyBorder="0" applyAlignment="0" applyProtection="0"/>
    <xf numFmtId="0" fontId="0" fillId="24" borderId="0" applyNumberFormat="0" applyBorder="0" applyAlignment="0" applyProtection="0"/>
    <xf numFmtId="0" fontId="0" fillId="29" borderId="0" applyNumberFormat="0" applyBorder="0" applyAlignment="0" applyProtection="0"/>
    <xf numFmtId="0" fontId="0" fillId="24" borderId="0" applyNumberFormat="0" applyBorder="0" applyAlignment="0" applyProtection="0"/>
    <xf numFmtId="0" fontId="3" fillId="0" borderId="176" applyNumberFormat="0" applyFont="0" applyFill="0" applyAlignment="0" applyProtection="0"/>
    <xf numFmtId="0" fontId="0" fillId="29" borderId="0" applyNumberFormat="0" applyBorder="0" applyAlignment="0" applyProtection="0"/>
    <xf numFmtId="0" fontId="0" fillId="24" borderId="0" applyNumberFormat="0" applyBorder="0" applyAlignment="0" applyProtection="0"/>
    <xf numFmtId="223" fontId="129" fillId="0" borderId="0" applyFont="0" applyFill="0" applyBorder="0" applyAlignment="0" applyProtection="0"/>
    <xf numFmtId="0" fontId="129" fillId="39" borderId="0" applyNumberFormat="0" applyBorder="0" applyAlignment="0" applyProtection="0"/>
    <xf numFmtId="0" fontId="127" fillId="0" borderId="171" applyNumberFormat="0" applyFill="0" applyProtection="0">
      <alignment horizontal="center"/>
    </xf>
    <xf numFmtId="0" fontId="0" fillId="24" borderId="0" applyNumberFormat="0" applyBorder="0" applyAlignment="0" applyProtection="0"/>
    <xf numFmtId="0" fontId="0" fillId="24" borderId="0" applyNumberFormat="0" applyBorder="0" applyAlignment="0" applyProtection="0"/>
    <xf numFmtId="0" fontId="126" fillId="0" borderId="170" applyNumberFormat="0" applyFill="0" applyAlignment="0" applyProtection="0"/>
    <xf numFmtId="0" fontId="0" fillId="25" borderId="0" applyNumberFormat="0" applyBorder="0" applyAlignment="0" applyProtection="0"/>
    <xf numFmtId="0" fontId="129" fillId="24" borderId="0" applyNumberFormat="0" applyBorder="0" applyAlignment="0" applyProtection="0"/>
    <xf numFmtId="0" fontId="129" fillId="24" borderId="0" applyNumberFormat="0" applyBorder="0" applyAlignment="0" applyProtection="0"/>
    <xf numFmtId="0" fontId="147" fillId="26" borderId="0" applyNumberFormat="0" applyBorder="0" applyAlignment="0" applyProtection="0"/>
    <xf numFmtId="0" fontId="0" fillId="24" borderId="0" applyNumberFormat="0" applyBorder="0" applyAlignment="0" applyProtection="0"/>
    <xf numFmtId="0" fontId="0" fillId="24" borderId="0" applyNumberFormat="0" applyBorder="0" applyAlignment="0" applyProtection="0"/>
    <xf numFmtId="0" fontId="0" fillId="57" borderId="0" applyNumberFormat="0" applyBorder="0" applyAlignment="0" applyProtection="0"/>
    <xf numFmtId="0" fontId="131" fillId="0" borderId="0" applyNumberFormat="0" applyFill="0" applyBorder="0" applyProtection="0">
      <alignment vertical="top"/>
    </xf>
    <xf numFmtId="37" fontId="197" fillId="18" borderId="204">
      <alignment horizontal="right"/>
    </xf>
    <xf numFmtId="0" fontId="129" fillId="24" borderId="0" applyNumberFormat="0" applyBorder="0" applyAlignment="0" applyProtection="0"/>
    <xf numFmtId="0" fontId="129" fillId="24" borderId="0" applyNumberFormat="0" applyBorder="0" applyAlignment="0" applyProtection="0"/>
    <xf numFmtId="0" fontId="0" fillId="0" borderId="0"/>
    <xf numFmtId="0" fontId="126" fillId="0" borderId="170" applyNumberFormat="0" applyFill="0" applyAlignment="0" applyProtection="0"/>
    <xf numFmtId="0" fontId="0" fillId="0" borderId="0"/>
    <xf numFmtId="0" fontId="0" fillId="24" borderId="0" applyNumberFormat="0" applyBorder="0" applyAlignment="0" applyProtection="0"/>
    <xf numFmtId="0" fontId="0" fillId="24" borderId="0" applyNumberFormat="0" applyBorder="0" applyAlignment="0" applyProtection="0"/>
    <xf numFmtId="0" fontId="0" fillId="24" borderId="0" applyNumberFormat="0" applyBorder="0" applyAlignment="0" applyProtection="0"/>
    <xf numFmtId="0" fontId="0" fillId="24" borderId="0" applyNumberFormat="0" applyBorder="0" applyAlignment="0" applyProtection="0"/>
    <xf numFmtId="0" fontId="3" fillId="0" borderId="0"/>
    <xf numFmtId="294" fontId="135" fillId="0" borderId="201">
      <protection locked="0"/>
    </xf>
    <xf numFmtId="0" fontId="127" fillId="0" borderId="171" applyNumberFormat="0" applyFill="0" applyProtection="0">
      <alignment horizontal="center"/>
    </xf>
    <xf numFmtId="0" fontId="151" fillId="31" borderId="0" applyNumberFormat="0" applyBorder="0" applyAlignment="0" applyProtection="0"/>
    <xf numFmtId="0" fontId="129" fillId="24" borderId="0" applyNumberFormat="0" applyBorder="0" applyAlignment="0" applyProtection="0"/>
    <xf numFmtId="223" fontId="3" fillId="0" borderId="0" applyFont="0" applyFill="0" applyBorder="0" applyAlignment="0" applyProtection="0"/>
    <xf numFmtId="0" fontId="3" fillId="0" borderId="0" applyNumberFormat="0" applyFill="0" applyBorder="0" applyAlignment="0" applyProtection="0"/>
    <xf numFmtId="0" fontId="0" fillId="32" borderId="0" applyNumberFormat="0" applyBorder="0" applyAlignment="0" applyProtection="0"/>
    <xf numFmtId="0" fontId="129" fillId="24" borderId="0" applyNumberFormat="0" applyBorder="0" applyAlignment="0" applyProtection="0"/>
    <xf numFmtId="0" fontId="0" fillId="24" borderId="0" applyNumberFormat="0" applyBorder="0" applyAlignment="0" applyProtection="0"/>
    <xf numFmtId="0" fontId="0" fillId="15" borderId="0" applyNumberFormat="0" applyBorder="0" applyAlignment="0" applyProtection="0"/>
    <xf numFmtId="0" fontId="129" fillId="35"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268" fontId="3" fillId="0" borderId="0" applyFont="0" applyFill="0" applyBorder="0" applyAlignment="0" applyProtection="0"/>
    <xf numFmtId="0" fontId="129" fillId="35" borderId="0" applyNumberFormat="0" applyBorder="0" applyAlignment="0" applyProtection="0"/>
    <xf numFmtId="0" fontId="127" fillId="0" borderId="171" applyNumberFormat="0" applyFill="0" applyProtection="0">
      <alignment horizontal="center"/>
    </xf>
    <xf numFmtId="0" fontId="0" fillId="15" borderId="0" applyNumberFormat="0" applyBorder="0" applyAlignment="0" applyProtection="0"/>
    <xf numFmtId="0" fontId="0" fillId="15" borderId="0" applyNumberFormat="0" applyBorder="0" applyAlignment="0" applyProtection="0"/>
    <xf numFmtId="0" fontId="129" fillId="35" borderId="0" applyNumberFormat="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29" fillId="35" borderId="0" applyNumberFormat="0" applyBorder="0" applyAlignment="0" applyProtection="0"/>
    <xf numFmtId="0" fontId="129" fillId="35" borderId="0" applyNumberFormat="0" applyBorder="0" applyAlignment="0" applyProtection="0"/>
    <xf numFmtId="0" fontId="0" fillId="15" borderId="0" applyNumberFormat="0" applyBorder="0" applyAlignment="0" applyProtection="0"/>
    <xf numFmtId="0" fontId="129" fillId="35" borderId="0" applyNumberFormat="0" applyBorder="0" applyAlignment="0" applyProtection="0"/>
    <xf numFmtId="325" fontId="3" fillId="0" borderId="0" applyFont="0" applyFill="0" applyBorder="0" applyAlignment="0" applyProtection="0"/>
    <xf numFmtId="0" fontId="129" fillId="61" borderId="0" applyNumberFormat="0" applyBorder="0" applyAlignment="0" applyProtection="0"/>
    <xf numFmtId="0" fontId="3" fillId="0" borderId="0"/>
    <xf numFmtId="0" fontId="0" fillId="34" borderId="0" applyNumberFormat="0" applyBorder="0" applyAlignment="0" applyProtection="0"/>
    <xf numFmtId="0" fontId="129" fillId="35" borderId="0" applyNumberFormat="0" applyBorder="0" applyAlignment="0" applyProtection="0"/>
    <xf numFmtId="0" fontId="129" fillId="61" borderId="0" applyNumberFormat="0" applyBorder="0" applyAlignment="0" applyProtection="0"/>
    <xf numFmtId="0" fontId="126" fillId="0" borderId="170" applyNumberFormat="0" applyFill="0" applyAlignment="0" applyProtection="0"/>
    <xf numFmtId="0" fontId="129" fillId="35" borderId="0" applyNumberFormat="0" applyBorder="0" applyAlignment="0" applyProtection="0"/>
    <xf numFmtId="0" fontId="129" fillId="61" borderId="0" applyNumberFormat="0" applyBorder="0" applyAlignment="0" applyProtection="0"/>
    <xf numFmtId="325" fontId="3" fillId="0" borderId="0" applyFont="0" applyFill="0" applyBorder="0" applyAlignment="0" applyProtection="0"/>
    <xf numFmtId="0" fontId="129" fillId="61" borderId="0" applyNumberFormat="0" applyBorder="0" applyAlignment="0" applyProtection="0"/>
    <xf numFmtId="0" fontId="126" fillId="0" borderId="173" applyNumberFormat="0" applyFill="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3" fillId="0" borderId="0"/>
    <xf numFmtId="0" fontId="129" fillId="61" borderId="0" applyNumberFormat="0" applyBorder="0" applyAlignment="0" applyProtection="0"/>
    <xf numFmtId="0" fontId="151" fillId="60" borderId="0" applyNumberFormat="0" applyBorder="0" applyAlignment="0" applyProtection="0"/>
    <xf numFmtId="0" fontId="129" fillId="61" borderId="0" applyNumberFormat="0" applyBorder="0" applyAlignment="0" applyProtection="0"/>
    <xf numFmtId="37" fontId="234" fillId="78" borderId="204">
      <alignment horizontal="right"/>
    </xf>
    <xf numFmtId="0" fontId="129" fillId="61" borderId="0" applyNumberFormat="0" applyBorder="0" applyAlignment="0" applyProtection="0"/>
    <xf numFmtId="0" fontId="129" fillId="61" borderId="0" applyNumberFormat="0" applyBorder="0" applyAlignment="0" applyProtection="0"/>
    <xf numFmtId="0" fontId="64" fillId="50" borderId="0" applyNumberFormat="0" applyBorder="0" applyAlignment="0" applyProtection="0"/>
    <xf numFmtId="0" fontId="129" fillId="61" borderId="0" applyNumberFormat="0" applyBorder="0" applyAlignment="0" applyProtection="0"/>
    <xf numFmtId="0" fontId="129" fillId="61" borderId="0" applyNumberFormat="0" applyBorder="0" applyAlignment="0" applyProtection="0"/>
    <xf numFmtId="223" fontId="0" fillId="0" borderId="0" applyFont="0" applyFill="0" applyBorder="0" applyAlignment="0" applyProtection="0"/>
    <xf numFmtId="0" fontId="147" fillId="26" borderId="0" applyNumberFormat="0" applyBorder="0" applyAlignment="0" applyProtection="0"/>
    <xf numFmtId="0" fontId="15" fillId="0" borderId="179" applyNumberFormat="0" applyFill="0" applyAlignment="0" applyProtection="0"/>
    <xf numFmtId="0" fontId="15" fillId="0" borderId="179" applyNumberFormat="0" applyFill="0" applyAlignment="0" applyProtection="0"/>
    <xf numFmtId="0" fontId="202" fillId="70" borderId="186" applyNumberFormat="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9" fillId="35" borderId="0" applyNumberFormat="0" applyBorder="0" applyAlignment="0" applyProtection="0"/>
    <xf numFmtId="0" fontId="129" fillId="61" borderId="0" applyNumberFormat="0" applyBorder="0" applyAlignment="0" applyProtection="0"/>
    <xf numFmtId="0" fontId="129" fillId="43" borderId="0" applyNumberFormat="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64" fillId="50" borderId="0" applyNumberFormat="0" applyBorder="0" applyAlignment="0" applyProtection="0"/>
    <xf numFmtId="0" fontId="127" fillId="0" borderId="171" applyNumberFormat="0" applyFill="0" applyProtection="0">
      <alignment horizontal="center"/>
    </xf>
    <xf numFmtId="0" fontId="0" fillId="15" borderId="0" applyNumberFormat="0" applyBorder="0" applyAlignment="0" applyProtection="0"/>
    <xf numFmtId="0" fontId="129" fillId="35" borderId="0" applyNumberFormat="0" applyBorder="0" applyAlignment="0" applyProtection="0"/>
    <xf numFmtId="0" fontId="126" fillId="0" borderId="173" applyNumberFormat="0" applyFill="0" applyAlignment="0" applyProtection="0"/>
    <xf numFmtId="0" fontId="129" fillId="35" borderId="0" applyNumberFormat="0" applyBorder="0" applyAlignment="0" applyProtection="0"/>
    <xf numFmtId="0" fontId="129" fillId="35"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0" fontId="0" fillId="25" borderId="0" applyNumberFormat="0" applyBorder="0" applyAlignment="0" applyProtection="0"/>
    <xf numFmtId="0" fontId="0" fillId="58" borderId="0" applyNumberFormat="0" applyBorder="0" applyAlignment="0" applyProtection="0"/>
    <xf numFmtId="0" fontId="129" fillId="39" borderId="0" applyNumberFormat="0" applyBorder="0" applyAlignment="0" applyProtection="0"/>
    <xf numFmtId="0" fontId="126" fillId="0" borderId="170" applyNumberFormat="0" applyFill="0" applyAlignment="0" applyProtection="0"/>
    <xf numFmtId="0" fontId="129" fillId="39" borderId="0" applyNumberFormat="0" applyBorder="0" applyAlignment="0" applyProtection="0"/>
    <xf numFmtId="0" fontId="3" fillId="0" borderId="0"/>
    <xf numFmtId="0" fontId="129" fillId="39"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0" fontId="202" fillId="70" borderId="186" applyNumberFormat="0" applyAlignment="0" applyProtection="0"/>
    <xf numFmtId="0" fontId="129" fillId="39" borderId="0" applyNumberFormat="0" applyBorder="0" applyAlignment="0" applyProtection="0"/>
    <xf numFmtId="0" fontId="129" fillId="26" borderId="0" applyNumberFormat="0" applyBorder="0" applyAlignment="0" applyProtection="0"/>
    <xf numFmtId="0" fontId="0" fillId="22" borderId="0" applyNumberFormat="0" applyBorder="0" applyAlignment="0" applyProtection="0"/>
    <xf numFmtId="0" fontId="3" fillId="0" borderId="0"/>
    <xf numFmtId="0" fontId="0" fillId="22"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0" fontId="0" fillId="27" borderId="0" applyNumberFormat="0" applyBorder="0" applyAlignment="0" applyProtection="0"/>
    <xf numFmtId="0" fontId="129" fillId="39" borderId="0" applyNumberFormat="0" applyBorder="0" applyAlignment="0" applyProtection="0"/>
    <xf numFmtId="0" fontId="0" fillId="22" borderId="0" applyNumberFormat="0" applyBorder="0" applyAlignment="0" applyProtection="0"/>
    <xf numFmtId="0" fontId="140" fillId="43" borderId="0" applyNumberFormat="0" applyBorder="0" applyAlignment="0" applyProtection="0"/>
    <xf numFmtId="0" fontId="127" fillId="0" borderId="171" applyNumberFormat="0" applyFill="0" applyProtection="0">
      <alignment horizontal="center"/>
    </xf>
    <xf numFmtId="0" fontId="129" fillId="39"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25" fillId="0" borderId="0" applyNumberFormat="0" applyFill="0" applyBorder="0" applyAlignment="0" applyProtection="0"/>
    <xf numFmtId="0" fontId="129" fillId="39" borderId="0" applyNumberFormat="0" applyBorder="0" applyAlignment="0" applyProtection="0"/>
    <xf numFmtId="0" fontId="0" fillId="0" borderId="0"/>
    <xf numFmtId="0" fontId="141" fillId="39"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29" fillId="43"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26" fillId="0" borderId="173" applyNumberFormat="0" applyFill="0" applyAlignment="0" applyProtection="0"/>
    <xf numFmtId="0" fontId="0" fillId="22" borderId="0" applyNumberFormat="0" applyBorder="0" applyAlignment="0" applyProtection="0"/>
    <xf numFmtId="0" fontId="129" fillId="39" borderId="0" applyNumberFormat="0" applyBorder="0" applyAlignment="0" applyProtection="0"/>
    <xf numFmtId="0" fontId="0" fillId="22" borderId="0" applyNumberFormat="0" applyBorder="0" applyAlignment="0" applyProtection="0"/>
    <xf numFmtId="0" fontId="129" fillId="39" borderId="0" applyNumberFormat="0" applyBorder="0" applyAlignment="0" applyProtection="0"/>
    <xf numFmtId="0" fontId="0" fillId="22" borderId="0" applyNumberFormat="0" applyBorder="0" applyAlignment="0" applyProtection="0"/>
    <xf numFmtId="0" fontId="127" fillId="0" borderId="171" applyNumberFormat="0" applyFill="0" applyProtection="0">
      <alignment horizontal="center"/>
    </xf>
    <xf numFmtId="325" fontId="3" fillId="0" borderId="0" applyFont="0" applyFill="0" applyBorder="0" applyAlignment="0" applyProtection="0"/>
    <xf numFmtId="0" fontId="0" fillId="15" borderId="0" applyNumberFormat="0" applyBorder="0" applyAlignment="0" applyProtection="0"/>
    <xf numFmtId="0" fontId="129" fillId="39" borderId="0" applyNumberFormat="0" applyBorder="0" applyAlignment="0" applyProtection="0"/>
    <xf numFmtId="229" fontId="200" fillId="0" borderId="0" applyFont="0" applyFill="0" applyBorder="0" applyAlignment="0" applyProtection="0"/>
    <xf numFmtId="0" fontId="0" fillId="22" borderId="0" applyNumberFormat="0" applyBorder="0" applyAlignment="0" applyProtection="0"/>
    <xf numFmtId="0" fontId="127" fillId="0" borderId="171" applyNumberFormat="0" applyFill="0" applyProtection="0">
      <alignment horizontal="center"/>
    </xf>
    <xf numFmtId="0" fontId="0" fillId="15" borderId="0" applyNumberFormat="0" applyBorder="0" applyAlignment="0" applyProtection="0"/>
    <xf numFmtId="0" fontId="127" fillId="0" borderId="171" applyNumberFormat="0" applyFill="0" applyProtection="0">
      <alignment horizontal="center"/>
    </xf>
    <xf numFmtId="0" fontId="129" fillId="39" borderId="0" applyNumberFormat="0" applyBorder="0" applyAlignment="0" applyProtection="0"/>
    <xf numFmtId="223" fontId="0" fillId="0" borderId="0" applyFont="0" applyFill="0" applyBorder="0" applyAlignment="0" applyProtection="0"/>
    <xf numFmtId="0" fontId="129" fillId="39" borderId="0" applyNumberFormat="0" applyBorder="0" applyAlignment="0" applyProtection="0"/>
    <xf numFmtId="0" fontId="132" fillId="0" borderId="0" applyNumberFormat="0" applyFill="0" applyBorder="0" applyAlignment="0" applyProtection="0"/>
    <xf numFmtId="0" fontId="0" fillId="29" borderId="0" applyNumberFormat="0" applyBorder="0" applyAlignment="0" applyProtection="0"/>
    <xf numFmtId="0" fontId="0" fillId="25" borderId="0" applyNumberFormat="0" applyBorder="0" applyAlignment="0" applyProtection="0"/>
    <xf numFmtId="0" fontId="127" fillId="0" borderId="171" applyNumberFormat="0" applyFill="0" applyProtection="0">
      <alignment horizontal="center"/>
    </xf>
    <xf numFmtId="0" fontId="0" fillId="22" borderId="0" applyNumberFormat="0" applyBorder="0" applyAlignment="0" applyProtection="0"/>
    <xf numFmtId="0" fontId="3" fillId="0" borderId="0"/>
    <xf numFmtId="0" fontId="0" fillId="22" borderId="0" applyNumberFormat="0" applyBorder="0" applyAlignment="0" applyProtection="0"/>
    <xf numFmtId="0" fontId="129" fillId="40" borderId="0" applyNumberFormat="0" applyBorder="0" applyAlignment="0" applyProtection="0"/>
    <xf numFmtId="0" fontId="0" fillId="58" borderId="0" applyNumberFormat="0" applyBorder="0" applyAlignment="0" applyProtection="0"/>
    <xf numFmtId="0" fontId="3" fillId="0" borderId="176" applyNumberFormat="0" applyFont="0" applyFill="0" applyAlignment="0" applyProtection="0"/>
    <xf numFmtId="0" fontId="0" fillId="58" borderId="0" applyNumberFormat="0" applyBorder="0" applyAlignment="0" applyProtection="0"/>
    <xf numFmtId="0" fontId="0" fillId="58" borderId="0" applyNumberFormat="0" applyBorder="0" applyAlignment="0" applyProtection="0"/>
    <xf numFmtId="0" fontId="129" fillId="35" borderId="0" applyNumberFormat="0" applyBorder="0" applyAlignment="0" applyProtection="0"/>
    <xf numFmtId="0" fontId="129" fillId="40" borderId="0" applyNumberFormat="0" applyBorder="0" applyAlignment="0" applyProtection="0"/>
    <xf numFmtId="0" fontId="0" fillId="58" borderId="0" applyNumberFormat="0" applyBorder="0" applyAlignment="0" applyProtection="0"/>
    <xf numFmtId="301" fontId="1" fillId="0" borderId="0" applyFont="0" applyFill="0" applyBorder="0" applyAlignment="0" applyProtection="0"/>
    <xf numFmtId="0" fontId="0" fillId="58" borderId="0" applyNumberFormat="0" applyBorder="0" applyAlignment="0" applyProtection="0"/>
    <xf numFmtId="0" fontId="126" fillId="0" borderId="173" applyNumberFormat="0" applyFill="0" applyAlignment="0" applyProtection="0"/>
    <xf numFmtId="0" fontId="129" fillId="39" borderId="0" applyNumberFormat="0" applyBorder="0" applyAlignment="0" applyProtection="0"/>
    <xf numFmtId="0" fontId="127" fillId="0" borderId="171" applyNumberFormat="0" applyFill="0" applyProtection="0">
      <alignment horizontal="center"/>
    </xf>
    <xf numFmtId="0" fontId="129" fillId="40" borderId="0" applyNumberFormat="0" applyBorder="0" applyAlignment="0" applyProtection="0"/>
    <xf numFmtId="223" fontId="129" fillId="0" borderId="0" applyFont="0" applyFill="0" applyBorder="0" applyAlignment="0" applyProtection="0"/>
    <xf numFmtId="0" fontId="129" fillId="40" borderId="0" applyNumberFormat="0" applyBorder="0" applyAlignment="0" applyProtection="0"/>
    <xf numFmtId="223" fontId="3" fillId="0" borderId="0" applyFont="0" applyFill="0" applyBorder="0" applyAlignment="0" applyProtection="0"/>
    <xf numFmtId="0" fontId="147" fillId="59" borderId="0" applyNumberFormat="0" applyBorder="0" applyAlignment="0" applyProtection="0"/>
    <xf numFmtId="0" fontId="129" fillId="39" borderId="0" applyNumberFormat="0" applyBorder="0" applyAlignment="0" applyProtection="0"/>
    <xf numFmtId="223" fontId="0" fillId="0" borderId="0" applyFont="0" applyFill="0" applyBorder="0" applyAlignment="0" applyProtection="0"/>
    <xf numFmtId="223" fontId="0" fillId="0" borderId="0" applyFont="0" applyFill="0" applyBorder="0" applyAlignment="0" applyProtection="0"/>
    <xf numFmtId="4" fontId="3" fillId="0" borderId="0">
      <alignment horizontal="center" vertical="center"/>
    </xf>
    <xf numFmtId="0" fontId="179" fillId="64" borderId="0" applyNumberFormat="0" applyBorder="0" applyAlignment="0" applyProtection="0"/>
    <xf numFmtId="0" fontId="179" fillId="64"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58" borderId="0" applyNumberFormat="0" applyBorder="0" applyAlignment="0" applyProtection="0"/>
    <xf numFmtId="0" fontId="0" fillId="58" borderId="0" applyNumberFormat="0" applyBorder="0" applyAlignment="0" applyProtection="0"/>
    <xf numFmtId="0" fontId="127" fillId="0" borderId="171" applyNumberFormat="0" applyFill="0" applyProtection="0">
      <alignment horizontal="center"/>
    </xf>
    <xf numFmtId="0" fontId="0" fillId="58" borderId="0" applyNumberFormat="0" applyBorder="0" applyAlignment="0" applyProtection="0"/>
    <xf numFmtId="0" fontId="126" fillId="0" borderId="170" applyNumberFormat="0" applyFill="0" applyAlignment="0" applyProtection="0"/>
    <xf numFmtId="0" fontId="0" fillId="58" borderId="0" applyNumberFormat="0" applyBorder="0" applyAlignment="0" applyProtection="0"/>
    <xf numFmtId="0" fontId="127" fillId="0" borderId="171" applyNumberFormat="0" applyFill="0" applyProtection="0">
      <alignment horizontal="center"/>
    </xf>
    <xf numFmtId="0" fontId="129" fillId="40" borderId="0" applyNumberFormat="0" applyBorder="0" applyAlignment="0" applyProtection="0"/>
    <xf numFmtId="0" fontId="129" fillId="40" borderId="0" applyNumberFormat="0" applyBorder="0" applyAlignment="0" applyProtection="0"/>
    <xf numFmtId="0" fontId="129" fillId="35" borderId="0" applyNumberFormat="0" applyBorder="0" applyAlignment="0" applyProtection="0"/>
    <xf numFmtId="0" fontId="140" fillId="40" borderId="0" applyNumberFormat="0" applyBorder="0" applyAlignment="0" applyProtection="0"/>
    <xf numFmtId="0" fontId="3" fillId="0" borderId="0"/>
    <xf numFmtId="0" fontId="140" fillId="38" borderId="0" applyNumberFormat="0" applyBorder="0" applyAlignment="0" applyProtection="0"/>
    <xf numFmtId="0" fontId="129" fillId="35"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9" fillId="35" borderId="0" applyNumberFormat="0" applyBorder="0" applyAlignment="0" applyProtection="0"/>
    <xf numFmtId="0" fontId="129" fillId="40" borderId="0" applyNumberFormat="0" applyBorder="0" applyAlignment="0" applyProtection="0"/>
    <xf numFmtId="0" fontId="141" fillId="40" borderId="0" applyNumberFormat="0" applyBorder="0" applyAlignment="0" applyProtection="0"/>
    <xf numFmtId="0" fontId="140" fillId="40" borderId="0" applyNumberFormat="0" applyBorder="0" applyAlignment="0" applyProtection="0"/>
    <xf numFmtId="0" fontId="129" fillId="35" borderId="0" applyNumberFormat="0" applyBorder="0" applyAlignment="0" applyProtection="0"/>
    <xf numFmtId="0" fontId="0" fillId="36" borderId="0" applyNumberFormat="0" applyBorder="0" applyAlignment="0" applyProtection="0"/>
    <xf numFmtId="0" fontId="126" fillId="0" borderId="170" applyNumberFormat="0" applyFill="0" applyAlignment="0" applyProtection="0"/>
    <xf numFmtId="0" fontId="141" fillId="40" borderId="0" applyNumberFormat="0" applyBorder="0" applyAlignment="0" applyProtection="0"/>
    <xf numFmtId="0" fontId="129" fillId="35" borderId="0" applyNumberFormat="0" applyBorder="0" applyAlignment="0" applyProtection="0"/>
    <xf numFmtId="0" fontId="127" fillId="0" borderId="171" applyNumberFormat="0" applyFill="0" applyProtection="0">
      <alignment horizontal="center"/>
    </xf>
    <xf numFmtId="0" fontId="64" fillId="56" borderId="0" applyNumberFormat="0" applyBorder="0" applyAlignment="0" applyProtection="0"/>
    <xf numFmtId="0" fontId="163" fillId="14" borderId="186" applyNumberFormat="0" applyAlignment="0" applyProtection="0"/>
    <xf numFmtId="300" fontId="1" fillId="0" borderId="0" applyFill="0" applyBorder="0" applyAlignment="0"/>
    <xf numFmtId="0" fontId="140" fillId="40" borderId="0" applyNumberFormat="0" applyBorder="0" applyAlignment="0" applyProtection="0"/>
    <xf numFmtId="0" fontId="126" fillId="0" borderId="170" applyNumberFormat="0" applyFill="0" applyAlignment="0" applyProtection="0"/>
    <xf numFmtId="0" fontId="129" fillId="40" borderId="0" applyNumberFormat="0" applyBorder="0" applyAlignment="0" applyProtection="0"/>
    <xf numFmtId="0" fontId="129" fillId="35" borderId="0" applyNumberFormat="0" applyBorder="0" applyAlignment="0" applyProtection="0"/>
    <xf numFmtId="0" fontId="125" fillId="0" borderId="0" applyNumberFormat="0" applyFill="0" applyBorder="0" applyAlignment="0" applyProtection="0"/>
    <xf numFmtId="0" fontId="144" fillId="53" borderId="0" applyNumberFormat="0" applyBorder="0" applyAlignment="0" applyProtection="0"/>
    <xf numFmtId="0" fontId="0" fillId="58" borderId="0" applyNumberFormat="0" applyBorder="0" applyAlignment="0" applyProtection="0"/>
    <xf numFmtId="0" fontId="127" fillId="0" borderId="171" applyNumberFormat="0" applyFill="0" applyProtection="0">
      <alignment horizontal="center"/>
    </xf>
    <xf numFmtId="0" fontId="147" fillId="51" borderId="0" applyNumberFormat="0" applyBorder="0" applyAlignment="0" applyProtection="0"/>
    <xf numFmtId="0" fontId="0" fillId="58" borderId="0" applyNumberFormat="0" applyBorder="0" applyAlignment="0" applyProtection="0"/>
    <xf numFmtId="258" fontId="200" fillId="0" borderId="0" applyFont="0" applyFill="0" applyBorder="0" applyAlignment="0" applyProtection="0"/>
    <xf numFmtId="0" fontId="129" fillId="63" borderId="0" applyNumberFormat="0" applyBorder="0" applyAlignment="0" applyProtection="0"/>
    <xf numFmtId="0" fontId="0" fillId="58" borderId="0" applyNumberFormat="0" applyBorder="0" applyAlignment="0" applyProtection="0"/>
    <xf numFmtId="0" fontId="129" fillId="40" borderId="0" applyNumberFormat="0" applyBorder="0" applyAlignment="0" applyProtection="0"/>
    <xf numFmtId="0" fontId="0" fillId="58" borderId="0" applyNumberFormat="0" applyBorder="0" applyAlignment="0" applyProtection="0"/>
    <xf numFmtId="223" fontId="129" fillId="0" borderId="0" applyFont="0" applyFill="0" applyBorder="0" applyAlignment="0" applyProtection="0"/>
    <xf numFmtId="0" fontId="0" fillId="0" borderId="0"/>
    <xf numFmtId="0" fontId="0" fillId="58" borderId="0" applyNumberFormat="0" applyBorder="0" applyAlignment="0" applyProtection="0"/>
    <xf numFmtId="0" fontId="126" fillId="0" borderId="170" applyNumberFormat="0" applyFill="0" applyAlignment="0" applyProtection="0"/>
    <xf numFmtId="0" fontId="0" fillId="58" borderId="0" applyNumberFormat="0" applyBorder="0" applyAlignment="0" applyProtection="0"/>
    <xf numFmtId="223" fontId="129" fillId="0" borderId="0" applyFont="0" applyFill="0" applyBorder="0" applyAlignment="0" applyProtection="0"/>
    <xf numFmtId="223" fontId="0"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9" fillId="25" borderId="0" applyNumberFormat="0" applyBorder="0" applyAlignment="0" applyProtection="0"/>
    <xf numFmtId="0" fontId="0" fillId="28" borderId="0" applyNumberFormat="0" applyBorder="0" applyAlignment="0" applyProtection="0"/>
    <xf numFmtId="0" fontId="132" fillId="0" borderId="0" applyNumberFormat="0" applyFill="0" applyBorder="0" applyAlignment="0" applyProtection="0"/>
    <xf numFmtId="0" fontId="0" fillId="28" borderId="0" applyNumberFormat="0" applyBorder="0" applyAlignment="0" applyProtection="0"/>
    <xf numFmtId="0" fontId="147" fillId="53" borderId="0" applyNumberFormat="0" applyBorder="0" applyAlignment="0" applyProtection="0"/>
    <xf numFmtId="0" fontId="129" fillId="25" borderId="0" applyNumberFormat="0" applyBorder="0" applyAlignment="0" applyProtection="0"/>
    <xf numFmtId="0" fontId="180" fillId="18" borderId="192" applyNumberFormat="0" applyAlignment="0" applyProtection="0"/>
    <xf numFmtId="0" fontId="0" fillId="28" borderId="0" applyNumberFormat="0" applyBorder="0" applyAlignment="0" applyProtection="0"/>
    <xf numFmtId="0" fontId="127" fillId="0" borderId="171" applyNumberFormat="0" applyFill="0" applyProtection="0">
      <alignment horizontal="center"/>
    </xf>
    <xf numFmtId="0" fontId="0" fillId="28" borderId="0" applyNumberFormat="0" applyBorder="0" applyAlignment="0" applyProtection="0"/>
    <xf numFmtId="0" fontId="132" fillId="0" borderId="0" applyNumberFormat="0" applyFill="0" applyBorder="0" applyAlignment="0" applyProtection="0"/>
    <xf numFmtId="223" fontId="3" fillId="0" borderId="0" applyFont="0" applyFill="0" applyBorder="0" applyAlignment="0" applyProtection="0"/>
    <xf numFmtId="0" fontId="129" fillId="25" borderId="0" applyNumberFormat="0" applyBorder="0" applyAlignment="0" applyProtection="0"/>
    <xf numFmtId="0" fontId="0" fillId="28" borderId="0" applyNumberFormat="0" applyBorder="0" applyAlignment="0" applyProtection="0"/>
    <xf numFmtId="0" fontId="0" fillId="0" borderId="0"/>
    <xf numFmtId="0" fontId="0" fillId="15" borderId="0" applyNumberFormat="0" applyBorder="0" applyAlignment="0" applyProtection="0"/>
    <xf numFmtId="223" fontId="129" fillId="0" borderId="0" applyFont="0" applyFill="0" applyBorder="0" applyAlignment="0" applyProtection="0"/>
    <xf numFmtId="0" fontId="0" fillId="51" borderId="0" applyNumberFormat="0" applyBorder="0" applyAlignment="0" applyProtection="0"/>
    <xf numFmtId="0" fontId="129" fillId="25" borderId="0" applyNumberFormat="0" applyBorder="0" applyAlignment="0" applyProtection="0"/>
    <xf numFmtId="0" fontId="0" fillId="0" borderId="0"/>
    <xf numFmtId="0" fontId="0" fillId="22" borderId="0" applyNumberFormat="0" applyBorder="0" applyAlignment="0" applyProtection="0"/>
    <xf numFmtId="223" fontId="3" fillId="0" borderId="0" applyFont="0" applyFill="0" applyBorder="0" applyAlignment="0" applyProtection="0"/>
    <xf numFmtId="230" fontId="153" fillId="61" borderId="204">
      <alignment horizontal="center"/>
      <protection locked="0"/>
    </xf>
    <xf numFmtId="0" fontId="0" fillId="28" borderId="0" applyNumberFormat="0" applyBorder="0" applyAlignment="0" applyProtection="0"/>
    <xf numFmtId="0" fontId="129" fillId="25" borderId="0" applyNumberFormat="0" applyBorder="0" applyAlignment="0" applyProtection="0"/>
    <xf numFmtId="0" fontId="129" fillId="25" borderId="0" applyNumberFormat="0" applyBorder="0" applyAlignment="0" applyProtection="0"/>
    <xf numFmtId="0" fontId="131" fillId="0" borderId="0" applyNumberFormat="0" applyFill="0" applyBorder="0" applyProtection="0">
      <alignment vertical="top"/>
    </xf>
    <xf numFmtId="0" fontId="140" fillId="25" borderId="0" applyNumberFormat="0" applyBorder="0" applyAlignment="0" applyProtection="0"/>
    <xf numFmtId="0" fontId="189" fillId="68" borderId="0" applyNumberFormat="0" applyBorder="0" applyAlignment="0" applyProtection="0"/>
    <xf numFmtId="312" fontId="142" fillId="0" borderId="0"/>
    <xf numFmtId="271" fontId="175" fillId="0" borderId="206">
      <alignment vertical="center"/>
    </xf>
    <xf numFmtId="0" fontId="129" fillId="61" borderId="0" applyNumberFormat="0" applyBorder="0" applyAlignment="0" applyProtection="0"/>
    <xf numFmtId="0" fontId="0" fillId="24" borderId="0" applyNumberFormat="0" applyBorder="0" applyAlignment="0" applyProtection="0"/>
    <xf numFmtId="0" fontId="129" fillId="61" borderId="0" applyNumberFormat="0" applyBorder="0" applyAlignment="0" applyProtection="0"/>
    <xf numFmtId="0" fontId="132" fillId="0" borderId="174" applyNumberFormat="0" applyFill="0" applyAlignment="0" applyProtection="0"/>
    <xf numFmtId="0" fontId="127" fillId="0" borderId="171" applyNumberFormat="0" applyFill="0" applyProtection="0">
      <alignment horizontal="center"/>
    </xf>
    <xf numFmtId="0" fontId="132" fillId="0" borderId="174" applyNumberFormat="0" applyFill="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129" fillId="0" borderId="0"/>
    <xf numFmtId="0" fontId="0" fillId="0" borderId="0"/>
    <xf numFmtId="0" fontId="129" fillId="51" borderId="0" applyNumberFormat="0" applyBorder="0" applyAlignment="0" applyProtection="0"/>
    <xf numFmtId="0" fontId="129" fillId="61" borderId="0" applyNumberFormat="0" applyBorder="0" applyAlignment="0" applyProtection="0"/>
    <xf numFmtId="0" fontId="3" fillId="0" borderId="0"/>
    <xf numFmtId="0" fontId="86" fillId="18" borderId="1"/>
    <xf numFmtId="0" fontId="140" fillId="25" borderId="0" applyNumberFormat="0" applyBorder="0" applyAlignment="0" applyProtection="0"/>
    <xf numFmtId="0" fontId="129" fillId="25" borderId="0" applyNumberFormat="0" applyBorder="0" applyAlignment="0" applyProtection="0"/>
    <xf numFmtId="223" fontId="129" fillId="0" borderId="0" applyFont="0" applyFill="0" applyBorder="0" applyAlignment="0" applyProtection="0"/>
    <xf numFmtId="3" fontId="229" fillId="0" borderId="0" applyFont="0" applyFill="0" applyBorder="0" applyAlignment="0" applyProtection="0"/>
    <xf numFmtId="0" fontId="64" fillId="42" borderId="0" applyNumberFormat="0" applyBorder="0" applyAlignment="0" applyProtection="0"/>
    <xf numFmtId="0" fontId="129" fillId="25"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0" fillId="28" borderId="0" applyNumberFormat="0" applyBorder="0" applyAlignment="0" applyProtection="0"/>
    <xf numFmtId="0" fontId="0" fillId="28" borderId="0" applyNumberFormat="0" applyBorder="0" applyAlignment="0" applyProtection="0"/>
    <xf numFmtId="0" fontId="0" fillId="28" borderId="0" applyNumberFormat="0" applyBorder="0" applyAlignment="0" applyProtection="0"/>
    <xf numFmtId="0" fontId="185" fillId="90" borderId="0" applyNumberFormat="0" applyBorder="0" applyAlignment="0" applyProtection="0"/>
    <xf numFmtId="0" fontId="129" fillId="38" borderId="0" applyNumberFormat="0" applyBorder="0" applyAlignment="0" applyProtection="0"/>
    <xf numFmtId="0" fontId="0" fillId="28" borderId="0" applyNumberFormat="0" applyBorder="0" applyAlignment="0" applyProtection="0"/>
    <xf numFmtId="0" fontId="126" fillId="0" borderId="0" applyNumberForma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0"/>
    <xf numFmtId="0" fontId="3" fillId="0" borderId="176" applyNumberFormat="0" applyFont="0" applyFill="0" applyAlignment="0" applyProtection="0"/>
    <xf numFmtId="0" fontId="0" fillId="28" borderId="0" applyNumberFormat="0" applyBorder="0" applyAlignment="0" applyProtection="0"/>
    <xf numFmtId="0" fontId="129" fillId="25" borderId="0" applyNumberFormat="0" applyBorder="0" applyAlignment="0" applyProtection="0"/>
    <xf numFmtId="0" fontId="0" fillId="0" borderId="0"/>
    <xf numFmtId="0" fontId="127" fillId="0" borderId="171" applyNumberFormat="0" applyFill="0" applyProtection="0">
      <alignment horizontal="center"/>
    </xf>
    <xf numFmtId="0" fontId="129" fillId="40" borderId="0" applyNumberFormat="0" applyBorder="0" applyAlignment="0" applyProtection="0"/>
    <xf numFmtId="0" fontId="3" fillId="0" borderId="176" applyNumberFormat="0" applyFont="0" applyFill="0" applyAlignment="0" applyProtection="0"/>
    <xf numFmtId="0" fontId="129" fillId="40" borderId="0" applyNumberFormat="0" applyBorder="0" applyAlignment="0" applyProtection="0"/>
    <xf numFmtId="0" fontId="0" fillId="28" borderId="0" applyNumberFormat="0" applyBorder="0" applyAlignment="0" applyProtection="0"/>
    <xf numFmtId="0" fontId="0" fillId="28" borderId="0" applyNumberFormat="0" applyBorder="0" applyAlignment="0" applyProtection="0"/>
    <xf numFmtId="0" fontId="137" fillId="0" borderId="0"/>
    <xf numFmtId="0" fontId="0" fillId="28" borderId="0" applyNumberFormat="0" applyBorder="0" applyAlignment="0" applyProtection="0"/>
    <xf numFmtId="0" fontId="126" fillId="0" borderId="173" applyNumberFormat="0" applyFill="0" applyAlignment="0" applyProtection="0"/>
    <xf numFmtId="0" fontId="3" fillId="0" borderId="0"/>
    <xf numFmtId="0" fontId="0" fillId="57" borderId="0" applyNumberFormat="0" applyBorder="0" applyAlignment="0" applyProtection="0"/>
    <xf numFmtId="0" fontId="129" fillId="25" borderId="0" applyNumberFormat="0" applyBorder="0" applyAlignment="0" applyProtection="0"/>
    <xf numFmtId="0" fontId="133" fillId="0" borderId="175" applyNumberFormat="0" applyFill="0" applyAlignment="0" applyProtection="0"/>
    <xf numFmtId="0" fontId="127" fillId="0" borderId="171" applyNumberFormat="0" applyFill="0" applyProtection="0">
      <alignment horizontal="center"/>
    </xf>
    <xf numFmtId="0" fontId="129" fillId="51" borderId="0" applyNumberFormat="0" applyBorder="0" applyAlignment="0" applyProtection="0"/>
    <xf numFmtId="0" fontId="0" fillId="57" borderId="0" applyNumberFormat="0" applyBorder="0" applyAlignment="0" applyProtection="0"/>
    <xf numFmtId="0" fontId="127" fillId="0" borderId="171" applyNumberFormat="0" applyFill="0" applyProtection="0">
      <alignment horizontal="center"/>
    </xf>
    <xf numFmtId="0" fontId="0" fillId="57" borderId="0" applyNumberFormat="0" applyBorder="0" applyAlignment="0" applyProtection="0"/>
    <xf numFmtId="242" fontId="200" fillId="0" borderId="0" applyFont="0" applyFill="0" applyBorder="0" applyAlignment="0" applyProtection="0"/>
    <xf numFmtId="0" fontId="0" fillId="57" borderId="0" applyNumberFormat="0" applyBorder="0" applyAlignment="0" applyProtection="0"/>
    <xf numFmtId="0" fontId="129" fillId="51" borderId="0" applyNumberFormat="0" applyBorder="0" applyAlignment="0" applyProtection="0"/>
    <xf numFmtId="0" fontId="129" fillId="51" borderId="0" applyNumberFormat="0" applyBorder="0" applyAlignment="0" applyProtection="0"/>
    <xf numFmtId="0" fontId="127" fillId="0" borderId="171" applyNumberFormat="0" applyFill="0" applyProtection="0">
      <alignment horizontal="center"/>
    </xf>
    <xf numFmtId="0" fontId="226" fillId="0" borderId="0" applyNumberFormat="0" applyFill="0" applyBorder="0" applyAlignment="0" applyProtection="0"/>
    <xf numFmtId="0" fontId="129" fillId="26" borderId="0" applyNumberFormat="0" applyBorder="0" applyAlignment="0" applyProtection="0"/>
    <xf numFmtId="223" fontId="3" fillId="0" borderId="0" applyFont="0" applyFill="0" applyBorder="0" applyAlignment="0" applyProtection="0"/>
    <xf numFmtId="0" fontId="129" fillId="26" borderId="0" applyNumberFormat="0" applyBorder="0" applyAlignment="0" applyProtection="0"/>
    <xf numFmtId="0" fontId="127" fillId="0" borderId="171" applyNumberFormat="0" applyFill="0" applyProtection="0">
      <alignment horizontal="center"/>
    </xf>
    <xf numFmtId="0" fontId="129" fillId="26" borderId="0" applyNumberFormat="0" applyBorder="0" applyAlignment="0" applyProtection="0"/>
    <xf numFmtId="280" fontId="1" fillId="0" borderId="0"/>
    <xf numFmtId="0" fontId="129" fillId="26" borderId="0" applyNumberFormat="0" applyBorder="0" applyAlignment="0" applyProtection="0"/>
    <xf numFmtId="322" fontId="141" fillId="0" borderId="0" applyFill="0" applyBorder="0" applyAlignment="0"/>
    <xf numFmtId="0" fontId="129" fillId="26" borderId="0" applyNumberFormat="0" applyBorder="0" applyAlignment="0" applyProtection="0"/>
    <xf numFmtId="0" fontId="141" fillId="51" borderId="0" applyNumberFormat="0" applyBorder="0" applyAlignment="0" applyProtection="0"/>
    <xf numFmtId="0" fontId="238" fillId="0" borderId="0" applyNumberFormat="0" applyFill="0" applyBorder="0" applyAlignment="0" applyProtection="0">
      <alignment vertical="top"/>
      <protection locked="0"/>
    </xf>
    <xf numFmtId="0" fontId="129" fillId="26" borderId="0" applyNumberFormat="0" applyBorder="0" applyAlignment="0" applyProtection="0"/>
    <xf numFmtId="0" fontId="147" fillId="39" borderId="0" applyNumberFormat="0" applyBorder="0" applyAlignment="0" applyProtection="0"/>
    <xf numFmtId="0" fontId="129" fillId="51" borderId="0" applyNumberFormat="0" applyBorder="0" applyAlignment="0" applyProtection="0"/>
    <xf numFmtId="0" fontId="129" fillId="26" borderId="0" applyNumberFormat="0" applyBorder="0" applyAlignment="0" applyProtection="0"/>
    <xf numFmtId="241" fontId="227" fillId="0" borderId="1" applyBorder="0"/>
    <xf numFmtId="0" fontId="129" fillId="26" borderId="0" applyNumberFormat="0" applyBorder="0" applyAlignment="0" applyProtection="0"/>
    <xf numFmtId="0" fontId="0" fillId="57" borderId="0" applyNumberFormat="0" applyBorder="0" applyAlignment="0" applyProtection="0"/>
    <xf numFmtId="0" fontId="129" fillId="51" borderId="0" applyNumberFormat="0" applyBorder="0" applyAlignment="0" applyProtection="0"/>
    <xf numFmtId="0" fontId="131" fillId="0" borderId="0" applyNumberFormat="0" applyFill="0" applyBorder="0" applyProtection="0">
      <alignment vertical="top"/>
    </xf>
    <xf numFmtId="0" fontId="0" fillId="57" borderId="0" applyNumberFormat="0" applyBorder="0" applyAlignment="0" applyProtection="0"/>
    <xf numFmtId="0" fontId="129" fillId="79" borderId="0" applyNumberFormat="0" applyBorder="0" applyAlignment="0" applyProtection="0"/>
    <xf numFmtId="0" fontId="0" fillId="57" borderId="0" applyNumberFormat="0" applyBorder="0" applyAlignment="0" applyProtection="0"/>
    <xf numFmtId="0" fontId="0" fillId="57" borderId="0" applyNumberFormat="0" applyBorder="0" applyAlignment="0" applyProtection="0"/>
    <xf numFmtId="0" fontId="3" fillId="0" borderId="0"/>
    <xf numFmtId="0" fontId="129" fillId="51" borderId="0" applyNumberFormat="0" applyBorder="0" applyAlignment="0" applyProtection="0"/>
    <xf numFmtId="0" fontId="0" fillId="57" borderId="0" applyNumberFormat="0" applyBorder="0" applyAlignment="0" applyProtection="0"/>
    <xf numFmtId="0" fontId="0" fillId="57" borderId="0" applyNumberFormat="0" applyBorder="0" applyAlignment="0" applyProtection="0"/>
    <xf numFmtId="0" fontId="0" fillId="27" borderId="0" applyNumberFormat="0" applyBorder="0" applyAlignment="0" applyProtection="0"/>
    <xf numFmtId="0" fontId="129" fillId="24" borderId="0" applyNumberFormat="0" applyBorder="0" applyAlignment="0" applyProtection="0"/>
    <xf numFmtId="0" fontId="129" fillId="43" borderId="0" applyNumberFormat="0" applyBorder="0" applyAlignment="0" applyProtection="0"/>
    <xf numFmtId="325" fontId="3" fillId="0" borderId="0" applyFont="0" applyFill="0" applyBorder="0" applyAlignment="0" applyProtection="0"/>
    <xf numFmtId="0" fontId="3" fillId="0" borderId="176" applyNumberFormat="0" applyFont="0" applyFill="0" applyAlignment="0" applyProtection="0"/>
    <xf numFmtId="9" fontId="3" fillId="0" borderId="0" applyFont="0" applyFill="0" applyBorder="0" applyAlignment="0" applyProtection="0"/>
    <xf numFmtId="0" fontId="127" fillId="0" borderId="171" applyNumberFormat="0" applyFill="0" applyProtection="0">
      <alignment horizontal="center"/>
    </xf>
    <xf numFmtId="252" fontId="1" fillId="0" borderId="0" applyFill="0" applyBorder="0" applyAlignment="0"/>
    <xf numFmtId="0" fontId="129" fillId="24" borderId="0" applyNumberFormat="0" applyBorder="0" applyAlignment="0" applyProtection="0"/>
    <xf numFmtId="0" fontId="140" fillId="43" borderId="0" applyNumberFormat="0" applyBorder="0" applyAlignment="0" applyProtection="0"/>
    <xf numFmtId="3" fontId="3" fillId="54" borderId="0"/>
    <xf numFmtId="0" fontId="0" fillId="27" borderId="0" applyNumberFormat="0" applyBorder="0" applyAlignment="0" applyProtection="0"/>
    <xf numFmtId="0" fontId="0" fillId="27" borderId="0" applyNumberFormat="0" applyBorder="0" applyAlignment="0" applyProtection="0"/>
    <xf numFmtId="0" fontId="129" fillId="24" borderId="0" applyNumberFormat="0" applyBorder="0" applyAlignment="0" applyProtection="0"/>
    <xf numFmtId="0" fontId="129" fillId="24" borderId="0" applyNumberFormat="0" applyBorder="0" applyAlignment="0" applyProtection="0"/>
    <xf numFmtId="0" fontId="127" fillId="0" borderId="171" applyNumberFormat="0" applyFill="0" applyProtection="0">
      <alignment horizontal="center"/>
    </xf>
    <xf numFmtId="0" fontId="0" fillId="27" borderId="0" applyNumberFormat="0" applyBorder="0" applyAlignment="0" applyProtection="0"/>
    <xf numFmtId="0" fontId="126" fillId="0" borderId="170" applyNumberFormat="0" applyFill="0" applyAlignment="0" applyProtection="0"/>
    <xf numFmtId="0" fontId="0" fillId="0" borderId="0"/>
    <xf numFmtId="0" fontId="3" fillId="0" borderId="0"/>
    <xf numFmtId="0" fontId="0" fillId="38" borderId="0" applyNumberFormat="0" applyBorder="0" applyAlignment="0" applyProtection="0"/>
    <xf numFmtId="275" fontId="136" fillId="0" borderId="0" applyFont="0" applyFill="0" applyBorder="0" applyAlignment="0" applyProtection="0"/>
    <xf numFmtId="0" fontId="25" fillId="41" borderId="180" applyNumberFormat="0" applyAlignment="0" applyProtection="0"/>
    <xf numFmtId="0" fontId="127" fillId="0" borderId="171" applyNumberFormat="0" applyFill="0" applyProtection="0">
      <alignment horizontal="center"/>
    </xf>
    <xf numFmtId="0" fontId="25" fillId="41" borderId="180" applyNumberFormat="0" applyAlignment="0" applyProtection="0"/>
    <xf numFmtId="0" fontId="25" fillId="41" borderId="180" applyNumberFormat="0" applyAlignment="0" applyProtection="0"/>
    <xf numFmtId="223" fontId="3" fillId="0" borderId="0" applyFont="0" applyFill="0" applyBorder="0" applyAlignment="0" applyProtection="0"/>
    <xf numFmtId="0" fontId="3" fillId="0" borderId="0"/>
    <xf numFmtId="0" fontId="140" fillId="24" borderId="0" applyNumberFormat="0" applyBorder="0" applyAlignment="0" applyProtection="0"/>
    <xf numFmtId="41" fontId="3" fillId="0" borderId="0" applyFont="0" applyFill="0" applyBorder="0" applyAlignment="0" applyProtection="0"/>
    <xf numFmtId="0" fontId="129" fillId="24" borderId="0" applyNumberFormat="0" applyBorder="0" applyAlignment="0" applyProtection="0"/>
    <xf numFmtId="0" fontId="226" fillId="0" borderId="0" applyNumberFormat="0" applyFill="0" applyBorder="0" applyAlignment="0" applyProtection="0"/>
    <xf numFmtId="0" fontId="129" fillId="24" borderId="0" applyNumberFormat="0" applyBorder="0" applyAlignment="0" applyProtection="0"/>
    <xf numFmtId="0" fontId="126" fillId="0" borderId="170" applyNumberFormat="0" applyFill="0" applyAlignment="0" applyProtection="0"/>
    <xf numFmtId="0" fontId="129" fillId="43" borderId="0" applyNumberFormat="0" applyBorder="0" applyAlignment="0" applyProtection="0"/>
    <xf numFmtId="0" fontId="129" fillId="43" borderId="0" applyNumberFormat="0" applyBorder="0" applyAlignment="0" applyProtection="0"/>
    <xf numFmtId="0" fontId="129" fillId="43" borderId="0" applyNumberFormat="0" applyBorder="0" applyAlignment="0" applyProtection="0"/>
    <xf numFmtId="312" fontId="142" fillId="0" borderId="0"/>
    <xf numFmtId="0" fontId="129" fillId="43" borderId="0" applyNumberFormat="0" applyBorder="0" applyAlignment="0" applyProtection="0"/>
    <xf numFmtId="0" fontId="86" fillId="0" borderId="0"/>
    <xf numFmtId="0" fontId="0" fillId="36" borderId="0" applyNumberFormat="0" applyBorder="0" applyAlignment="0" applyProtection="0"/>
    <xf numFmtId="0" fontId="0" fillId="36" borderId="0" applyNumberFormat="0" applyBorder="0" applyAlignment="0" applyProtection="0"/>
    <xf numFmtId="0" fontId="141" fillId="24" borderId="0" applyNumberFormat="0" applyBorder="0" applyAlignment="0" applyProtection="0"/>
    <xf numFmtId="0" fontId="140" fillId="24" borderId="0" applyNumberFormat="0" applyBorder="0" applyAlignment="0" applyProtection="0"/>
    <xf numFmtId="280" fontId="1" fillId="0" borderId="0"/>
    <xf numFmtId="0" fontId="129" fillId="43" borderId="0" applyNumberFormat="0" applyBorder="0" applyAlignment="0" applyProtection="0"/>
    <xf numFmtId="223" fontId="3" fillId="0" borderId="0" applyFont="0" applyFill="0" applyBorder="0" applyAlignment="0" applyProtection="0"/>
    <xf numFmtId="0" fontId="130" fillId="0" borderId="0"/>
    <xf numFmtId="0" fontId="126" fillId="0" borderId="170" applyNumberFormat="0" applyFill="0" applyAlignment="0" applyProtection="0"/>
    <xf numFmtId="0" fontId="129" fillId="43" borderId="0" applyNumberFormat="0" applyBorder="0" applyAlignment="0" applyProtection="0"/>
    <xf numFmtId="0" fontId="0" fillId="29" borderId="0" applyNumberFormat="0" applyBorder="0" applyAlignment="0" applyProtection="0"/>
    <xf numFmtId="291" fontId="3" fillId="0" borderId="0" applyFont="0" applyFill="0" applyBorder="0" applyAlignment="0" applyProtection="0"/>
    <xf numFmtId="0" fontId="211" fillId="75" borderId="202" applyNumberFormat="0">
      <alignment horizontal="left" vertical="center" indent="1"/>
    </xf>
    <xf numFmtId="0" fontId="129" fillId="43" borderId="0" applyNumberFormat="0" applyBorder="0" applyAlignment="0" applyProtection="0"/>
    <xf numFmtId="0" fontId="127" fillId="0" borderId="171" applyNumberFormat="0" applyFill="0" applyProtection="0">
      <alignment horizontal="center"/>
    </xf>
    <xf numFmtId="0" fontId="132" fillId="0" borderId="174" applyNumberFormat="0" applyFill="0" applyAlignment="0" applyProtection="0"/>
    <xf numFmtId="0" fontId="129" fillId="24" borderId="0" applyNumberFormat="0" applyBorder="0" applyAlignment="0" applyProtection="0"/>
    <xf numFmtId="0" fontId="126" fillId="0" borderId="170" applyNumberFormat="0" applyFill="0" applyAlignment="0" applyProtection="0"/>
    <xf numFmtId="0" fontId="129" fillId="43" borderId="0" applyNumberFormat="0" applyBorder="0" applyAlignment="0" applyProtection="0"/>
    <xf numFmtId="0" fontId="129" fillId="24" borderId="0" applyNumberFormat="0" applyBorder="0" applyAlignment="0" applyProtection="0"/>
    <xf numFmtId="0" fontId="126" fillId="0" borderId="170" applyNumberFormat="0" applyFill="0" applyAlignment="0" applyProtection="0"/>
    <xf numFmtId="0" fontId="0" fillId="27" borderId="0" applyNumberFormat="0" applyBorder="0" applyAlignment="0" applyProtection="0"/>
    <xf numFmtId="0" fontId="127" fillId="0" borderId="171" applyNumberFormat="0" applyFill="0" applyProtection="0">
      <alignment horizontal="center"/>
    </xf>
    <xf numFmtId="0" fontId="0" fillId="0" borderId="0"/>
    <xf numFmtId="0" fontId="129" fillId="61" borderId="0" applyNumberFormat="0" applyBorder="0" applyAlignment="0" applyProtection="0"/>
    <xf numFmtId="0" fontId="129" fillId="24" borderId="0" applyNumberFormat="0" applyBorder="0" applyAlignment="0" applyProtection="0"/>
    <xf numFmtId="0" fontId="210" fillId="18" borderId="192" applyNumberFormat="0" applyAlignment="0" applyProtection="0"/>
    <xf numFmtId="0" fontId="147" fillId="31" borderId="0" applyNumberFormat="0" applyBorder="0" applyAlignment="0" applyProtection="0"/>
    <xf numFmtId="0" fontId="126" fillId="0" borderId="170" applyNumberFormat="0" applyFill="0" applyAlignment="0" applyProtection="0"/>
    <xf numFmtId="0" fontId="129" fillId="24" borderId="0" applyNumberFormat="0" applyBorder="0" applyAlignment="0" applyProtection="0"/>
    <xf numFmtId="0" fontId="3" fillId="0" borderId="0"/>
    <xf numFmtId="9" fontId="0" fillId="0" borderId="0" applyFont="0" applyFill="0" applyBorder="0" applyAlignment="0" applyProtection="0"/>
    <xf numFmtId="0" fontId="126" fillId="0" borderId="173" applyNumberFormat="0" applyFill="0" applyAlignment="0" applyProtection="0"/>
    <xf numFmtId="0" fontId="3" fillId="0" borderId="0"/>
    <xf numFmtId="308" fontId="86" fillId="0" borderId="0"/>
    <xf numFmtId="0" fontId="158" fillId="0" borderId="0"/>
    <xf numFmtId="0" fontId="129" fillId="43" borderId="0" applyNumberFormat="0" applyBorder="0" applyAlignment="0" applyProtection="0"/>
    <xf numFmtId="0" fontId="129" fillId="43" borderId="0" applyNumberFormat="0" applyBorder="0" applyAlignment="0" applyProtection="0"/>
    <xf numFmtId="0" fontId="130" fillId="0" borderId="0"/>
    <xf numFmtId="0" fontId="3" fillId="0" borderId="0"/>
    <xf numFmtId="0" fontId="127" fillId="0" borderId="171" applyNumberFormat="0" applyFill="0" applyProtection="0">
      <alignment horizontal="center"/>
    </xf>
    <xf numFmtId="0" fontId="0" fillId="28" borderId="0" applyNumberFormat="0" applyBorder="0" applyAlignment="0" applyProtection="0"/>
    <xf numFmtId="0" fontId="130" fillId="0" borderId="0"/>
    <xf numFmtId="0" fontId="3" fillId="0" borderId="0"/>
    <xf numFmtId="0" fontId="127" fillId="0" borderId="0" applyNumberFormat="0" applyFill="0" applyBorder="0" applyProtection="0">
      <alignment horizontal="left"/>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176" applyNumberFormat="0" applyFont="0" applyFill="0" applyAlignment="0" applyProtection="0"/>
    <xf numFmtId="325" fontId="3" fillId="0" borderId="0" applyFont="0" applyFill="0" applyBorder="0" applyAlignment="0" applyProtection="0"/>
    <xf numFmtId="0" fontId="3" fillId="0" borderId="176" applyNumberFormat="0" applyFont="0" applyFill="0" applyAlignment="0" applyProtection="0"/>
    <xf numFmtId="0" fontId="3" fillId="0" borderId="0"/>
    <xf numFmtId="325" fontId="3" fillId="0" borderId="0" applyFont="0" applyFill="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9" fillId="25" borderId="0" applyNumberFormat="0" applyBorder="0" applyAlignment="0" applyProtection="0"/>
    <xf numFmtId="0" fontId="129" fillId="25" borderId="0" applyNumberFormat="0" applyBorder="0" applyAlignment="0" applyProtection="0"/>
    <xf numFmtId="0" fontId="3" fillId="0" borderId="176" applyNumberFormat="0" applyFont="0" applyFill="0" applyAlignment="0" applyProtection="0"/>
    <xf numFmtId="297" fontId="3" fillId="0" borderId="0" applyFont="0" applyFill="0" applyBorder="0" applyAlignment="0" applyProtection="0"/>
    <xf numFmtId="0" fontId="3" fillId="0" borderId="176" applyNumberFormat="0" applyFont="0" applyFill="0" applyAlignment="0" applyProtection="0"/>
    <xf numFmtId="0" fontId="217" fillId="18" borderId="189" applyNumberFormat="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6" fillId="0" borderId="170" applyNumberFormat="0" applyFill="0" applyAlignment="0" applyProtection="0"/>
    <xf numFmtId="0" fontId="0" fillId="0" borderId="0"/>
    <xf numFmtId="0" fontId="147" fillId="59" borderId="0" applyNumberFormat="0" applyBorder="0" applyAlignment="0" applyProtection="0"/>
    <xf numFmtId="0" fontId="3" fillId="0" borderId="176" applyNumberFormat="0" applyFont="0" applyFill="0" applyAlignment="0" applyProtection="0"/>
    <xf numFmtId="0" fontId="64" fillId="56" borderId="0" applyNumberFormat="0" applyBorder="0" applyAlignment="0" applyProtection="0"/>
    <xf numFmtId="0" fontId="3" fillId="0" borderId="176" applyNumberFormat="0" applyFont="0" applyFill="0" applyAlignment="0" applyProtection="0"/>
    <xf numFmtId="9" fontId="0" fillId="0" borderId="0" applyFont="0" applyFill="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284" fontId="3" fillId="0" borderId="130"/>
    <xf numFmtId="0" fontId="64" fillId="42" borderId="0" applyNumberFormat="0" applyBorder="0" applyAlignment="0" applyProtection="0"/>
    <xf numFmtId="0" fontId="3" fillId="0" borderId="176" applyNumberFormat="0" applyFont="0" applyFill="0" applyAlignment="0" applyProtection="0"/>
    <xf numFmtId="0" fontId="181" fillId="66" borderId="194">
      <alignment horizontal="center"/>
    </xf>
    <xf numFmtId="0" fontId="3" fillId="0" borderId="176" applyNumberFormat="0" applyFont="0" applyFill="0" applyAlignment="0" applyProtection="0"/>
    <xf numFmtId="0" fontId="64" fillId="31" borderId="0" applyNumberFormat="0" applyBorder="0" applyAlignment="0" applyProtection="0"/>
    <xf numFmtId="0" fontId="141" fillId="26" borderId="0" applyNumberFormat="0" applyBorder="0" applyAlignment="0" applyProtection="0"/>
    <xf numFmtId="0" fontId="3" fillId="0" borderId="176" applyNumberFormat="0" applyFont="0" applyFill="0" applyAlignment="0" applyProtection="0"/>
    <xf numFmtId="0" fontId="140" fillId="2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6" fillId="0" borderId="173" applyNumberFormat="0" applyFill="0" applyAlignment="0" applyProtection="0"/>
    <xf numFmtId="0" fontId="0" fillId="40" borderId="0" applyNumberFormat="0" applyBorder="0" applyAlignment="0" applyProtection="0"/>
    <xf numFmtId="0" fontId="66" fillId="0" borderId="0" applyNumberFormat="0" applyFill="0" applyBorder="0" applyAlignment="0" applyProtection="0"/>
    <xf numFmtId="0" fontId="0" fillId="40" borderId="0" applyNumberFormat="0" applyBorder="0" applyAlignment="0" applyProtection="0"/>
    <xf numFmtId="0" fontId="0" fillId="0" borderId="0"/>
    <xf numFmtId="0" fontId="127" fillId="0" borderId="171" applyNumberFormat="0" applyFill="0" applyProtection="0">
      <alignment horizontal="center"/>
    </xf>
    <xf numFmtId="0" fontId="0" fillId="29" borderId="0" applyNumberFormat="0" applyBorder="0" applyAlignment="0" applyProtection="0"/>
    <xf numFmtId="291" fontId="3" fillId="0" borderId="0" applyFont="0" applyFill="0" applyBorder="0" applyAlignment="0" applyProtection="0"/>
    <xf numFmtId="0" fontId="0" fillId="25"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249" fontId="3" fillId="0" borderId="0" applyFont="0" applyFill="0" applyBorder="0" applyAlignment="0" applyProtection="0"/>
    <xf numFmtId="0" fontId="3" fillId="0" borderId="176" applyNumberFormat="0" applyFont="0" applyFill="0" applyAlignment="0" applyProtection="0"/>
    <xf numFmtId="223" fontId="3" fillId="0" borderId="0" applyFont="0" applyFill="0" applyBorder="0" applyAlignment="0" applyProtection="0"/>
    <xf numFmtId="0" fontId="3" fillId="0" borderId="176" applyNumberFormat="0" applyFont="0" applyFill="0" applyAlignment="0" applyProtection="0"/>
    <xf numFmtId="0" fontId="126" fillId="0" borderId="173" applyNumberFormat="0" applyFill="0" applyAlignment="0" applyProtection="0"/>
    <xf numFmtId="0" fontId="0" fillId="28" borderId="0" applyNumberFormat="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3" fillId="0" borderId="176" applyNumberFormat="0" applyFont="0" applyFill="0" applyAlignment="0" applyProtection="0"/>
    <xf numFmtId="0" fontId="131" fillId="0" borderId="0" applyNumberFormat="0" applyFill="0" applyBorder="0" applyProtection="0">
      <alignment vertical="top"/>
    </xf>
    <xf numFmtId="0" fontId="3" fillId="0" borderId="176" applyNumberFormat="0" applyFont="0" applyFill="0" applyAlignment="0" applyProtection="0"/>
    <xf numFmtId="0" fontId="157" fillId="55" borderId="0" applyNumberFormat="0" applyBorder="0" applyAlignment="0" applyProtection="0"/>
    <xf numFmtId="0" fontId="157" fillId="55" borderId="0" applyNumberFormat="0" applyBorder="0" applyAlignment="0" applyProtection="0"/>
    <xf numFmtId="0" fontId="127" fillId="0" borderId="171" applyNumberFormat="0" applyFill="0" applyProtection="0">
      <alignment horizontal="center"/>
    </xf>
    <xf numFmtId="0" fontId="0" fillId="33" borderId="0" applyNumberFormat="0" applyBorder="0" applyAlignment="0" applyProtection="0"/>
    <xf numFmtId="0" fontId="3" fillId="0" borderId="176" applyNumberFormat="0" applyFont="0" applyFill="0" applyAlignment="0" applyProtection="0"/>
    <xf numFmtId="0" fontId="3" fillId="0" borderId="0"/>
    <xf numFmtId="0" fontId="0" fillId="0" borderId="0"/>
    <xf numFmtId="0" fontId="0" fillId="33" borderId="0" applyNumberFormat="0" applyBorder="0" applyAlignment="0" applyProtection="0"/>
    <xf numFmtId="0" fontId="3" fillId="0" borderId="0"/>
    <xf numFmtId="0" fontId="3" fillId="0" borderId="176" applyNumberFormat="0" applyFont="0" applyFill="0" applyAlignment="0" applyProtection="0"/>
    <xf numFmtId="0" fontId="129" fillId="40" borderId="0" applyNumberFormat="0" applyBorder="0" applyAlignment="0" applyProtection="0"/>
    <xf numFmtId="0" fontId="129" fillId="43"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64" fillId="53" borderId="0" applyNumberFormat="0" applyBorder="0" applyAlignment="0" applyProtection="0"/>
    <xf numFmtId="0" fontId="64" fillId="53" borderId="0" applyNumberFormat="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9" fillId="26" borderId="0" applyNumberFormat="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223" fontId="3" fillId="0" borderId="0" applyFont="0" applyFill="0" applyBorder="0" applyAlignment="0" applyProtection="0"/>
    <xf numFmtId="0" fontId="0" fillId="0" borderId="0"/>
    <xf numFmtId="0" fontId="129" fillId="25" borderId="0" applyNumberFormat="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0" fillId="32" borderId="0" applyNumberFormat="0" applyBorder="0" applyAlignment="0" applyProtection="0"/>
    <xf numFmtId="0" fontId="0" fillId="0" borderId="0"/>
    <xf numFmtId="223" fontId="3" fillId="0" borderId="0" applyFont="0" applyFill="0" applyBorder="0" applyAlignment="0" applyProtection="0"/>
    <xf numFmtId="0" fontId="0" fillId="47" borderId="182" applyNumberFormat="0" applyFont="0" applyAlignment="0" applyProtection="0"/>
    <xf numFmtId="0" fontId="147" fillId="53" borderId="0" applyNumberFormat="0" applyBorder="0" applyAlignment="0" applyProtection="0"/>
    <xf numFmtId="0" fontId="3" fillId="0" borderId="176" applyNumberFormat="0" applyFont="0" applyFill="0" applyAlignment="0" applyProtection="0"/>
    <xf numFmtId="0" fontId="126" fillId="0" borderId="173" applyNumberFormat="0" applyFill="0" applyAlignment="0" applyProtection="0"/>
    <xf numFmtId="0" fontId="3" fillId="0" borderId="176" applyNumberFormat="0" applyFont="0" applyFill="0" applyAlignment="0" applyProtection="0"/>
    <xf numFmtId="4" fontId="3" fillId="0" borderId="0">
      <alignment horizontal="center" vertical="center"/>
    </xf>
    <xf numFmtId="0" fontId="64" fillId="56" borderId="0" applyNumberFormat="0" applyBorder="0" applyAlignment="0" applyProtection="0"/>
    <xf numFmtId="0" fontId="129" fillId="40" borderId="0" applyNumberFormat="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40" fillId="43" borderId="0" applyNumberFormat="0" applyBorder="0" applyAlignment="0" applyProtection="0"/>
    <xf numFmtId="0" fontId="3" fillId="0" borderId="176" applyNumberFormat="0" applyFont="0" applyFill="0" applyAlignment="0" applyProtection="0"/>
    <xf numFmtId="0" fontId="128" fillId="0" borderId="172" applyNumberFormat="0" applyFill="0" applyAlignment="0" applyProtection="0"/>
    <xf numFmtId="0" fontId="127" fillId="0" borderId="171" applyNumberFormat="0" applyFill="0" applyProtection="0">
      <alignment horizontal="center"/>
    </xf>
    <xf numFmtId="0" fontId="128" fillId="0" borderId="172" applyNumberFormat="0" applyFill="0" applyAlignment="0" applyProtection="0"/>
    <xf numFmtId="0" fontId="128" fillId="0" borderId="172" applyNumberFormat="0" applyFill="0" applyAlignment="0" applyProtection="0"/>
    <xf numFmtId="0" fontId="3" fillId="0" borderId="176" applyNumberFormat="0" applyFont="0" applyFill="0" applyAlignment="0" applyProtection="0"/>
    <xf numFmtId="0" fontId="129" fillId="40"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3" fillId="0" borderId="0"/>
    <xf numFmtId="0" fontId="0" fillId="13" borderId="0" applyNumberFormat="0" applyBorder="0" applyAlignment="0" applyProtection="0"/>
    <xf numFmtId="9" fontId="0" fillId="0" borderId="0" applyFont="0" applyFill="0" applyBorder="0" applyAlignment="0" applyProtection="0"/>
    <xf numFmtId="0" fontId="129" fillId="25" borderId="0" applyNumberFormat="0" applyBorder="0" applyAlignment="0" applyProtection="0"/>
    <xf numFmtId="0" fontId="129" fillId="25"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3" fillId="0" borderId="0"/>
    <xf numFmtId="0" fontId="3" fillId="0" borderId="176" applyNumberFormat="0" applyFont="0" applyFill="0" applyAlignment="0" applyProtection="0"/>
    <xf numFmtId="292" fontId="86" fillId="18" borderId="0" applyFont="0" applyBorder="0" applyAlignment="0" applyProtection="0">
      <alignment horizontal="right"/>
      <protection hidden="1"/>
    </xf>
    <xf numFmtId="0" fontId="127" fillId="0" borderId="171" applyNumberFormat="0" applyFill="0" applyProtection="0">
      <alignment horizontal="center"/>
    </xf>
    <xf numFmtId="0" fontId="0" fillId="22" borderId="0" applyNumberFormat="0" applyBorder="0" applyAlignment="0" applyProtection="0"/>
    <xf numFmtId="0" fontId="0" fillId="29" borderId="0" applyNumberFormat="0" applyBorder="0" applyAlignment="0" applyProtection="0"/>
    <xf numFmtId="0" fontId="3" fillId="0" borderId="0"/>
    <xf numFmtId="0" fontId="3" fillId="0" borderId="176" applyNumberFormat="0" applyFont="0" applyFill="0" applyAlignment="0" applyProtection="0"/>
    <xf numFmtId="0" fontId="0" fillId="40" borderId="0" applyNumberFormat="0" applyBorder="0" applyAlignment="0" applyProtection="0"/>
    <xf numFmtId="0" fontId="129" fillId="24" borderId="0" applyNumberFormat="0" applyBorder="0" applyAlignment="0" applyProtection="0"/>
    <xf numFmtId="0" fontId="3" fillId="0" borderId="176" applyNumberFormat="0" applyFont="0" applyFill="0" applyAlignment="0" applyProtection="0"/>
    <xf numFmtId="9" fontId="3" fillId="0" borderId="0" applyFont="0" applyFill="0" applyBorder="0" applyAlignment="0" applyProtection="0"/>
    <xf numFmtId="0" fontId="147" fillId="63" borderId="0" applyNumberFormat="0" applyBorder="0" applyAlignment="0" applyProtection="0"/>
    <xf numFmtId="0" fontId="3" fillId="0" borderId="176" applyNumberFormat="0" applyFont="0" applyFill="0" applyAlignment="0" applyProtection="0"/>
    <xf numFmtId="0" fontId="180" fillId="18" borderId="192" applyNumberFormat="0" applyAlignment="0" applyProtection="0"/>
    <xf numFmtId="0" fontId="125" fillId="0" borderId="0" applyNumberFormat="0" applyFill="0" applyBorder="0" applyAlignment="0" applyProtection="0"/>
    <xf numFmtId="0" fontId="3" fillId="0" borderId="176" applyNumberFormat="0" applyFont="0" applyFill="0" applyAlignment="0" applyProtection="0"/>
    <xf numFmtId="0" fontId="0" fillId="0" borderId="0"/>
    <xf numFmtId="0" fontId="126" fillId="0" borderId="173" applyNumberFormat="0" applyFill="0" applyAlignment="0" applyProtection="0"/>
    <xf numFmtId="0" fontId="3" fillId="0" borderId="0"/>
    <xf numFmtId="0" fontId="0" fillId="13" borderId="0" applyNumberFormat="0" applyBorder="0" applyAlignment="0" applyProtection="0"/>
    <xf numFmtId="0" fontId="0" fillId="13" borderId="0" applyNumberFormat="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6" fillId="0" borderId="173" applyNumberForma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3" fillId="0" borderId="0"/>
    <xf numFmtId="0" fontId="3" fillId="0" borderId="176" applyNumberFormat="0" applyFont="0" applyFill="0" applyAlignment="0" applyProtection="0"/>
    <xf numFmtId="223" fontId="3" fillId="0" borderId="0" applyFont="0" applyFill="0" applyBorder="0" applyAlignment="0" applyProtection="0"/>
    <xf numFmtId="0" fontId="225" fillId="35" borderId="192" applyNumberFormat="0" applyAlignment="0" applyProtection="0"/>
    <xf numFmtId="0" fontId="129" fillId="40" borderId="0" applyNumberFormat="0" applyBorder="0" applyAlignment="0" applyProtection="0"/>
    <xf numFmtId="0" fontId="129" fillId="40" borderId="0" applyNumberFormat="0" applyBorder="0" applyAlignment="0" applyProtection="0"/>
    <xf numFmtId="0" fontId="3" fillId="0" borderId="176" applyNumberFormat="0" applyFont="0" applyFill="0" applyAlignment="0" applyProtection="0"/>
    <xf numFmtId="0" fontId="131" fillId="0" borderId="0" applyNumberFormat="0" applyFill="0" applyBorder="0" applyProtection="0">
      <alignment vertical="top"/>
    </xf>
    <xf numFmtId="0" fontId="0" fillId="0" borderId="0"/>
    <xf numFmtId="0" fontId="3" fillId="0" borderId="176" applyNumberFormat="0" applyFon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0" fillId="0" borderId="0"/>
    <xf numFmtId="0" fontId="125" fillId="0" borderId="0" applyNumberFormat="0" applyFill="0" applyBorder="0" applyAlignment="0" applyProtection="0"/>
    <xf numFmtId="0" fontId="3" fillId="0" borderId="0"/>
    <xf numFmtId="0" fontId="3" fillId="0" borderId="176" applyNumberFormat="0" applyFont="0" applyFill="0" applyAlignment="0" applyProtection="0"/>
    <xf numFmtId="0" fontId="64" fillId="49" borderId="0" applyNumberFormat="0" applyBorder="0" applyAlignment="0" applyProtection="0"/>
    <xf numFmtId="0" fontId="0" fillId="27" borderId="0" applyNumberFormat="0" applyBorder="0" applyAlignment="0" applyProtection="0"/>
    <xf numFmtId="0" fontId="3" fillId="0" borderId="176" applyNumberFormat="0" applyFont="0" applyFill="0" applyAlignment="0" applyProtection="0"/>
    <xf numFmtId="223" fontId="3" fillId="0" borderId="0" applyFont="0" applyFill="0" applyBorder="0" applyAlignment="0" applyProtection="0"/>
    <xf numFmtId="0" fontId="3" fillId="0" borderId="176" applyNumberFormat="0" applyFont="0" applyFill="0" applyAlignment="0" applyProtection="0"/>
    <xf numFmtId="0" fontId="3" fillId="0" borderId="0"/>
    <xf numFmtId="0" fontId="0" fillId="0" borderId="0"/>
    <xf numFmtId="0" fontId="3" fillId="0" borderId="176" applyNumberFormat="0" applyFont="0" applyFill="0" applyAlignment="0" applyProtection="0"/>
    <xf numFmtId="0" fontId="189" fillId="68" borderId="0" applyNumberFormat="0" applyBorder="0" applyAlignment="0" applyProtection="0"/>
    <xf numFmtId="0" fontId="3" fillId="0" borderId="176" applyNumberFormat="0" applyFont="0" applyFill="0" applyAlignment="0" applyProtection="0"/>
    <xf numFmtId="0" fontId="131" fillId="0" borderId="0" applyNumberFormat="0" applyFill="0" applyBorder="0" applyProtection="0">
      <alignment vertical="top"/>
    </xf>
    <xf numFmtId="223" fontId="262"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3" fillId="0" borderId="176" applyNumberFormat="0" applyFont="0" applyFill="0" applyAlignment="0" applyProtection="0"/>
    <xf numFmtId="326" fontId="283" fillId="0" borderId="0" applyFont="0" applyFill="0" applyBorder="0" applyAlignment="0" applyProtection="0"/>
    <xf numFmtId="0" fontId="129" fillId="38" borderId="0" applyNumberFormat="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9" fillId="43"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3" fillId="0" borderId="176" applyNumberFormat="0" applyFont="0" applyFill="0" applyAlignment="0" applyProtection="0"/>
    <xf numFmtId="223" fontId="3" fillId="0" borderId="0" applyFont="0" applyFill="0" applyBorder="0" applyAlignment="0" applyProtection="0"/>
    <xf numFmtId="0" fontId="3" fillId="0" borderId="0"/>
    <xf numFmtId="0" fontId="3" fillId="0" borderId="176" applyNumberFormat="0" applyFont="0" applyFill="0" applyAlignment="0" applyProtection="0"/>
    <xf numFmtId="0" fontId="3" fillId="0" borderId="176" applyNumberFormat="0" applyFont="0" applyFill="0" applyAlignment="0" applyProtection="0"/>
    <xf numFmtId="0" fontId="217" fillId="12" borderId="189" applyNumberFormat="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0" fillId="25" borderId="0" applyNumberFormat="0" applyBorder="0" applyAlignment="0" applyProtection="0"/>
    <xf numFmtId="0" fontId="0" fillId="25" borderId="0" applyNumberFormat="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9" fillId="35" borderId="0" applyNumberFormat="0" applyBorder="0" applyAlignment="0" applyProtection="0"/>
    <xf numFmtId="0" fontId="0" fillId="22"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3" fillId="0" borderId="176" applyNumberFormat="0" applyFon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239" fillId="74" borderId="200" applyNumberFormat="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3" fillId="0" borderId="176" applyNumberFormat="0" applyFont="0" applyFill="0" applyAlignment="0" applyProtection="0"/>
    <xf numFmtId="0" fontId="0" fillId="15" borderId="0" applyNumberFormat="0" applyBorder="0" applyAlignment="0" applyProtection="0"/>
    <xf numFmtId="0" fontId="0" fillId="15"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125" fillId="0" borderId="0" applyNumberFormat="0" applyFill="0" applyBorder="0" applyAlignment="0" applyProtection="0"/>
    <xf numFmtId="0" fontId="144" fillId="38" borderId="0" applyNumberFormat="0" applyBorder="0" applyAlignment="0" applyProtection="0"/>
    <xf numFmtId="282" fontId="3" fillId="0" borderId="0" applyFont="0" applyFill="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0"/>
    <xf numFmtId="0" fontId="3" fillId="0" borderId="0"/>
    <xf numFmtId="0" fontId="126" fillId="0" borderId="170" applyNumberForma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81" fillId="66" borderId="194">
      <alignment horizontal="center"/>
    </xf>
    <xf numFmtId="0" fontId="0" fillId="29"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3" fillId="0" borderId="0"/>
    <xf numFmtId="0" fontId="127" fillId="0" borderId="171" applyNumberFormat="0" applyFill="0" applyProtection="0">
      <alignment horizontal="center"/>
    </xf>
    <xf numFmtId="0" fontId="3" fillId="0" borderId="0"/>
    <xf numFmtId="0" fontId="0" fillId="32" borderId="0" applyNumberFormat="0" applyBorder="0" applyAlignment="0" applyProtection="0"/>
    <xf numFmtId="0" fontId="140" fillId="38" borderId="0" applyNumberFormat="0" applyBorder="0" applyAlignment="0" applyProtection="0"/>
    <xf numFmtId="0" fontId="0" fillId="0" borderId="0"/>
    <xf numFmtId="0" fontId="3" fillId="0" borderId="176" applyNumberFormat="0" applyFont="0" applyFill="0" applyAlignment="0" applyProtection="0"/>
    <xf numFmtId="0" fontId="127" fillId="0" borderId="171" applyNumberFormat="0" applyFill="0" applyProtection="0">
      <alignment horizontal="center"/>
    </xf>
    <xf numFmtId="0" fontId="132" fillId="0" borderId="0" applyNumberFormat="0" applyFill="0" applyBorder="0" applyAlignment="0" applyProtection="0"/>
    <xf numFmtId="0" fontId="64" fillId="23" borderId="0" applyNumberFormat="0" applyBorder="0" applyAlignment="0" applyProtection="0"/>
    <xf numFmtId="0" fontId="3" fillId="0" borderId="176" applyNumberFormat="0" applyFont="0" applyFill="0" applyAlignment="0" applyProtection="0"/>
    <xf numFmtId="9" fontId="3" fillId="0" borderId="0" applyFont="0" applyFill="0" applyBorder="0" applyAlignment="0" applyProtection="0"/>
    <xf numFmtId="295" fontId="3" fillId="0" borderId="0" applyFont="0" applyFill="0" applyBorder="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233" fillId="0" borderId="0" applyFill="0" applyBorder="0" applyProtection="0">
      <alignment horizontal="left"/>
    </xf>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29" fillId="3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0" fillId="22" borderId="0" applyNumberFormat="0" applyBorder="0" applyAlignment="0" applyProtection="0"/>
    <xf numFmtId="0" fontId="127" fillId="0" borderId="171" applyNumberFormat="0" applyFill="0" applyProtection="0">
      <alignment horizontal="center"/>
    </xf>
    <xf numFmtId="0" fontId="64" fillId="50" borderId="0" applyNumberFormat="0" applyBorder="0" applyAlignment="0" applyProtection="0"/>
    <xf numFmtId="0" fontId="129" fillId="30" borderId="0" applyNumberFormat="0" applyBorder="0" applyAlignment="0" applyProtection="0"/>
    <xf numFmtId="0" fontId="129" fillId="40"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41" fillId="26" borderId="0" applyNumberFormat="0" applyBorder="0" applyAlignment="0" applyProtection="0"/>
    <xf numFmtId="291" fontId="3"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44" fillId="76" borderId="0" applyNumberFormat="0" applyBorder="0" applyAlignment="0" applyProtection="0"/>
    <xf numFmtId="0" fontId="0" fillId="34" borderId="0" applyNumberFormat="0" applyBorder="0" applyAlignment="0" applyProtection="0"/>
    <xf numFmtId="0" fontId="0" fillId="0" borderId="0"/>
    <xf numFmtId="0" fontId="127" fillId="0" borderId="171" applyNumberFormat="0" applyFill="0" applyProtection="0">
      <alignment horizontal="center"/>
    </xf>
    <xf numFmtId="0" fontId="127" fillId="0" borderId="171" applyNumberFormat="0" applyFill="0" applyProtection="0">
      <alignment horizontal="center"/>
    </xf>
    <xf numFmtId="291"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64" fillId="23" borderId="0" applyNumberFormat="0" applyBorder="0" applyAlignment="0" applyProtection="0"/>
    <xf numFmtId="0" fontId="64" fillId="23"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0" fillId="29" borderId="0" applyNumberFormat="0" applyBorder="0" applyAlignment="0" applyProtection="0"/>
    <xf numFmtId="0" fontId="127" fillId="0" borderId="171" applyNumberFormat="0" applyFill="0" applyProtection="0">
      <alignment horizontal="center"/>
    </xf>
    <xf numFmtId="0" fontId="3" fillId="38" borderId="1" applyNumberFormat="0" applyFont="0" applyAlignment="0" applyProtection="0">
      <alignment horizontal="center"/>
    </xf>
    <xf numFmtId="0" fontId="25" fillId="41" borderId="180" applyNumberFormat="0" applyAlignment="0" applyProtection="0"/>
    <xf numFmtId="0" fontId="25" fillId="41" borderId="180" applyNumberFormat="0" applyAlignment="0" applyProtection="0"/>
    <xf numFmtId="223" fontId="3" fillId="0" borderId="0" applyFont="0" applyFill="0" applyBorder="0" applyAlignment="0" applyProtection="0"/>
    <xf numFmtId="0" fontId="127" fillId="0" borderId="171" applyNumberFormat="0" applyFill="0" applyProtection="0">
      <alignment horizontal="center"/>
    </xf>
    <xf numFmtId="325" fontId="130" fillId="0" borderId="0" applyFont="0" applyFill="0" applyBorder="0" applyAlignment="0" applyProtection="0"/>
    <xf numFmtId="0" fontId="0" fillId="15" borderId="0" applyNumberFormat="0" applyBorder="0" applyAlignment="0" applyProtection="0"/>
    <xf numFmtId="0" fontId="0" fillId="29" borderId="0" applyNumberFormat="0" applyBorder="0" applyAlignment="0" applyProtection="0"/>
    <xf numFmtId="0" fontId="127" fillId="0" borderId="171" applyNumberFormat="0" applyFill="0" applyProtection="0">
      <alignment horizontal="center"/>
    </xf>
    <xf numFmtId="0" fontId="0" fillId="33" borderId="0" applyNumberFormat="0" applyBorder="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20"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0" borderId="0"/>
    <xf numFmtId="0" fontId="0" fillId="0" borderId="0"/>
    <xf numFmtId="0" fontId="141" fillId="39" borderId="0" applyNumberFormat="0" applyBorder="0" applyAlignment="0" applyProtection="0"/>
    <xf numFmtId="0" fontId="127" fillId="0" borderId="171" applyNumberFormat="0" applyFill="0" applyProtection="0">
      <alignment horizontal="center"/>
    </xf>
    <xf numFmtId="0" fontId="0" fillId="0" borderId="0"/>
    <xf numFmtId="0" fontId="131" fillId="0" borderId="0" applyNumberFormat="0" applyFill="0" applyBorder="0" applyProtection="0">
      <alignment vertical="top"/>
    </xf>
    <xf numFmtId="0" fontId="127" fillId="0" borderId="171" applyNumberFormat="0" applyFill="0" applyProtection="0">
      <alignment horizontal="center"/>
    </xf>
    <xf numFmtId="0" fontId="15" fillId="0" borderId="179" applyNumberFormat="0" applyFill="0" applyAlignment="0" applyProtection="0"/>
    <xf numFmtId="0" fontId="0" fillId="13" borderId="0" applyNumberFormat="0" applyBorder="0" applyAlignment="0" applyProtection="0"/>
    <xf numFmtId="0" fontId="127" fillId="0" borderId="171" applyNumberFormat="0" applyFill="0" applyProtection="0">
      <alignment horizontal="center"/>
    </xf>
    <xf numFmtId="0" fontId="64" fillId="56" borderId="0" applyNumberFormat="0" applyBorder="0" applyAlignment="0" applyProtection="0"/>
    <xf numFmtId="0" fontId="127" fillId="0" borderId="171" applyNumberFormat="0" applyFill="0" applyProtection="0">
      <alignment horizontal="center"/>
    </xf>
    <xf numFmtId="0" fontId="0" fillId="51" borderId="0" applyNumberFormat="0" applyBorder="0" applyAlignment="0" applyProtection="0"/>
    <xf numFmtId="0" fontId="0" fillId="5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4" fontId="3" fillId="0" borderId="0">
      <alignment horizontal="center" vertical="center"/>
    </xf>
    <xf numFmtId="0" fontId="127" fillId="0" borderId="171" applyNumberFormat="0" applyFill="0" applyProtection="0">
      <alignment horizontal="center"/>
    </xf>
    <xf numFmtId="0" fontId="140" fillId="35" borderId="0" applyNumberFormat="0" applyBorder="0" applyAlignment="0" applyProtection="0"/>
    <xf numFmtId="0" fontId="127" fillId="0" borderId="171" applyNumberFormat="0" applyFill="0" applyProtection="0">
      <alignment horizontal="center"/>
    </xf>
    <xf numFmtId="279" fontId="86" fillId="0" borderId="0"/>
    <xf numFmtId="0" fontId="0" fillId="32"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202" fillId="70" borderId="186" applyNumberFormat="0" applyAlignment="0" applyProtection="0"/>
    <xf numFmtId="0" fontId="127" fillId="0" borderId="171" applyNumberFormat="0" applyFill="0" applyProtection="0">
      <alignment horizontal="center"/>
    </xf>
    <xf numFmtId="0" fontId="15" fillId="0" borderId="179"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9" fillId="63" borderId="0" applyNumberFormat="0" applyBorder="0" applyAlignment="0" applyProtection="0"/>
    <xf numFmtId="0" fontId="0" fillId="58" borderId="0" applyNumberFormat="0" applyBorder="0" applyAlignment="0" applyProtection="0"/>
    <xf numFmtId="0" fontId="127" fillId="0" borderId="171" applyNumberFormat="0" applyFill="0" applyProtection="0">
      <alignment horizontal="center"/>
    </xf>
    <xf numFmtId="0" fontId="151" fillId="45" borderId="0" applyNumberFormat="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64" fillId="56"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3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0" fillId="34" borderId="0" applyNumberFormat="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151" fillId="38"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86" fillId="0" borderId="0"/>
    <xf numFmtId="0" fontId="126" fillId="0" borderId="170" applyNumberFormat="0" applyFill="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27" fillId="0" borderId="171" applyNumberFormat="0" applyFill="0" applyProtection="0">
      <alignment horizontal="center"/>
    </xf>
    <xf numFmtId="0" fontId="147" fillId="77" borderId="0" applyNumberFormat="0" applyBorder="0" applyAlignment="0" applyProtection="0"/>
    <xf numFmtId="0" fontId="127" fillId="0" borderId="171" applyNumberFormat="0" applyFill="0" applyProtection="0">
      <alignment horizontal="center"/>
    </xf>
    <xf numFmtId="0" fontId="130" fillId="0" borderId="0"/>
    <xf numFmtId="0" fontId="0" fillId="36"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325" fontId="3" fillId="0" borderId="0" applyFont="0" applyFill="0" applyBorder="0" applyAlignment="0" applyProtection="0"/>
    <xf numFmtId="0" fontId="127" fillId="0" borderId="171" applyNumberFormat="0" applyFill="0" applyProtection="0">
      <alignment horizontal="center"/>
    </xf>
    <xf numFmtId="0" fontId="3" fillId="0" borderId="0"/>
    <xf numFmtId="0" fontId="64" fillId="44" borderId="0" applyNumberFormat="0" applyBorder="0" applyAlignment="0" applyProtection="0"/>
    <xf numFmtId="0" fontId="64" fillId="44" borderId="0" applyNumberFormat="0" applyBorder="0" applyAlignment="0" applyProtection="0"/>
    <xf numFmtId="0" fontId="127" fillId="0" borderId="171" applyNumberFormat="0" applyFill="0" applyProtection="0">
      <alignment horizontal="center"/>
    </xf>
    <xf numFmtId="0" fontId="0" fillId="0" borderId="0"/>
    <xf numFmtId="0" fontId="126" fillId="0" borderId="170" applyNumberFormat="0" applyFill="0" applyAlignment="0" applyProtection="0"/>
    <xf numFmtId="0" fontId="147" fillId="4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9" fillId="46"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282" fontId="3" fillId="0" borderId="0" applyFont="0" applyFill="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71" fillId="0" borderId="0" applyFont="0" applyFill="0" applyBorder="0" applyAlignment="0" applyProtection="0"/>
    <xf numFmtId="0" fontId="127" fillId="0" borderId="171" applyNumberFormat="0" applyFill="0" applyProtection="0">
      <alignment horizontal="center"/>
    </xf>
    <xf numFmtId="0" fontId="0" fillId="0" borderId="0"/>
    <xf numFmtId="325"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64" fillId="53" borderId="0" applyNumberFormat="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299" fillId="85" borderId="0">
      <alignment horizontal="left" vertical="center" indent="1"/>
    </xf>
    <xf numFmtId="0" fontId="127" fillId="0" borderId="171" applyNumberFormat="0" applyFill="0" applyProtection="0">
      <alignment horizontal="center"/>
    </xf>
    <xf numFmtId="0" fontId="152" fillId="0" borderId="0" applyNumberFormat="0" applyFill="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0" fillId="0" borderId="0"/>
    <xf numFmtId="280" fontId="1" fillId="0" borderId="0"/>
    <xf numFmtId="223" fontId="79"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25" fillId="41" borderId="180" applyNumberFormat="0" applyAlignment="0" applyProtection="0"/>
    <xf numFmtId="0" fontId="25" fillId="41" borderId="180" applyNumberFormat="0" applyAlignment="0" applyProtection="0"/>
    <xf numFmtId="0" fontId="127" fillId="0" borderId="171" applyNumberFormat="0" applyFill="0" applyProtection="0">
      <alignment horizontal="center"/>
    </xf>
    <xf numFmtId="0" fontId="0" fillId="15" borderId="0" applyNumberFormat="0" applyBorder="0" applyAlignment="0" applyProtection="0"/>
    <xf numFmtId="0" fontId="147" fillId="3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47" fillId="3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9" fillId="46" borderId="0" applyNumberFormat="0" applyBorder="0" applyAlignment="0" applyProtection="0"/>
    <xf numFmtId="0" fontId="127" fillId="0" borderId="171" applyNumberFormat="0" applyFill="0" applyProtection="0">
      <alignment horizontal="center"/>
    </xf>
    <xf numFmtId="223" fontId="0"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176" applyNumberFormat="0" applyFon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0" fillId="27" borderId="0" applyNumberFormat="0" applyBorder="0" applyAlignment="0" applyProtection="0"/>
    <xf numFmtId="0" fontId="127" fillId="0" borderId="171" applyNumberFormat="0" applyFill="0" applyProtection="0">
      <alignment horizontal="center"/>
    </xf>
    <xf numFmtId="0" fontId="3" fillId="0" borderId="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9" fillId="24" borderId="0" applyNumberFormat="0" applyBorder="0" applyAlignment="0" applyProtection="0"/>
    <xf numFmtId="0" fontId="129" fillId="24" borderId="0" applyNumberFormat="0" applyBorder="0" applyAlignment="0" applyProtection="0"/>
    <xf numFmtId="265" fontId="136" fillId="0" borderId="0" applyFont="0" applyFill="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35" borderId="0" applyNumberFormat="0" applyBorder="0" applyAlignment="0" applyProtection="0"/>
    <xf numFmtId="9" fontId="0"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64" fillId="2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91"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219" fillId="0" borderId="0" applyNumberFormat="0" applyFill="0" applyBorder="0" applyAlignment="0" applyProtection="0">
      <alignment vertical="top"/>
      <protection locked="0"/>
    </xf>
    <xf numFmtId="0" fontId="127" fillId="0" borderId="171" applyNumberFormat="0" applyFill="0" applyProtection="0">
      <alignment horizontal="center"/>
    </xf>
    <xf numFmtId="0" fontId="127" fillId="0" borderId="171" applyNumberFormat="0" applyFill="0" applyProtection="0">
      <alignment horizontal="center"/>
    </xf>
    <xf numFmtId="223"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38" borderId="0" applyNumberFormat="0" applyBorder="0" applyAlignment="0" applyProtection="0"/>
    <xf numFmtId="325"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47" fillId="65" borderId="0" applyNumberFormat="0" applyBorder="0" applyAlignment="0" applyProtection="0"/>
    <xf numFmtId="0" fontId="0" fillId="33" borderId="0" applyNumberFormat="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310" fontId="86" fillId="0" borderId="0"/>
    <xf numFmtId="0" fontId="126" fillId="0" borderId="173" applyNumberFormat="0" applyFill="0" applyAlignment="0" applyProtection="0"/>
    <xf numFmtId="0" fontId="127" fillId="0" borderId="171" applyNumberFormat="0" applyFill="0" applyProtection="0">
      <alignment horizontal="center"/>
    </xf>
    <xf numFmtId="218" fontId="3" fillId="0" borderId="0" applyAlignment="0">
      <alignment horizontal="right"/>
    </xf>
    <xf numFmtId="0" fontId="147" fillId="76"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40" fontId="136" fillId="0" borderId="0" applyFont="0" applyFill="0" applyBorder="0" applyProtection="0">
      <alignment horizontal="right"/>
    </xf>
    <xf numFmtId="0" fontId="126" fillId="0" borderId="170"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5" fillId="0" borderId="0" applyNumberFormat="0" applyFill="0" applyBorder="0" applyAlignment="0" applyProtection="0"/>
    <xf numFmtId="0" fontId="3" fillId="0" borderId="0"/>
    <xf numFmtId="0" fontId="158" fillId="0" borderId="0"/>
    <xf numFmtId="4" fontId="111" fillId="88" borderId="189" applyNumberFormat="0" applyProtection="0">
      <alignment horizontal="right" vertical="center"/>
    </xf>
    <xf numFmtId="0" fontId="160" fillId="14" borderId="184" applyNumberFormat="0" applyAlignment="0" applyProtection="0"/>
    <xf numFmtId="0" fontId="160" fillId="14" borderId="184" applyNumberFormat="0" applyAlignment="0" applyProtection="0"/>
    <xf numFmtId="0" fontId="3" fillId="0" borderId="176" applyNumberFormat="0" applyFont="0" applyFill="0" applyAlignment="0" applyProtection="0"/>
    <xf numFmtId="289" fontId="3" fillId="0" borderId="135" applyNumberFormat="0" applyFont="0" applyFill="0" applyAlignment="0" applyProtection="0"/>
    <xf numFmtId="0" fontId="127" fillId="0" borderId="171" applyNumberFormat="0" applyFill="0" applyProtection="0">
      <alignment horizontal="center"/>
    </xf>
    <xf numFmtId="0" fontId="129" fillId="47" borderId="182" applyNumberFormat="0" applyFont="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126" fillId="0" borderId="173" applyNumberFormat="0" applyFill="0" applyAlignment="0" applyProtection="0"/>
    <xf numFmtId="0" fontId="167" fillId="25" borderId="0" applyNumberFormat="0" applyBorder="0" applyAlignment="0" applyProtection="0"/>
    <xf numFmtId="0" fontId="0" fillId="32" borderId="0" applyNumberFormat="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9" fillId="43"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9" fillId="35" borderId="0" applyNumberFormat="0" applyBorder="0" applyAlignment="0" applyProtection="0"/>
    <xf numFmtId="0" fontId="129" fillId="35" borderId="0" applyNumberFormat="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33"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309" fontId="136"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64" fillId="42" borderId="0" applyNumberFormat="0" applyBorder="0" applyAlignment="0" applyProtection="0"/>
    <xf numFmtId="0" fontId="0" fillId="0" borderId="0"/>
    <xf numFmtId="0" fontId="0" fillId="15" borderId="0" applyNumberFormat="0" applyBorder="0" applyAlignment="0" applyProtection="0"/>
    <xf numFmtId="0" fontId="0" fillId="0" borderId="0"/>
    <xf numFmtId="0" fontId="3" fillId="0" borderId="0"/>
    <xf numFmtId="0" fontId="127" fillId="0" borderId="171" applyNumberFormat="0" applyFill="0" applyProtection="0">
      <alignment horizontal="center"/>
    </xf>
    <xf numFmtId="0" fontId="0" fillId="40" borderId="0" applyNumberFormat="0" applyBorder="0" applyAlignment="0" applyProtection="0"/>
    <xf numFmtId="0" fontId="126" fillId="0" borderId="173" applyNumberFormat="0" applyFill="0" applyAlignment="0" applyProtection="0"/>
    <xf numFmtId="9" fontId="129" fillId="0" borderId="0" applyFont="0" applyFill="0" applyBorder="0" applyAlignment="0" applyProtection="0"/>
    <xf numFmtId="9" fontId="0" fillId="0" borderId="0" applyFon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0" borderId="0"/>
    <xf numFmtId="223" fontId="3" fillId="0" borderId="0" applyFont="0" applyFill="0" applyBorder="0" applyAlignment="0" applyProtection="0"/>
    <xf numFmtId="0" fontId="127" fillId="0" borderId="171" applyNumberFormat="0" applyFill="0" applyProtection="0">
      <alignment horizontal="center"/>
    </xf>
    <xf numFmtId="0" fontId="158" fillId="96" borderId="0" applyFont="0" applyBorder="0"/>
    <xf numFmtId="0" fontId="179" fillId="64"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3" fillId="0" borderId="0" applyNumberFormat="0" applyFill="0" applyBorder="0" applyAlignment="0" applyProtection="0"/>
    <xf numFmtId="0" fontId="127" fillId="0" borderId="171" applyNumberFormat="0" applyFill="0" applyProtection="0">
      <alignment horizontal="center"/>
    </xf>
    <xf numFmtId="0" fontId="0" fillId="33" borderId="0" applyNumberFormat="0" applyBorder="0" applyAlignment="0" applyProtection="0"/>
    <xf numFmtId="0" fontId="127" fillId="0" borderId="171" applyNumberFormat="0" applyFill="0" applyProtection="0">
      <alignment horizontal="center"/>
    </xf>
    <xf numFmtId="0" fontId="129" fillId="43"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51" borderId="0" applyNumberFormat="0" applyBorder="0" applyAlignment="0" applyProtection="0"/>
    <xf numFmtId="0" fontId="127" fillId="0" borderId="171" applyNumberFormat="0" applyFill="0" applyProtection="0">
      <alignment horizontal="center"/>
    </xf>
    <xf numFmtId="0" fontId="3" fillId="0" borderId="0"/>
    <xf numFmtId="0" fontId="3" fillId="0" borderId="0"/>
    <xf numFmtId="0" fontId="64" fillId="21" borderId="0" applyNumberFormat="0" applyBorder="0" applyAlignment="0" applyProtection="0"/>
    <xf numFmtId="4" fontId="3" fillId="0" borderId="0">
      <alignment horizontal="center" vertic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23" fontId="129" fillId="0" borderId="0" applyFont="0" applyFill="0" applyBorder="0" applyAlignment="0" applyProtection="0"/>
    <xf numFmtId="0" fontId="0" fillId="0" borderId="0"/>
    <xf numFmtId="0" fontId="3" fillId="0" borderId="176" applyNumberFormat="0" applyFont="0" applyFill="0" applyAlignment="0" applyProtection="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204" fontId="136" fillId="0" borderId="0" applyFont="0" applyFill="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29" fillId="54" borderId="0" applyNumberFormat="0" applyBorder="0" applyAlignment="0" applyProtection="0"/>
    <xf numFmtId="0" fontId="127" fillId="0" borderId="171" applyNumberFormat="0" applyFill="0" applyProtection="0">
      <alignment horizontal="center"/>
    </xf>
    <xf numFmtId="0" fontId="217" fillId="12" borderId="189" applyNumberFormat="0" applyAlignment="0" applyProtection="0"/>
    <xf numFmtId="0" fontId="127" fillId="0" borderId="171" applyNumberFormat="0" applyFill="0" applyProtection="0">
      <alignment horizontal="center"/>
    </xf>
    <xf numFmtId="0" fontId="3" fillId="0" borderId="0"/>
    <xf numFmtId="0" fontId="86" fillId="0" borderId="0"/>
    <xf numFmtId="0" fontId="127" fillId="0" borderId="171" applyNumberFormat="0" applyFill="0" applyProtection="0">
      <alignment horizontal="center"/>
    </xf>
    <xf numFmtId="0" fontId="127" fillId="0" borderId="171" applyNumberFormat="0" applyFill="0" applyProtection="0">
      <alignment horizontal="center"/>
    </xf>
    <xf numFmtId="0" fontId="0" fillId="2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41" fillId="38" borderId="0" applyNumberFormat="0" applyBorder="0" applyAlignment="0" applyProtection="0"/>
    <xf numFmtId="0" fontId="163" fillId="14" borderId="186" applyNumberFormat="0" applyAlignment="0" applyProtection="0"/>
    <xf numFmtId="0" fontId="126" fillId="0" borderId="173" applyNumberFormat="0" applyFill="0" applyAlignment="0" applyProtection="0"/>
    <xf numFmtId="0" fontId="173" fillId="0" borderId="0" applyNumberFormat="0" applyFill="0" applyBorder="0" applyAlignment="0" applyProtection="0"/>
    <xf numFmtId="313"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63" fillId="14" borderId="186" applyNumberFormat="0" applyAlignment="0" applyProtection="0"/>
    <xf numFmtId="0" fontId="163" fillId="14" borderId="186" applyNumberFormat="0" applyAlignment="0" applyProtection="0"/>
    <xf numFmtId="0" fontId="129" fillId="54" borderId="0" applyNumberFormat="0" applyBorder="0" applyAlignment="0" applyProtection="0"/>
    <xf numFmtId="210" fontId="3" fillId="0" borderId="0" applyFont="0" applyFill="0" applyBorder="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129" fillId="51" borderId="0" applyNumberFormat="0" applyBorder="0" applyAlignment="0" applyProtection="0"/>
    <xf numFmtId="0" fontId="145" fillId="0" borderId="0">
      <alignment horizontal="center"/>
    </xf>
    <xf numFmtId="0" fontId="126" fillId="0" borderId="173" applyNumberFormat="0" applyFill="0" applyAlignment="0" applyProtection="0"/>
    <xf numFmtId="0" fontId="0" fillId="0" borderId="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40" borderId="0" applyNumberFormat="0" applyBorder="0" applyAlignment="0" applyProtection="0"/>
    <xf numFmtId="0" fontId="129" fillId="40" borderId="0" applyNumberFormat="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27" fillId="0" borderId="171" applyNumberFormat="0" applyFill="0" applyProtection="0">
      <alignment horizontal="center"/>
    </xf>
    <xf numFmtId="0" fontId="3" fillId="0" borderId="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223" fontId="193" fillId="0" borderId="0" applyFont="0" applyFill="0" applyBorder="0" applyAlignment="0" applyProtection="0"/>
    <xf numFmtId="0" fontId="3" fillId="0" borderId="0"/>
    <xf numFmtId="0" fontId="160" fillId="14" borderId="184" applyNumberFormat="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3" fillId="0" borderId="0"/>
    <xf numFmtId="0" fontId="157" fillId="55" borderId="0" applyNumberFormat="0" applyBorder="0" applyAlignment="0" applyProtection="0"/>
    <xf numFmtId="0" fontId="127" fillId="0" borderId="171" applyNumberFormat="0" applyFill="0" applyProtection="0">
      <alignment horizontal="center"/>
    </xf>
    <xf numFmtId="0" fontId="144" fillId="48"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327" fontId="86" fillId="0" borderId="0" applyFont="0" applyFill="0" applyBorder="0" applyAlignment="0" applyProtection="0"/>
    <xf numFmtId="4" fontId="3" fillId="0" borderId="0">
      <alignment horizontal="center" vertical="center"/>
    </xf>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9" fillId="47" borderId="182" applyNumberFormat="0" applyFont="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58" borderId="0" applyNumberFormat="0" applyBorder="0" applyAlignment="0" applyProtection="0"/>
    <xf numFmtId="4" fontId="3" fillId="0" borderId="0">
      <alignment horizontal="center" vertical="center"/>
    </xf>
    <xf numFmtId="0" fontId="127" fillId="0" borderId="171" applyNumberFormat="0" applyFill="0" applyProtection="0">
      <alignment horizontal="center"/>
    </xf>
    <xf numFmtId="0" fontId="127" fillId="0" borderId="171" applyNumberFormat="0" applyFill="0" applyProtection="0">
      <alignment horizontal="center"/>
    </xf>
    <xf numFmtId="0" fontId="158" fillId="0" borderId="0"/>
    <xf numFmtId="0" fontId="129" fillId="43"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9" fillId="39" borderId="0" applyNumberFormat="0" applyBorder="0" applyAlignment="0" applyProtection="0"/>
    <xf numFmtId="0" fontId="127" fillId="0" borderId="171" applyNumberFormat="0" applyFill="0" applyProtection="0">
      <alignment horizontal="center"/>
    </xf>
    <xf numFmtId="0" fontId="144" fillId="76" borderId="0" applyNumberFormat="0" applyBorder="0" applyAlignment="0" applyProtection="0"/>
    <xf numFmtId="0" fontId="0" fillId="13" borderId="0" applyNumberFormat="0" applyBorder="0" applyAlignment="0" applyProtection="0"/>
    <xf numFmtId="0" fontId="0" fillId="13" borderId="0" applyNumberFormat="0" applyBorder="0" applyAlignment="0" applyProtection="0"/>
    <xf numFmtId="0" fontId="163" fillId="14" borderId="186" applyNumberFormat="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64" fillId="44" borderId="0" applyNumberFormat="0" applyBorder="0" applyAlignment="0" applyProtection="0"/>
    <xf numFmtId="0" fontId="203" fillId="54"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9" fillId="51" borderId="0" applyNumberFormat="0" applyBorder="0" applyAlignment="0" applyProtection="0"/>
    <xf numFmtId="0" fontId="129" fillId="51" borderId="0" applyNumberFormat="0" applyBorder="0" applyAlignment="0" applyProtection="0"/>
    <xf numFmtId="291" fontId="3" fillId="0" borderId="0" applyFont="0" applyFill="0" applyBorder="0" applyAlignment="0" applyProtection="0"/>
    <xf numFmtId="0" fontId="64" fillId="37"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91"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23" fontId="129" fillId="0" borderId="0" applyFont="0" applyFill="0" applyBorder="0" applyAlignment="0" applyProtection="0"/>
    <xf numFmtId="0" fontId="165" fillId="0" borderId="0"/>
    <xf numFmtId="0" fontId="127" fillId="0" borderId="171" applyNumberFormat="0" applyFill="0" applyProtection="0">
      <alignment horizontal="center"/>
    </xf>
    <xf numFmtId="0" fontId="126" fillId="0" borderId="173" applyNumberFormat="0" applyFill="0" applyAlignment="0" applyProtection="0"/>
    <xf numFmtId="0" fontId="0" fillId="32"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223" fontId="129" fillId="0" borderId="0" applyFon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0" fillId="22" borderId="0" applyNumberFormat="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127" fillId="0" borderId="171" applyNumberFormat="0" applyFill="0" applyProtection="0">
      <alignment horizontal="center"/>
    </xf>
    <xf numFmtId="0" fontId="129" fillId="47" borderId="182" applyNumberFormat="0" applyFont="0" applyAlignment="0" applyProtection="0"/>
    <xf numFmtId="0" fontId="126" fillId="0" borderId="173" applyNumberFormat="0" applyFill="0" applyAlignment="0" applyProtection="0"/>
    <xf numFmtId="223" fontId="3" fillId="0" borderId="0" applyFont="0" applyFill="0" applyBorder="0" applyAlignment="0" applyProtection="0"/>
    <xf numFmtId="0" fontId="0" fillId="0" borderId="0"/>
    <xf numFmtId="0" fontId="127" fillId="0" borderId="171" applyNumberFormat="0" applyFill="0" applyProtection="0">
      <alignment horizontal="center"/>
    </xf>
    <xf numFmtId="0" fontId="157" fillId="55" borderId="0" applyNumberFormat="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223" fontId="0"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64" fillId="50" borderId="0" applyNumberFormat="0" applyBorder="0" applyAlignment="0" applyProtection="0"/>
    <xf numFmtId="0" fontId="127" fillId="0" borderId="171" applyNumberFormat="0" applyFill="0" applyProtection="0">
      <alignment horizontal="center"/>
    </xf>
    <xf numFmtId="0" fontId="216" fillId="0" borderId="203" applyNumberFormat="0" applyFill="0" applyAlignment="0" applyProtection="0"/>
    <xf numFmtId="0" fontId="129" fillId="40" borderId="0" applyNumberFormat="0" applyBorder="0" applyAlignment="0" applyProtection="0"/>
    <xf numFmtId="0" fontId="0" fillId="51" borderId="0" applyNumberFormat="0" applyBorder="0" applyAlignment="0" applyProtection="0"/>
    <xf numFmtId="0" fontId="0" fillId="51" borderId="0" applyNumberFormat="0" applyBorder="0" applyAlignment="0" applyProtection="0"/>
    <xf numFmtId="0" fontId="127" fillId="0" borderId="171" applyNumberFormat="0" applyFill="0" applyProtection="0">
      <alignment horizontal="center"/>
    </xf>
    <xf numFmtId="0" fontId="3" fillId="0" borderId="0"/>
    <xf numFmtId="0" fontId="3" fillId="0" borderId="0"/>
    <xf numFmtId="0" fontId="0" fillId="15" borderId="0" applyNumberFormat="0" applyBorder="0" applyAlignment="0" applyProtection="0"/>
    <xf numFmtId="0" fontId="127" fillId="0" borderId="171" applyNumberFormat="0" applyFill="0" applyProtection="0">
      <alignment horizontal="center"/>
    </xf>
    <xf numFmtId="0" fontId="133" fillId="0" borderId="175" applyNumberForma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23" fontId="129"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0" fillId="40"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0" fillId="27" borderId="0" applyNumberFormat="0" applyBorder="0" applyAlignment="0" applyProtection="0"/>
    <xf numFmtId="0" fontId="127" fillId="0" borderId="171" applyNumberFormat="0" applyFill="0" applyProtection="0">
      <alignment horizontal="center"/>
    </xf>
    <xf numFmtId="9" fontId="3" fillId="0" borderId="0" applyFon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126" fillId="0" borderId="173" applyNumberFormat="0" applyFill="0" applyAlignment="0" applyProtection="0"/>
    <xf numFmtId="0" fontId="152" fillId="0" borderId="0"/>
    <xf numFmtId="0" fontId="127" fillId="0" borderId="171" applyNumberFormat="0" applyFill="0" applyProtection="0">
      <alignment horizontal="center"/>
    </xf>
    <xf numFmtId="0" fontId="0" fillId="51" borderId="0" applyNumberFormat="0" applyBorder="0" applyAlignment="0" applyProtection="0"/>
    <xf numFmtId="0" fontId="126" fillId="0" borderId="170" applyNumberFormat="0" applyFill="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0" applyNumberFormat="0" applyFill="0" applyAlignment="0" applyProtection="0"/>
    <xf numFmtId="0" fontId="0" fillId="0" borderId="0"/>
    <xf numFmtId="0" fontId="0" fillId="0" borderId="0"/>
    <xf numFmtId="0" fontId="126" fillId="0" borderId="173" applyNumberFormat="0" applyFill="0" applyAlignment="0" applyProtection="0"/>
    <xf numFmtId="0" fontId="0" fillId="0" borderId="0"/>
    <xf numFmtId="0" fontId="126" fillId="0" borderId="170" applyNumberFormat="0" applyFill="0" applyAlignment="0" applyProtection="0"/>
    <xf numFmtId="0" fontId="147" fillId="26" borderId="0" applyNumberFormat="0" applyBorder="0" applyAlignment="0" applyProtection="0"/>
    <xf numFmtId="0" fontId="129" fillId="43" borderId="0" applyNumberFormat="0" applyBorder="0" applyAlignment="0" applyProtection="0"/>
    <xf numFmtId="0" fontId="0" fillId="32" borderId="0" applyNumberFormat="0" applyBorder="0" applyAlignment="0" applyProtection="0"/>
    <xf numFmtId="0" fontId="166" fillId="18" borderId="0">
      <protection hidden="1"/>
    </xf>
    <xf numFmtId="0" fontId="3" fillId="0" borderId="0"/>
    <xf numFmtId="0" fontId="0" fillId="0" borderId="0"/>
    <xf numFmtId="291"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62" fillId="0" borderId="185" applyNumberFormat="0" applyFill="0" applyAlignment="0" applyProtection="0"/>
    <xf numFmtId="0" fontId="162" fillId="0" borderId="185" applyNumberFormat="0" applyFill="0" applyAlignment="0" applyProtection="0"/>
    <xf numFmtId="0" fontId="129" fillId="24" borderId="0" applyNumberFormat="0" applyBorder="0" applyAlignment="0" applyProtection="0"/>
    <xf numFmtId="0" fontId="127" fillId="0" borderId="171" applyNumberFormat="0" applyFill="0" applyProtection="0">
      <alignment horizontal="center"/>
    </xf>
    <xf numFmtId="301" fontId="1" fillId="0" borderId="0" applyFill="0" applyBorder="0" applyAlignment="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236" fillId="0" borderId="0" applyNumberFormat="0" applyFill="0" applyBorder="0" applyAlignment="0" applyProtection="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3" fillId="0" borderId="0"/>
    <xf numFmtId="0" fontId="3" fillId="0" borderId="0"/>
    <xf numFmtId="0" fontId="3" fillId="61" borderId="193" applyNumberFormat="0" applyFont="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220" fillId="0" borderId="0"/>
    <xf numFmtId="0" fontId="127" fillId="0" borderId="171" applyNumberFormat="0" applyFill="0" applyProtection="0">
      <alignment horizontal="center"/>
    </xf>
    <xf numFmtId="0" fontId="127" fillId="0" borderId="171" applyNumberFormat="0" applyFill="0" applyProtection="0">
      <alignment horizontal="center"/>
    </xf>
    <xf numFmtId="267" fontId="86"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64" fillId="52"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9" fillId="0" borderId="0"/>
    <xf numFmtId="0" fontId="3" fillId="0" borderId="0"/>
    <xf numFmtId="39" fontId="3" fillId="0" borderId="0" applyFont="0" applyFill="0" applyBorder="0" applyAlignment="0" applyProtection="0"/>
    <xf numFmtId="0" fontId="127" fillId="0" borderId="171" applyNumberFormat="0" applyFill="0" applyProtection="0">
      <alignment horizontal="center"/>
    </xf>
    <xf numFmtId="192" fontId="271" fillId="0" borderId="0">
      <alignment horizontal="right"/>
    </xf>
    <xf numFmtId="0" fontId="129" fillId="3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257" fillId="0" borderId="0" applyNumberFormat="0" applyFill="0" applyBorder="0" applyAlignment="0"/>
    <xf numFmtId="0" fontId="127" fillId="0" borderId="171" applyNumberFormat="0" applyFill="0" applyProtection="0">
      <alignment horizontal="center"/>
    </xf>
    <xf numFmtId="0" fontId="127" fillId="0" borderId="171" applyNumberFormat="0" applyFill="0" applyProtection="0">
      <alignment horizontal="center"/>
    </xf>
    <xf numFmtId="290" fontId="136"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0" fillId="13" borderId="0" applyNumberFormat="0" applyBorder="0" applyAlignment="0" applyProtection="0"/>
    <xf numFmtId="0" fontId="127" fillId="0" borderId="171" applyNumberFormat="0" applyFill="0" applyProtection="0">
      <alignment horizontal="center"/>
    </xf>
    <xf numFmtId="0" fontId="64" fillId="56" borderId="0" applyNumberFormat="0" applyBorder="0" applyAlignment="0" applyProtection="0"/>
    <xf numFmtId="0" fontId="64" fillId="44" borderId="0" applyNumberFormat="0" applyBorder="0" applyAlignment="0" applyProtection="0"/>
    <xf numFmtId="0" fontId="64" fillId="50" borderId="0" applyNumberFormat="0" applyBorder="0" applyAlignment="0" applyProtection="0"/>
    <xf numFmtId="0" fontId="64" fillId="50" borderId="0" applyNumberFormat="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37" fillId="0" borderId="0"/>
    <xf numFmtId="0" fontId="127" fillId="0" borderId="171" applyNumberFormat="0" applyFill="0" applyProtection="0">
      <alignment horizontal="center"/>
    </xf>
    <xf numFmtId="0" fontId="164" fillId="0" borderId="0">
      <alignment vertical="center"/>
    </xf>
    <xf numFmtId="0" fontId="130" fillId="0" borderId="0"/>
    <xf numFmtId="0" fontId="127" fillId="0" borderId="171" applyNumberFormat="0" applyFill="0" applyProtection="0">
      <alignment horizontal="center"/>
    </xf>
    <xf numFmtId="0" fontId="126" fillId="0" borderId="170" applyNumberFormat="0" applyFill="0" applyAlignment="0" applyProtection="0"/>
    <xf numFmtId="0" fontId="0" fillId="32" borderId="0" applyNumberFormat="0" applyBorder="0" applyAlignment="0" applyProtection="0"/>
    <xf numFmtId="0" fontId="0" fillId="32" borderId="0" applyNumberFormat="0" applyBorder="0" applyAlignment="0" applyProtection="0"/>
    <xf numFmtId="0" fontId="129" fillId="25" borderId="0" applyNumberFormat="0" applyBorder="0" applyAlignment="0" applyProtection="0"/>
    <xf numFmtId="0" fontId="129" fillId="25" borderId="0" applyNumberFormat="0" applyBorder="0" applyAlignment="0" applyProtection="0"/>
    <xf numFmtId="291" fontId="3" fillId="0" borderId="0" applyFon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4" fontId="141" fillId="61" borderId="189" applyNumberFormat="0" applyProtection="0">
      <alignment horizontal="left" vertical="center" indent="1"/>
    </xf>
    <xf numFmtId="0" fontId="125" fillId="0" borderId="0" applyNumberForma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39" borderId="0" applyNumberFormat="0" applyBorder="0" applyAlignment="0" applyProtection="0"/>
    <xf numFmtId="0" fontId="192" fillId="12" borderId="192" applyNumberFormat="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208" fillId="0" borderId="199" applyNumberFormat="0" applyFill="0" applyAlignment="0" applyProtection="0"/>
    <xf numFmtId="0" fontId="140" fillId="26" borderId="0" applyNumberFormat="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63" fillId="14" borderId="186" applyNumberFormat="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282" fontId="3" fillId="0" borderId="0" applyFont="0" applyFill="0" applyBorder="0" applyAlignment="0" applyProtection="0"/>
    <xf numFmtId="0" fontId="127" fillId="0" borderId="171" applyNumberFormat="0" applyFill="0" applyProtection="0">
      <alignment horizontal="center"/>
    </xf>
    <xf numFmtId="0" fontId="0" fillId="32" borderId="0" applyNumberFormat="0" applyBorder="0" applyAlignment="0" applyProtection="0"/>
    <xf numFmtId="0" fontId="0" fillId="34"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213" fillId="18" borderId="189" applyNumberFormat="0" applyAlignment="0" applyProtection="0"/>
    <xf numFmtId="0" fontId="127" fillId="0" borderId="171" applyNumberFormat="0" applyFill="0" applyProtection="0">
      <alignment horizontal="center"/>
    </xf>
    <xf numFmtId="9" fontId="0" fillId="0" borderId="0" applyFont="0" applyFill="0" applyBorder="0" applyAlignment="0" applyProtection="0"/>
    <xf numFmtId="0" fontId="127" fillId="0" borderId="171" applyNumberFormat="0" applyFill="0" applyProtection="0">
      <alignment horizontal="center"/>
    </xf>
    <xf numFmtId="0" fontId="129" fillId="30"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0" fillId="22" borderId="0" applyNumberFormat="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0" fillId="24"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9" fillId="40"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223" fontId="177" fillId="0" borderId="0" applyFont="0" applyFill="0" applyBorder="0" applyAlignment="0" applyProtection="0"/>
    <xf numFmtId="298" fontId="3" fillId="0" borderId="0" applyFont="0" applyFill="0" applyBorder="0" applyProtection="0">
      <alignment horizontal="right"/>
    </xf>
    <xf numFmtId="3" fontId="214" fillId="0" borderId="1"/>
    <xf numFmtId="0" fontId="127" fillId="0" borderId="171" applyNumberFormat="0" applyFill="0" applyProtection="0">
      <alignment horizontal="center"/>
    </xf>
    <xf numFmtId="0" fontId="0" fillId="0" borderId="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98" fontId="3" fillId="0" borderId="0" applyFont="0" applyFill="0" applyBorder="0" applyProtection="0">
      <alignment horizontal="right"/>
    </xf>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79" fillId="64"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0" fillId="0" borderId="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56" fillId="0" borderId="177"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294" fontId="135" fillId="0" borderId="201">
      <protection locked="0"/>
    </xf>
    <xf numFmtId="0" fontId="151" fillId="31" borderId="0" applyNumberFormat="0" applyBorder="0" applyAlignment="0" applyProtection="0"/>
    <xf numFmtId="0" fontId="164" fillId="0" borderId="0">
      <alignment vertical="center"/>
    </xf>
    <xf numFmtId="0" fontId="127" fillId="0" borderId="171" applyNumberFormat="0" applyFill="0" applyProtection="0">
      <alignment horizontal="center"/>
    </xf>
    <xf numFmtId="0" fontId="127" fillId="0" borderId="171" applyNumberFormat="0" applyFill="0" applyProtection="0">
      <alignment horizontal="center"/>
    </xf>
    <xf numFmtId="252" fontId="1" fillId="0" borderId="0" applyFill="0" applyBorder="0" applyAlignment="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37" fillId="0" borderId="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239" fontId="86" fillId="0" borderId="0" applyFont="0" applyFill="0" applyBorder="0" applyAlignment="0" applyProtection="0"/>
    <xf numFmtId="0" fontId="127" fillId="0" borderId="171" applyNumberFormat="0" applyFill="0" applyProtection="0">
      <alignment horizontal="center"/>
    </xf>
    <xf numFmtId="0" fontId="3" fillId="0" borderId="0" applyNumberFormat="0" applyFill="0" applyBorder="0" applyAlignment="0" applyProtection="0"/>
    <xf numFmtId="0" fontId="0" fillId="22"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4" fontId="3" fillId="0" borderId="0">
      <alignment horizontal="center" vertical="center"/>
    </xf>
    <xf numFmtId="0" fontId="127" fillId="0" borderId="171" applyNumberFormat="0" applyFill="0" applyProtection="0">
      <alignment horizontal="center"/>
    </xf>
    <xf numFmtId="0" fontId="129" fillId="25" borderId="0" applyNumberFormat="0" applyBorder="0" applyAlignment="0" applyProtection="0"/>
    <xf numFmtId="0" fontId="129" fillId="39"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23" fontId="0" fillId="0" borderId="0" applyFont="0" applyFill="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40" fillId="25" borderId="0" applyNumberFormat="0" applyBorder="0" applyAlignment="0" applyProtection="0"/>
    <xf numFmtId="0" fontId="129" fillId="25" borderId="0" applyNumberFormat="0" applyBorder="0" applyAlignment="0" applyProtection="0"/>
    <xf numFmtId="0" fontId="127" fillId="0" borderId="171" applyNumberFormat="0" applyFill="0" applyProtection="0">
      <alignment horizontal="center"/>
    </xf>
    <xf numFmtId="0" fontId="151" fillId="48" borderId="0" applyNumberFormat="0" applyBorder="0" applyAlignment="0" applyProtection="0"/>
    <xf numFmtId="0" fontId="127" fillId="0" borderId="171" applyNumberFormat="0" applyFill="0" applyProtection="0">
      <alignment horizontal="center"/>
    </xf>
    <xf numFmtId="0" fontId="3" fillId="0" borderId="0"/>
    <xf numFmtId="0" fontId="3" fillId="0" borderId="0"/>
    <xf numFmtId="0" fontId="3" fillId="74" borderId="189" applyNumberFormat="0" applyProtection="0">
      <alignment horizontal="left" vertical="center" indent="1"/>
    </xf>
    <xf numFmtId="0" fontId="126" fillId="0" borderId="170" applyNumberFormat="0" applyFill="0" applyAlignment="0" applyProtection="0"/>
    <xf numFmtId="0" fontId="3" fillId="0" borderId="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9" fillId="40" borderId="0" applyNumberFormat="0" applyBorder="0" applyAlignment="0" applyProtection="0"/>
    <xf numFmtId="0" fontId="129" fillId="2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78" fontId="178" fillId="0" borderId="0" applyFill="0" applyBorder="0">
      <alignment horizontal="right"/>
      <protection locked="0"/>
    </xf>
    <xf numFmtId="0" fontId="127" fillId="0" borderId="171" applyNumberFormat="0" applyFill="0" applyProtection="0">
      <alignment horizontal="center"/>
    </xf>
    <xf numFmtId="0" fontId="158" fillId="0" borderId="0"/>
    <xf numFmtId="0" fontId="66" fillId="0" borderId="0" applyNumberFormat="0" applyFill="0" applyBorder="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166" fillId="0" borderId="0" applyFont="0" applyFill="0" applyBorder="0" applyAlignment="0" applyProtection="0"/>
    <xf numFmtId="0" fontId="127" fillId="0" borderId="171" applyNumberFormat="0" applyFill="0" applyProtection="0">
      <alignment horizontal="center"/>
    </xf>
    <xf numFmtId="0" fontId="140" fillId="40" borderId="0" applyNumberFormat="0" applyBorder="0" applyAlignment="0" applyProtection="0"/>
    <xf numFmtId="0" fontId="3" fillId="0" borderId="0"/>
    <xf numFmtId="0" fontId="64" fillId="50"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38" fontId="86" fillId="0" borderId="1" applyFont="0" applyFill="0" applyBorder="0" applyAlignment="0" applyProtection="0"/>
    <xf numFmtId="0" fontId="127" fillId="0" borderId="171" applyNumberFormat="0" applyFill="0" applyProtection="0">
      <alignment horizontal="center"/>
    </xf>
    <xf numFmtId="0" fontId="3" fillId="0" borderId="0"/>
    <xf numFmtId="0" fontId="0" fillId="32"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0" fillId="32" borderId="0" applyNumberFormat="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51"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22"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64" fillId="42"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126" fillId="0" borderId="170" applyNumberFormat="0" applyFill="0" applyAlignment="0" applyProtection="0"/>
    <xf numFmtId="0" fontId="126" fillId="0" borderId="170" applyNumberFormat="0" applyFill="0" applyAlignment="0" applyProtection="0"/>
    <xf numFmtId="0" fontId="64" fillId="44" borderId="0" applyNumberFormat="0" applyBorder="0" applyAlignment="0" applyProtection="0"/>
    <xf numFmtId="0" fontId="129" fillId="51" borderId="0" applyNumberFormat="0" applyBorder="0" applyAlignment="0" applyProtection="0"/>
    <xf numFmtId="0" fontId="127" fillId="0" borderId="171" applyNumberFormat="0" applyFill="0" applyProtection="0">
      <alignment horizontal="center"/>
    </xf>
    <xf numFmtId="0" fontId="128" fillId="0" borderId="172" applyNumberFormat="0" applyFill="0" applyAlignment="0" applyProtection="0"/>
    <xf numFmtId="0" fontId="128" fillId="0" borderId="172" applyNumberFormat="0" applyFill="0" applyAlignment="0" applyProtection="0"/>
    <xf numFmtId="0" fontId="128" fillId="0" borderId="172" applyNumberFormat="0" applyFill="0" applyAlignment="0" applyProtection="0"/>
    <xf numFmtId="300" fontId="1" fillId="0" borderId="0" applyFill="0" applyBorder="0" applyAlignment="0"/>
    <xf numFmtId="0" fontId="3" fillId="0" borderId="176" applyNumberFormat="0" applyFont="0" applyFill="0" applyAlignment="0" applyProtection="0"/>
    <xf numFmtId="223" fontId="193" fillId="0" borderId="0" applyFont="0" applyFill="0" applyBorder="0" applyAlignment="0" applyProtection="0"/>
    <xf numFmtId="0" fontId="127" fillId="0" borderId="171" applyNumberFormat="0" applyFill="0" applyProtection="0">
      <alignment horizontal="center"/>
    </xf>
    <xf numFmtId="0" fontId="147" fillId="65" borderId="0" applyNumberFormat="0" applyBorder="0" applyAlignment="0" applyProtection="0"/>
    <xf numFmtId="282" fontId="3" fillId="0" borderId="0" applyFont="0" applyFill="0" applyBorder="0" applyAlignment="0"/>
    <xf numFmtId="0" fontId="127" fillId="0" borderId="171" applyNumberFormat="0" applyFill="0" applyProtection="0">
      <alignment horizontal="center"/>
    </xf>
    <xf numFmtId="0" fontId="129" fillId="40" borderId="0" applyNumberFormat="0" applyBorder="0" applyAlignment="0" applyProtection="0"/>
    <xf numFmtId="0" fontId="129" fillId="25" borderId="0" applyNumberFormat="0" applyBorder="0" applyAlignment="0" applyProtection="0"/>
    <xf numFmtId="0" fontId="217" fillId="18" borderId="189" applyNumberFormat="0" applyAlignment="0" applyProtection="0"/>
    <xf numFmtId="0" fontId="127" fillId="0" borderId="171" applyNumberFormat="0" applyFill="0" applyProtection="0">
      <alignment horizontal="center"/>
    </xf>
    <xf numFmtId="0" fontId="0" fillId="32" borderId="0" applyNumberFormat="0" applyBorder="0" applyAlignment="0" applyProtection="0"/>
    <xf numFmtId="0" fontId="214" fillId="0" borderId="1"/>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50" fillId="0" borderId="0" applyNumberFormat="0" applyFill="0" applyProtection="0">
      <alignment horizontal="centerContinuous"/>
    </xf>
    <xf numFmtId="0" fontId="131" fillId="0" borderId="0" applyNumberFormat="0" applyFill="0" applyBorder="0" applyProtection="0">
      <alignment vertical="top"/>
    </xf>
    <xf numFmtId="0" fontId="127" fillId="0" borderId="171" applyNumberFormat="0" applyFill="0" applyProtection="0">
      <alignment horizontal="center"/>
    </xf>
    <xf numFmtId="0" fontId="129" fillId="39" borderId="0" applyNumberFormat="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3" fillId="0" borderId="0"/>
    <xf numFmtId="0" fontId="129" fillId="47" borderId="182" applyNumberFormat="0" applyFont="0" applyAlignment="0" applyProtection="0"/>
    <xf numFmtId="0" fontId="129" fillId="47" borderId="182" applyNumberFormat="0" applyFont="0" applyAlignment="0" applyProtection="0"/>
    <xf numFmtId="0" fontId="3" fillId="24" borderId="189" applyNumberFormat="0" applyProtection="0">
      <alignment horizontal="left" vertical="center" indent="1"/>
    </xf>
    <xf numFmtId="0" fontId="127" fillId="0" borderId="171" applyNumberFormat="0" applyFill="0" applyProtection="0">
      <alignment horizontal="center"/>
    </xf>
    <xf numFmtId="0" fontId="0" fillId="0" borderId="0"/>
    <xf numFmtId="0" fontId="129" fillId="40" borderId="0" applyNumberFormat="0" applyBorder="0" applyAlignment="0" applyProtection="0"/>
    <xf numFmtId="0" fontId="3" fillId="0" borderId="0"/>
    <xf numFmtId="0" fontId="3" fillId="0" borderId="0" applyNumberFormat="0" applyFill="0" applyBorder="0" applyAlignment="0" applyProtection="0"/>
    <xf numFmtId="0" fontId="3" fillId="0" borderId="0"/>
    <xf numFmtId="0" fontId="127" fillId="0" borderId="171" applyNumberFormat="0" applyFill="0" applyProtection="0">
      <alignment horizontal="center"/>
    </xf>
    <xf numFmtId="0" fontId="0" fillId="33"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25" borderId="0" applyNumberFormat="0" applyBorder="0" applyAlignment="0" applyProtection="0"/>
    <xf numFmtId="0" fontId="0" fillId="25" borderId="0" applyNumberFormat="0" applyBorder="0" applyAlignment="0" applyProtection="0"/>
    <xf numFmtId="0" fontId="127" fillId="0" borderId="171" applyNumberFormat="0" applyFill="0" applyProtection="0">
      <alignment horizontal="center"/>
    </xf>
    <xf numFmtId="0" fontId="3" fillId="0" borderId="0" applyNumberFormat="0" applyFill="0" applyBorder="0" applyAlignment="0" applyProtection="0"/>
    <xf numFmtId="327" fontId="86" fillId="0" borderId="0" applyFont="0" applyFill="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34" borderId="0" applyNumberFormat="0" applyBorder="0" applyAlignment="0" applyProtection="0"/>
    <xf numFmtId="0" fontId="3" fillId="0" borderId="0"/>
    <xf numFmtId="0" fontId="3" fillId="0" borderId="0"/>
    <xf numFmtId="0" fontId="127" fillId="0" borderId="171" applyNumberFormat="0" applyFill="0" applyProtection="0">
      <alignment horizontal="center"/>
    </xf>
    <xf numFmtId="0" fontId="0" fillId="28" borderId="0" applyNumberFormat="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127" fillId="0" borderId="171" applyNumberFormat="0" applyFill="0" applyProtection="0">
      <alignment horizontal="center"/>
    </xf>
    <xf numFmtId="0" fontId="245" fillId="18" borderId="192" applyNumberFormat="0" applyAlignment="0" applyProtection="0"/>
    <xf numFmtId="0" fontId="3" fillId="0" borderId="176" applyNumberFormat="0" applyFont="0" applyFill="0" applyAlignment="0" applyProtection="0"/>
    <xf numFmtId="0" fontId="131" fillId="0" borderId="0" applyNumberFormat="0" applyFill="0" applyBorder="0" applyProtection="0">
      <alignment vertical="top"/>
    </xf>
    <xf numFmtId="0" fontId="129" fillId="61" borderId="0" applyNumberFormat="0" applyBorder="0" applyAlignment="0" applyProtection="0"/>
    <xf numFmtId="0" fontId="64" fillId="31" borderId="0" applyNumberFormat="0" applyBorder="0" applyAlignment="0" applyProtection="0"/>
    <xf numFmtId="223" fontId="0" fillId="0" borderId="0" applyFont="0" applyFill="0" applyBorder="0" applyAlignment="0" applyProtection="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64" fillId="37" borderId="0" applyNumberFormat="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62" fillId="0" borderId="185" applyNumberFormat="0" applyFill="0" applyAlignment="0" applyProtection="0"/>
    <xf numFmtId="0" fontId="129" fillId="43" borderId="0" applyNumberFormat="0" applyBorder="0" applyAlignment="0" applyProtection="0"/>
    <xf numFmtId="0" fontId="126" fillId="0" borderId="170" applyNumberFormat="0" applyFill="0" applyAlignment="0" applyProtection="0"/>
    <xf numFmtId="0" fontId="64" fillId="21"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3" fillId="0" borderId="0"/>
    <xf numFmtId="0" fontId="0" fillId="38"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5" fillId="0" borderId="0" applyNumberFormat="0" applyFill="0" applyBorder="0" applyAlignment="0" applyProtection="0"/>
    <xf numFmtId="0" fontId="0" fillId="0" borderId="0"/>
    <xf numFmtId="0" fontId="129" fillId="40" borderId="0" applyNumberFormat="0" applyBorder="0" applyAlignment="0" applyProtection="0"/>
    <xf numFmtId="0" fontId="133" fillId="0" borderId="175"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64" fillId="2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13" borderId="0" applyNumberFormat="0" applyBorder="0" applyAlignment="0" applyProtection="0"/>
    <xf numFmtId="0" fontId="0" fillId="0" borderId="0"/>
    <xf numFmtId="0" fontId="64" fillId="42" borderId="0" applyNumberFormat="0" applyBorder="0" applyAlignment="0" applyProtection="0"/>
    <xf numFmtId="0" fontId="126" fillId="0" borderId="170" applyNumberFormat="0" applyFill="0" applyAlignment="0" applyProtection="0"/>
    <xf numFmtId="0" fontId="162" fillId="0" borderId="185" applyNumberFormat="0" applyFill="0" applyAlignment="0" applyProtection="0"/>
    <xf numFmtId="0" fontId="162" fillId="0" borderId="185"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4" fontId="3" fillId="0" borderId="0">
      <alignment horizontal="center" vertical="center"/>
    </xf>
    <xf numFmtId="0" fontId="126" fillId="0" borderId="173" applyNumberFormat="0" applyFill="0" applyAlignment="0" applyProtection="0"/>
    <xf numFmtId="0" fontId="0" fillId="0" borderId="0"/>
    <xf numFmtId="0" fontId="127" fillId="0" borderId="171" applyNumberFormat="0" applyFill="0" applyProtection="0">
      <alignment horizontal="center"/>
    </xf>
    <xf numFmtId="223" fontId="3" fillId="0" borderId="0" applyFont="0" applyFill="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325" fontId="3" fillId="0" borderId="0" applyFont="0" applyFill="0" applyBorder="0" applyAlignment="0" applyProtection="0"/>
    <xf numFmtId="9" fontId="0" fillId="0" borderId="0" applyFont="0" applyFill="0" applyBorder="0" applyAlignment="0" applyProtection="0"/>
    <xf numFmtId="0" fontId="127" fillId="0" borderId="171" applyNumberFormat="0" applyFill="0" applyProtection="0">
      <alignment horizontal="center"/>
    </xf>
    <xf numFmtId="0" fontId="147" fillId="45" borderId="0" applyNumberFormat="0" applyBorder="0" applyAlignment="0" applyProtection="0"/>
    <xf numFmtId="0" fontId="0" fillId="33" borderId="0" applyNumberFormat="0" applyBorder="0" applyAlignment="0" applyProtection="0"/>
    <xf numFmtId="0" fontId="0" fillId="0" borderId="0"/>
    <xf numFmtId="0" fontId="127" fillId="0" borderId="171" applyNumberFormat="0" applyFill="0" applyProtection="0">
      <alignment horizontal="center"/>
    </xf>
    <xf numFmtId="291" fontId="3"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0" borderId="0"/>
    <xf numFmtId="0" fontId="173" fillId="0" borderId="0" applyNumberForma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32" fillId="0" borderId="0" applyNumberFormat="0" applyFill="0" applyBorder="0" applyAlignment="0" applyProtection="0"/>
    <xf numFmtId="0" fontId="127" fillId="0" borderId="171" applyNumberFormat="0" applyFill="0" applyProtection="0">
      <alignment horizontal="center"/>
    </xf>
    <xf numFmtId="0" fontId="129" fillId="35" borderId="0" applyNumberFormat="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0" fillId="24" borderId="0" applyNumberFormat="0" applyBorder="0" applyAlignment="0" applyProtection="0"/>
    <xf numFmtId="0" fontId="127" fillId="0" borderId="171" applyNumberFormat="0" applyFill="0" applyProtection="0">
      <alignment horizontal="center"/>
    </xf>
    <xf numFmtId="0" fontId="0" fillId="51" borderId="0" applyNumberFormat="0" applyBorder="0" applyAlignment="0" applyProtection="0"/>
    <xf numFmtId="0" fontId="0" fillId="38" borderId="0" applyNumberFormat="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0" fillId="58" borderId="0" applyNumberFormat="0" applyBorder="0" applyAlignment="0" applyProtection="0"/>
    <xf numFmtId="261"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44" fillId="26" borderId="0" applyNumberFormat="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6" fillId="0" borderId="170" applyNumberFormat="0" applyFill="0" applyAlignment="0" applyProtection="0"/>
    <xf numFmtId="328" fontId="3" fillId="0" borderId="207" applyNumberFormat="0" applyFill="0" applyAlignment="0" applyProtection="0"/>
    <xf numFmtId="0" fontId="0" fillId="32" borderId="0" applyNumberFormat="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51" fillId="53" borderId="0" applyNumberFormat="0" applyBorder="0" applyAlignment="0" applyProtection="0"/>
    <xf numFmtId="0" fontId="0" fillId="38" borderId="0" applyNumberFormat="0" applyBorder="0" applyAlignment="0" applyProtection="0"/>
    <xf numFmtId="0" fontId="160" fillId="14" borderId="184" applyNumberFormat="0" applyAlignment="0" applyProtection="0"/>
    <xf numFmtId="0" fontId="129" fillId="24" borderId="0" applyNumberFormat="0" applyBorder="0" applyAlignment="0" applyProtection="0"/>
    <xf numFmtId="0" fontId="127" fillId="0" borderId="171" applyNumberFormat="0" applyFill="0" applyProtection="0">
      <alignment horizontal="center"/>
    </xf>
    <xf numFmtId="0" fontId="3" fillId="0" borderId="0"/>
    <xf numFmtId="0" fontId="0" fillId="22"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9" fontId="0"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5" fillId="0" borderId="0" applyNumberForma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8" fillId="0" borderId="172" applyNumberFormat="0" applyFill="0" applyAlignment="0" applyProtection="0"/>
    <xf numFmtId="0" fontId="128" fillId="0" borderId="172" applyNumberFormat="0" applyFill="0" applyAlignment="0" applyProtection="0"/>
    <xf numFmtId="0" fontId="128" fillId="0" borderId="172"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9" fillId="24" borderId="0" applyNumberFormat="0" applyBorder="0" applyAlignment="0" applyProtection="0"/>
    <xf numFmtId="0" fontId="127" fillId="0" borderId="171" applyNumberFormat="0" applyFill="0" applyProtection="0">
      <alignment horizontal="center"/>
    </xf>
    <xf numFmtId="0" fontId="0" fillId="58" borderId="0" applyNumberFormat="0" applyBorder="0" applyAlignment="0" applyProtection="0"/>
    <xf numFmtId="301" fontId="1"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22"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47" fillId="39" borderId="0" applyNumberFormat="0" applyBorder="0" applyAlignment="0" applyProtection="0"/>
    <xf numFmtId="0" fontId="0" fillId="25" borderId="0" applyNumberFormat="0" applyBorder="0" applyAlignment="0" applyProtection="0"/>
    <xf numFmtId="0" fontId="127" fillId="0" borderId="171" applyNumberFormat="0" applyFill="0" applyProtection="0">
      <alignment horizontal="center"/>
    </xf>
    <xf numFmtId="0" fontId="3" fillId="0" borderId="0"/>
    <xf numFmtId="0" fontId="185" fillId="0" borderId="196" applyNumberFormat="0" applyFill="0" applyAlignment="0" applyProtection="0"/>
    <xf numFmtId="0" fontId="127" fillId="0" borderId="171" applyNumberFormat="0" applyFill="0" applyProtection="0">
      <alignment horizontal="center"/>
    </xf>
    <xf numFmtId="310" fontId="86" fillId="0" borderId="0"/>
    <xf numFmtId="0" fontId="126" fillId="0" borderId="170" applyNumberFormat="0" applyFill="0" applyAlignment="0" applyProtection="0"/>
    <xf numFmtId="0" fontId="0" fillId="38" borderId="0" applyNumberFormat="0" applyBorder="0" applyAlignment="0" applyProtection="0"/>
    <xf numFmtId="0" fontId="0" fillId="38" borderId="0" applyNumberFormat="0" applyBorder="0" applyAlignment="0" applyProtection="0"/>
    <xf numFmtId="0" fontId="127" fillId="0" borderId="171" applyNumberFormat="0" applyFill="0" applyProtection="0">
      <alignment horizontal="center"/>
    </xf>
    <xf numFmtId="223" fontId="0" fillId="0" borderId="0" applyFont="0" applyFill="0" applyBorder="0" applyAlignment="0" applyProtection="0"/>
    <xf numFmtId="0" fontId="127" fillId="0" borderId="171" applyNumberFormat="0" applyFill="0" applyProtection="0">
      <alignment horizontal="center"/>
    </xf>
    <xf numFmtId="0" fontId="129" fillId="39" borderId="0" applyNumberFormat="0" applyBorder="0" applyAlignment="0" applyProtection="0"/>
    <xf numFmtId="223" fontId="0" fillId="0" borderId="0" applyFont="0" applyFill="0" applyBorder="0" applyAlignment="0" applyProtection="0"/>
    <xf numFmtId="0" fontId="126" fillId="0" borderId="173" applyNumberFormat="0" applyFill="0" applyAlignment="0" applyProtection="0"/>
    <xf numFmtId="314" fontId="86" fillId="0" borderId="204">
      <alignment horizontal="right"/>
    </xf>
    <xf numFmtId="0" fontId="131" fillId="0" borderId="0" applyNumberFormat="0" applyFill="0" applyBorder="0" applyProtection="0">
      <alignment vertical="top"/>
    </xf>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49" fontId="3" fillId="0" borderId="0" applyFont="0" applyFill="0" applyBorder="0" applyAlignment="0" applyProtection="0"/>
    <xf numFmtId="325" fontId="3" fillId="0" borderId="0" applyFont="0" applyFill="0" applyBorder="0" applyAlignment="0" applyProtection="0"/>
    <xf numFmtId="0" fontId="127" fillId="0" borderId="171" applyNumberFormat="0" applyFill="0" applyProtection="0">
      <alignment horizontal="center"/>
    </xf>
    <xf numFmtId="0" fontId="3" fillId="0" borderId="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64" fillId="44" borderId="0" applyNumberFormat="0" applyBorder="0" applyAlignment="0" applyProtection="0"/>
    <xf numFmtId="0" fontId="0" fillId="13" borderId="0" applyNumberFormat="0" applyBorder="0" applyAlignment="0" applyProtection="0"/>
    <xf numFmtId="0" fontId="0" fillId="13" borderId="0" applyNumberFormat="0" applyBorder="0" applyAlignment="0" applyProtection="0"/>
    <xf numFmtId="0" fontId="127" fillId="0" borderId="171" applyNumberFormat="0" applyFill="0" applyProtection="0">
      <alignment horizontal="center"/>
    </xf>
    <xf numFmtId="0" fontId="3" fillId="0" borderId="0"/>
    <xf numFmtId="0" fontId="3" fillId="61" borderId="193" applyNumberFormat="0" applyFont="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22" borderId="0" applyNumberFormat="0" applyBorder="0" applyAlignment="0" applyProtection="0"/>
    <xf numFmtId="0" fontId="0" fillId="22"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9" fillId="61" borderId="0" applyNumberFormat="0" applyBorder="0" applyAlignment="0" applyProtection="0"/>
    <xf numFmtId="0" fontId="127" fillId="0" borderId="171" applyNumberFormat="0" applyFill="0" applyProtection="0">
      <alignment horizontal="center"/>
    </xf>
    <xf numFmtId="0" fontId="129" fillId="54"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64" fillId="50" borderId="0" applyNumberFormat="0" applyBorder="0" applyAlignment="0" applyProtection="0"/>
    <xf numFmtId="0" fontId="125" fillId="0" borderId="0" applyNumberForma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40"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58" fontId="197" fillId="0" borderId="2" applyFill="0" applyBorder="0">
      <alignment horizontal="right"/>
    </xf>
    <xf numFmtId="0" fontId="0" fillId="40" borderId="0" applyNumberFormat="0" applyBorder="0" applyAlignment="0" applyProtection="0"/>
    <xf numFmtId="0" fontId="127" fillId="0" borderId="171" applyNumberFormat="0" applyFill="0" applyProtection="0">
      <alignment horizontal="center"/>
    </xf>
    <xf numFmtId="58" fontId="197" fillId="0" borderId="2" applyFill="0" applyBorder="0">
      <alignment horizontal="right"/>
    </xf>
    <xf numFmtId="0" fontId="208" fillId="0" borderId="199" applyNumberFormat="0" applyFill="0" applyAlignment="0" applyProtection="0"/>
    <xf numFmtId="0" fontId="127" fillId="0" borderId="171" applyNumberFormat="0" applyFill="0" applyProtection="0">
      <alignment horizontal="center"/>
    </xf>
    <xf numFmtId="0" fontId="0" fillId="0" borderId="0"/>
    <xf numFmtId="0" fontId="127" fillId="0" borderId="171" applyNumberFormat="0" applyFill="0" applyProtection="0">
      <alignment horizontal="center"/>
    </xf>
    <xf numFmtId="0" fontId="129" fillId="26" borderId="0" applyNumberFormat="0" applyBorder="0" applyAlignment="0" applyProtection="0"/>
    <xf numFmtId="0" fontId="127" fillId="0" borderId="171" applyNumberFormat="0" applyFill="0" applyProtection="0">
      <alignment horizontal="center"/>
    </xf>
    <xf numFmtId="0" fontId="3" fillId="0" borderId="0"/>
    <xf numFmtId="0" fontId="0" fillId="29" borderId="0" applyNumberFormat="0" applyBorder="0" applyAlignment="0" applyProtection="0"/>
    <xf numFmtId="291" fontId="3" fillId="0" borderId="0" applyFont="0" applyFill="0" applyBorder="0" applyAlignment="0" applyProtection="0"/>
    <xf numFmtId="223" fontId="129" fillId="0" borderId="0" applyFont="0" applyFill="0" applyBorder="0" applyAlignment="0" applyProtection="0"/>
    <xf numFmtId="0" fontId="0" fillId="15" borderId="0" applyNumberFormat="0" applyBorder="0" applyAlignment="0" applyProtection="0"/>
    <xf numFmtId="0" fontId="127" fillId="0" borderId="171" applyNumberFormat="0" applyFill="0" applyProtection="0">
      <alignment horizontal="center"/>
    </xf>
    <xf numFmtId="0" fontId="0" fillId="0" borderId="0"/>
    <xf numFmtId="0" fontId="156" fillId="0" borderId="177" applyNumberFormat="0" applyFill="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3" fillId="0" borderId="176" applyNumberFormat="0" applyFont="0" applyFill="0" applyAlignment="0" applyProtection="0"/>
    <xf numFmtId="0" fontId="126" fillId="0" borderId="173"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23" fontId="129" fillId="0" borderId="0" applyFont="0" applyFill="0" applyBorder="0" applyAlignment="0" applyProtection="0"/>
    <xf numFmtId="0" fontId="126" fillId="0" borderId="170" applyNumberFormat="0" applyFill="0" applyAlignment="0" applyProtection="0"/>
    <xf numFmtId="0" fontId="129" fillId="39" borderId="0" applyNumberFormat="0" applyBorder="0" applyAlignment="0" applyProtection="0"/>
    <xf numFmtId="0" fontId="0" fillId="32" borderId="0" applyNumberFormat="0" applyBorder="0" applyAlignment="0" applyProtection="0"/>
    <xf numFmtId="0" fontId="127" fillId="0" borderId="171" applyNumberFormat="0" applyFill="0" applyProtection="0">
      <alignment horizontal="center"/>
    </xf>
    <xf numFmtId="0" fontId="129" fillId="24" borderId="0" applyNumberFormat="0" applyBorder="0" applyAlignment="0" applyProtection="0"/>
    <xf numFmtId="0" fontId="127" fillId="0" borderId="171" applyNumberFormat="0" applyFill="0" applyProtection="0">
      <alignment horizontal="center"/>
    </xf>
    <xf numFmtId="0" fontId="147" fillId="60" borderId="0" applyNumberFormat="0" applyBorder="0" applyAlignment="0" applyProtection="0"/>
    <xf numFmtId="0" fontId="129" fillId="51"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9" fillId="26"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9" fillId="35" borderId="0" applyNumberFormat="0" applyBorder="0" applyAlignment="0" applyProtection="0"/>
    <xf numFmtId="0" fontId="0" fillId="0" borderId="0"/>
    <xf numFmtId="0" fontId="158" fillId="0" borderId="0"/>
    <xf numFmtId="0" fontId="127" fillId="0" borderId="171" applyNumberFormat="0" applyFill="0" applyProtection="0">
      <alignment horizontal="center"/>
    </xf>
    <xf numFmtId="223" fontId="79" fillId="0" borderId="0" applyFont="0" applyFill="0" applyBorder="0" applyAlignment="0" applyProtection="0"/>
    <xf numFmtId="0" fontId="127" fillId="0" borderId="171" applyNumberFormat="0" applyFill="0" applyProtection="0">
      <alignment horizontal="center"/>
    </xf>
    <xf numFmtId="0" fontId="3" fillId="0" borderId="0"/>
    <xf numFmtId="223" fontId="3" fillId="0" borderId="0" applyFont="0" applyFill="0" applyBorder="0" applyAlignment="0" applyProtection="0"/>
    <xf numFmtId="0" fontId="3" fillId="0" borderId="0" applyNumberForma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28" borderId="0" applyNumberFormat="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27" fillId="0" borderId="171" applyNumberFormat="0" applyFill="0" applyProtection="0">
      <alignment horizontal="center"/>
    </xf>
    <xf numFmtId="223" fontId="3" fillId="0" borderId="0" applyFont="0" applyFill="0" applyBorder="0" applyAlignment="0" applyProtection="0"/>
    <xf numFmtId="0" fontId="181" fillId="66" borderId="198">
      <alignment horizontal="center" vertical="center"/>
    </xf>
    <xf numFmtId="0" fontId="127" fillId="0" borderId="171" applyNumberFormat="0" applyFill="0" applyProtection="0">
      <alignment horizontal="center"/>
    </xf>
    <xf numFmtId="9" fontId="0" fillId="0" borderId="0" applyFont="0" applyFill="0" applyBorder="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36" borderId="0" applyNumberFormat="0" applyBorder="0" applyAlignment="0" applyProtection="0"/>
    <xf numFmtId="9" fontId="3" fillId="0" borderId="0" applyFont="0" applyFill="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213" fillId="18" borderId="189" applyNumberFormat="0" applyAlignment="0" applyProtection="0"/>
    <xf numFmtId="0" fontId="3" fillId="0" borderId="0"/>
    <xf numFmtId="0" fontId="131" fillId="0" borderId="0" applyNumberFormat="0" applyFill="0" applyBorder="0" applyProtection="0">
      <alignment vertical="top"/>
    </xf>
    <xf numFmtId="0" fontId="126" fillId="0" borderId="170" applyNumberFormat="0" applyFill="0" applyAlignment="0" applyProtection="0"/>
    <xf numFmtId="0" fontId="3" fillId="0" borderId="0"/>
    <xf numFmtId="0" fontId="0" fillId="15" borderId="0" applyNumberFormat="0" applyBorder="0" applyAlignment="0" applyProtection="0"/>
    <xf numFmtId="0" fontId="127" fillId="0" borderId="171" applyNumberFormat="0" applyFill="0" applyProtection="0">
      <alignment horizontal="center"/>
    </xf>
    <xf numFmtId="265" fontId="158" fillId="0" borderId="0" applyFill="0" applyBorder="0" applyAlignment="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9" fontId="0" fillId="0" borderId="0" applyFont="0" applyFill="0" applyBorder="0" applyAlignment="0" applyProtection="0"/>
    <xf numFmtId="9" fontId="3" fillId="0" borderId="0" applyFont="0" applyFill="0" applyBorder="0" applyAlignment="0" applyProtection="0"/>
    <xf numFmtId="0" fontId="3" fillId="0" borderId="0"/>
    <xf numFmtId="0" fontId="128" fillId="0" borderId="172" applyNumberFormat="0" applyFill="0" applyAlignment="0" applyProtection="0"/>
    <xf numFmtId="0" fontId="127" fillId="0" borderId="171" applyNumberFormat="0" applyFill="0" applyProtection="0">
      <alignment horizontal="center"/>
    </xf>
    <xf numFmtId="0" fontId="128" fillId="0" borderId="172" applyNumberFormat="0" applyFill="0" applyAlignment="0" applyProtection="0"/>
    <xf numFmtId="0" fontId="129" fillId="24" borderId="0" applyNumberFormat="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0" fillId="47" borderId="182" applyNumberFormat="0" applyFont="0" applyAlignment="0" applyProtection="0"/>
    <xf numFmtId="291" fontId="3" fillId="0" borderId="0" applyFont="0" applyFill="0" applyBorder="0" applyAlignment="0" applyProtection="0"/>
    <xf numFmtId="0" fontId="127" fillId="0" borderId="171" applyNumberFormat="0" applyFill="0" applyProtection="0">
      <alignment horizontal="center"/>
    </xf>
    <xf numFmtId="0" fontId="129" fillId="35" borderId="0" applyNumberFormat="0" applyBorder="0" applyAlignment="0" applyProtection="0"/>
    <xf numFmtId="0" fontId="129" fillId="5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0" fontId="0" fillId="34" borderId="0" applyNumberFormat="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6" fillId="0" borderId="170" applyNumberFormat="0" applyFill="0" applyAlignment="0" applyProtection="0"/>
    <xf numFmtId="0" fontId="179" fillId="64"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79" fillId="64"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5" fillId="0" borderId="179" applyNumberFormat="0" applyFill="0" applyAlignment="0" applyProtection="0"/>
    <xf numFmtId="0" fontId="3" fillId="0" borderId="176" applyNumberFormat="0" applyFon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0" fillId="58"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64" fillId="37" borderId="0" applyNumberFormat="0" applyBorder="0" applyAlignment="0" applyProtection="0"/>
    <xf numFmtId="0" fontId="64" fillId="37"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51" fillId="53"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5" fillId="0" borderId="0" applyNumberFormat="0" applyFill="0" applyBorder="0" applyAlignment="0" applyProtection="0"/>
    <xf numFmtId="0" fontId="0" fillId="0" borderId="0"/>
    <xf numFmtId="0" fontId="127" fillId="0" borderId="171" applyNumberFormat="0" applyFill="0" applyProtection="0">
      <alignment horizontal="center"/>
    </xf>
    <xf numFmtId="0" fontId="3" fillId="0" borderId="0"/>
    <xf numFmtId="0" fontId="129" fillId="51" borderId="0" applyNumberFormat="0" applyBorder="0" applyAlignment="0" applyProtection="0"/>
    <xf numFmtId="0" fontId="129" fillId="26"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47" fillId="73"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0" fontId="116" fillId="0" borderId="0" applyFill="0" applyBorder="0" applyProtection="0"/>
    <xf numFmtId="0" fontId="129" fillId="61"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33" fillId="0" borderId="175" applyNumberFormat="0" applyFill="0" applyAlignment="0" applyProtection="0"/>
    <xf numFmtId="0" fontId="3" fillId="0" borderId="0"/>
    <xf numFmtId="0" fontId="125" fillId="0" borderId="0" applyNumberFormat="0" applyFill="0" applyBorder="0" applyAlignment="0" applyProtection="0"/>
    <xf numFmtId="0" fontId="147" fillId="93"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202" fillId="70" borderId="186" applyNumberFormat="0" applyAlignment="0" applyProtection="0"/>
    <xf numFmtId="0" fontId="126" fillId="0" borderId="170" applyNumberFormat="0" applyFill="0" applyAlignment="0" applyProtection="0"/>
    <xf numFmtId="0" fontId="140" fillId="24" borderId="0" applyNumberFormat="0" applyBorder="0" applyAlignment="0" applyProtection="0"/>
    <xf numFmtId="9" fontId="3" fillId="25" borderId="0"/>
    <xf numFmtId="0" fontId="127" fillId="0" borderId="171" applyNumberFormat="0" applyFill="0" applyProtection="0">
      <alignment horizontal="center"/>
    </xf>
    <xf numFmtId="0" fontId="126" fillId="0" borderId="173" applyNumberFormat="0" applyFill="0" applyAlignment="0" applyProtection="0"/>
    <xf numFmtId="274"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58" fillId="0" borderId="0"/>
    <xf numFmtId="0" fontId="127" fillId="0" borderId="171" applyNumberFormat="0" applyFill="0" applyProtection="0">
      <alignment horizontal="center"/>
    </xf>
    <xf numFmtId="0" fontId="126" fillId="0" borderId="173" applyNumberFormat="0" applyFill="0" applyAlignment="0" applyProtection="0"/>
    <xf numFmtId="0" fontId="0" fillId="51" borderId="0" applyNumberFormat="0" applyBorder="0" applyAlignment="0" applyProtection="0"/>
    <xf numFmtId="0" fontId="3" fillId="0" borderId="0"/>
    <xf numFmtId="0" fontId="127" fillId="0" borderId="171" applyNumberFormat="0" applyFill="0" applyProtection="0">
      <alignment horizontal="center"/>
    </xf>
    <xf numFmtId="0" fontId="3" fillId="0" borderId="0"/>
    <xf numFmtId="0" fontId="3" fillId="0" borderId="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25" borderId="0" applyNumberFormat="0" applyBorder="0" applyAlignment="0" applyProtection="0"/>
    <xf numFmtId="0" fontId="2" fillId="0" borderId="0" applyNumberForma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23" fontId="3" fillId="0" borderId="0" applyFont="0" applyFill="0" applyBorder="0" applyAlignment="0" applyProtection="0"/>
    <xf numFmtId="0" fontId="86" fillId="0" borderId="0"/>
    <xf numFmtId="0" fontId="127" fillId="0" borderId="171" applyNumberFormat="0" applyFill="0" applyProtection="0">
      <alignment horizontal="center"/>
    </xf>
    <xf numFmtId="0" fontId="127" fillId="0" borderId="171" applyNumberFormat="0" applyFill="0" applyProtection="0">
      <alignment horizontal="center"/>
    </xf>
    <xf numFmtId="0" fontId="64" fillId="38" borderId="0" applyNumberFormat="0" applyBorder="0" applyAlignment="0" applyProtection="0"/>
    <xf numFmtId="0" fontId="127" fillId="0" borderId="171" applyNumberFormat="0" applyFill="0" applyProtection="0">
      <alignment horizontal="center"/>
    </xf>
    <xf numFmtId="0" fontId="178" fillId="0" borderId="0" applyBorder="0"/>
    <xf numFmtId="0" fontId="127" fillId="0" borderId="171" applyNumberFormat="0" applyFill="0" applyProtection="0">
      <alignment horizontal="center"/>
    </xf>
    <xf numFmtId="223" fontId="0" fillId="0" borderId="0" applyFont="0" applyFill="0" applyBorder="0" applyAlignment="0" applyProtection="0"/>
    <xf numFmtId="0" fontId="127" fillId="0" borderId="171" applyNumberFormat="0" applyFill="0" applyProtection="0">
      <alignment horizontal="center"/>
    </xf>
    <xf numFmtId="0" fontId="0" fillId="0" borderId="0"/>
    <xf numFmtId="0" fontId="0"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40" fillId="25"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3" applyNumberFormat="0" applyFill="0" applyAlignment="0" applyProtection="0"/>
    <xf numFmtId="0" fontId="0" fillId="29"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0" fillId="22"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35"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43"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23" fontId="3" fillId="0" borderId="0" applyFont="0" applyFill="0" applyBorder="0" applyAlignment="0" applyProtection="0"/>
    <xf numFmtId="0" fontId="127" fillId="0" borderId="171" applyNumberFormat="0" applyFill="0" applyProtection="0">
      <alignment horizontal="center"/>
    </xf>
    <xf numFmtId="0" fontId="129" fillId="26" borderId="0" applyNumberFormat="0" applyBorder="0" applyAlignment="0" applyProtection="0"/>
    <xf numFmtId="293" fontId="3"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9" fillId="25" borderId="0" applyNumberFormat="0" applyBorder="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69" fillId="25" borderId="0" applyNumberFormat="0" applyBorder="0" applyAlignment="0" applyProtection="0"/>
    <xf numFmtId="223" fontId="129"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64" fillId="38" borderId="0" applyNumberFormat="0" applyBorder="0" applyAlignment="0" applyProtection="0"/>
    <xf numFmtId="0" fontId="127" fillId="0" borderId="171" applyNumberFormat="0" applyFill="0" applyProtection="0">
      <alignment horizontal="center"/>
    </xf>
    <xf numFmtId="0" fontId="0" fillId="40" borderId="0" applyNumberFormat="0" applyBorder="0" applyAlignment="0" applyProtection="0"/>
    <xf numFmtId="0" fontId="129" fillId="26" borderId="0" applyNumberFormat="0" applyBorder="0" applyAlignment="0" applyProtection="0"/>
    <xf numFmtId="244" fontId="205" fillId="0" borderId="0">
      <alignment horizontal="left"/>
    </xf>
    <xf numFmtId="0" fontId="3" fillId="0" borderId="0"/>
    <xf numFmtId="313"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3" fillId="0" borderId="176" applyNumberFormat="0" applyFon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212" fillId="0" borderId="0" applyNumberFormat="0" applyFill="0" applyBorder="0" applyAlignment="0" applyProtection="0"/>
    <xf numFmtId="0" fontId="129" fillId="39" borderId="0" applyNumberFormat="0" applyBorder="0" applyAlignment="0" applyProtection="0"/>
    <xf numFmtId="0" fontId="140" fillId="30" borderId="0" applyNumberFormat="0" applyBorder="0" applyAlignment="0" applyProtection="0"/>
    <xf numFmtId="0" fontId="0" fillId="36" borderId="0" applyNumberFormat="0" applyBorder="0" applyAlignment="0" applyProtection="0"/>
    <xf numFmtId="0" fontId="131" fillId="0" borderId="0" applyNumberFormat="0" applyFill="0" applyBorder="0" applyAlignment="0" applyProtection="0">
      <alignment vertical="top"/>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176" applyNumberFormat="0" applyFont="0" applyFill="0" applyAlignment="0" applyProtection="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0" fillId="29" borderId="0" applyNumberFormat="0" applyBorder="0" applyAlignment="0" applyProtection="0"/>
    <xf numFmtId="0" fontId="0" fillId="2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9" fillId="43" borderId="0" applyNumberFormat="0" applyBorder="0" applyAlignment="0" applyProtection="0"/>
    <xf numFmtId="0" fontId="132" fillId="0" borderId="174" applyNumberFormat="0" applyFill="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0" fillId="13" borderId="0" applyNumberFormat="0" applyBorder="0" applyAlignment="0" applyProtection="0"/>
    <xf numFmtId="0" fontId="125" fillId="0" borderId="0" applyNumberFormat="0" applyFill="0" applyBorder="0" applyAlignment="0" applyProtection="0"/>
    <xf numFmtId="0" fontId="0" fillId="13"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0" fillId="0" borderId="0"/>
    <xf numFmtId="0" fontId="0" fillId="24" borderId="0" applyNumberFormat="0" applyBorder="0" applyAlignment="0" applyProtection="0"/>
    <xf numFmtId="0" fontId="0" fillId="24" borderId="0" applyNumberFormat="0" applyBorder="0" applyAlignment="0" applyProtection="0"/>
    <xf numFmtId="0" fontId="126" fillId="0" borderId="173" applyNumberFormat="0" applyFill="0" applyAlignment="0" applyProtection="0"/>
    <xf numFmtId="0" fontId="129" fillId="25" borderId="0" applyNumberFormat="0" applyBorder="0" applyAlignment="0" applyProtection="0"/>
    <xf numFmtId="0" fontId="126" fillId="0" borderId="170" applyNumberFormat="0" applyFill="0" applyAlignment="0" applyProtection="0"/>
    <xf numFmtId="0" fontId="0" fillId="0" borderId="0"/>
    <xf numFmtId="0" fontId="127" fillId="0" borderId="171" applyNumberFormat="0" applyFill="0" applyProtection="0">
      <alignment horizontal="center"/>
    </xf>
    <xf numFmtId="4" fontId="3" fillId="0" borderId="0">
      <alignment horizontal="center" vertical="center"/>
    </xf>
    <xf numFmtId="0" fontId="127" fillId="0" borderId="171" applyNumberFormat="0" applyFill="0" applyProtection="0">
      <alignment horizontal="center"/>
    </xf>
    <xf numFmtId="0" fontId="127" fillId="0" borderId="171" applyNumberFormat="0" applyFill="0" applyProtection="0">
      <alignment horizontal="center"/>
    </xf>
    <xf numFmtId="0" fontId="204" fillId="72" borderId="0" applyNumberFormat="0" applyFont="0" applyBorder="0" applyAlignment="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0" fillId="0" borderId="0"/>
    <xf numFmtId="0" fontId="129" fillId="51"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0" fillId="25" borderId="0" applyNumberFormat="0" applyBorder="0" applyAlignment="0" applyProtection="0"/>
    <xf numFmtId="0" fontId="0" fillId="25" borderId="0" applyNumberFormat="0" applyBorder="0" applyAlignment="0" applyProtection="0"/>
    <xf numFmtId="0" fontId="0" fillId="0" borderId="0"/>
    <xf numFmtId="0" fontId="126" fillId="0" borderId="173" applyNumberFormat="0" applyFill="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0"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9" fillId="39" borderId="0" applyNumberFormat="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4" fontId="178" fillId="0" borderId="0" applyFont="0" applyFill="0" applyBorder="0" applyAlignment="0" applyProtection="0"/>
    <xf numFmtId="0" fontId="3" fillId="0" borderId="0"/>
    <xf numFmtId="0" fontId="130" fillId="0" borderId="0"/>
    <xf numFmtId="9" fontId="0" fillId="0" borderId="0" applyFont="0" applyFill="0" applyBorder="0" applyAlignment="0" applyProtection="0"/>
    <xf numFmtId="0" fontId="0" fillId="25" borderId="0" applyNumberFormat="0" applyBorder="0" applyAlignment="0" applyProtection="0"/>
    <xf numFmtId="0" fontId="0" fillId="25" borderId="0" applyNumberFormat="0" applyBorder="0" applyAlignment="0" applyProtection="0"/>
    <xf numFmtId="0" fontId="158" fillId="0" borderId="0"/>
    <xf numFmtId="0" fontId="126" fillId="0" borderId="170" applyNumberFormat="0" applyFill="0" applyAlignment="0" applyProtection="0"/>
    <xf numFmtId="0" fontId="126" fillId="0" borderId="170" applyNumberFormat="0" applyFill="0" applyAlignment="0" applyProtection="0"/>
    <xf numFmtId="0" fontId="182" fillId="0" borderId="0" applyNumberFormat="0" applyFill="0" applyBorder="0" applyAlignment="0" applyProtection="0"/>
    <xf numFmtId="4" fontId="55" fillId="83" borderId="0" applyNumberFormat="0" applyProtection="0">
      <alignment horizontal="left" vertical="center" indent="1"/>
    </xf>
    <xf numFmtId="0" fontId="140" fillId="24" borderId="0" applyNumberFormat="0" applyBorder="0" applyAlignment="0" applyProtection="0"/>
    <xf numFmtId="0" fontId="126" fillId="0" borderId="170" applyNumberFormat="0" applyFill="0" applyAlignment="0" applyProtection="0"/>
    <xf numFmtId="0" fontId="125" fillId="0" borderId="0" applyNumberForma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0"/>
    <xf numFmtId="312" fontId="142" fillId="0" borderId="0"/>
    <xf numFmtId="0" fontId="126" fillId="0" borderId="173" applyNumberFormat="0" applyFill="0" applyAlignment="0" applyProtection="0"/>
    <xf numFmtId="0" fontId="126" fillId="0" borderId="170" applyNumberFormat="0" applyFill="0" applyAlignment="0" applyProtection="0"/>
    <xf numFmtId="0" fontId="3" fillId="24" borderId="189" applyNumberFormat="0" applyProtection="0">
      <alignment horizontal="left" vertical="center" indent="1"/>
    </xf>
    <xf numFmtId="0" fontId="151" fillId="48"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0" fillId="0" borderId="0"/>
    <xf numFmtId="0" fontId="126" fillId="0" borderId="170" applyNumberFormat="0" applyFill="0" applyAlignment="0" applyProtection="0"/>
    <xf numFmtId="0" fontId="126" fillId="0" borderId="170" applyNumberFormat="0" applyFill="0" applyAlignment="0" applyProtection="0"/>
    <xf numFmtId="0" fontId="0" fillId="40" borderId="0" applyNumberFormat="0" applyBorder="0" applyAlignment="0" applyProtection="0"/>
    <xf numFmtId="0" fontId="126" fillId="0" borderId="173" applyNumberFormat="0" applyFill="0" applyAlignment="0" applyProtection="0"/>
    <xf numFmtId="325" fontId="3" fillId="0" borderId="0"/>
    <xf numFmtId="0" fontId="129" fillId="43" borderId="0" applyNumberFormat="0" applyBorder="0" applyAlignment="0" applyProtection="0"/>
    <xf numFmtId="0" fontId="129" fillId="43" borderId="0" applyNumberFormat="0" applyBorder="0" applyAlignment="0" applyProtection="0"/>
    <xf numFmtId="0" fontId="126" fillId="0" borderId="170" applyNumberFormat="0" applyFill="0" applyAlignment="0" applyProtection="0"/>
    <xf numFmtId="0" fontId="0" fillId="40" borderId="0" applyNumberFormat="0" applyBorder="0" applyAlignment="0" applyProtection="0"/>
    <xf numFmtId="0" fontId="160" fillId="14" borderId="184" applyNumberFormat="0" applyAlignment="0" applyProtection="0"/>
    <xf numFmtId="0" fontId="0" fillId="22" borderId="0" applyNumberFormat="0" applyBorder="0" applyAlignment="0" applyProtection="0"/>
    <xf numFmtId="0" fontId="131" fillId="0" borderId="0" applyNumberFormat="0" applyFill="0" applyBorder="0" applyProtection="0">
      <alignment vertical="top"/>
    </xf>
    <xf numFmtId="0" fontId="126" fillId="0" borderId="170" applyNumberFormat="0" applyFill="0" applyAlignment="0" applyProtection="0"/>
    <xf numFmtId="0" fontId="0" fillId="36"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0" fillId="29" borderId="0" applyNumberFormat="0" applyBorder="0" applyAlignment="0" applyProtection="0"/>
    <xf numFmtId="0" fontId="0" fillId="0" borderId="0"/>
    <xf numFmtId="0" fontId="126" fillId="0" borderId="170" applyNumberFormat="0" applyFill="0" applyAlignment="0" applyProtection="0"/>
    <xf numFmtId="0" fontId="3" fillId="0" borderId="0"/>
    <xf numFmtId="0" fontId="0" fillId="40" borderId="0" applyNumberFormat="0" applyBorder="0" applyAlignment="0" applyProtection="0"/>
    <xf numFmtId="0" fontId="0" fillId="25" borderId="0" applyNumberFormat="0" applyBorder="0" applyAlignment="0" applyProtection="0"/>
    <xf numFmtId="291" fontId="3" fillId="0" borderId="0" applyFont="0" applyFill="0" applyBorder="0" applyAlignment="0" applyProtection="0"/>
    <xf numFmtId="0" fontId="0" fillId="0" borderId="0"/>
    <xf numFmtId="0" fontId="140" fillId="30" borderId="0" applyNumberFormat="0" applyBorder="0" applyAlignment="0" applyProtection="0"/>
    <xf numFmtId="0" fontId="0" fillId="0" borderId="0"/>
    <xf numFmtId="0" fontId="127" fillId="0" borderId="171" applyNumberFormat="0" applyFill="0" applyProtection="0">
      <alignment horizontal="center"/>
    </xf>
    <xf numFmtId="0" fontId="126" fillId="0" borderId="170" applyNumberFormat="0" applyFill="0" applyAlignment="0" applyProtection="0"/>
    <xf numFmtId="0" fontId="129" fillId="30" borderId="0" applyNumberFormat="0" applyBorder="0" applyAlignment="0" applyProtection="0"/>
    <xf numFmtId="0" fontId="127" fillId="0" borderId="171" applyNumberFormat="0" applyFill="0" applyProtection="0">
      <alignment horizontal="center"/>
    </xf>
    <xf numFmtId="0" fontId="3" fillId="0" borderId="0"/>
    <xf numFmtId="0" fontId="129" fillId="26" borderId="0" applyNumberFormat="0" applyBorder="0" applyAlignment="0" applyProtection="0"/>
    <xf numFmtId="0" fontId="125" fillId="0" borderId="0" applyNumberFormat="0" applyFill="0" applyBorder="0" applyAlignment="0" applyProtection="0"/>
    <xf numFmtId="0" fontId="143" fillId="0" borderId="0"/>
    <xf numFmtId="0" fontId="126" fillId="0" borderId="170" applyNumberFormat="0" applyFill="0" applyAlignment="0" applyProtection="0"/>
    <xf numFmtId="320" fontId="3" fillId="0" borderId="0" applyFont="0" applyFill="0" applyBorder="0" applyAlignment="0" applyProtection="0"/>
    <xf numFmtId="0" fontId="126" fillId="0" borderId="173" applyNumberFormat="0" applyFill="0" applyAlignment="0" applyProtection="0"/>
    <xf numFmtId="312" fontId="142" fillId="0" borderId="0"/>
    <xf numFmtId="0" fontId="126" fillId="0" borderId="170" applyNumberFormat="0" applyFill="0" applyAlignment="0" applyProtection="0"/>
    <xf numFmtId="0" fontId="0" fillId="15" borderId="0" applyNumberFormat="0" applyBorder="0" applyAlignment="0" applyProtection="0"/>
    <xf numFmtId="0" fontId="126" fillId="0" borderId="170" applyNumberFormat="0" applyFill="0" applyAlignment="0" applyProtection="0"/>
    <xf numFmtId="0" fontId="3" fillId="0" borderId="0"/>
    <xf numFmtId="0" fontId="127" fillId="0" borderId="171" applyNumberFormat="0" applyFill="0" applyProtection="0">
      <alignment horizontal="center"/>
    </xf>
    <xf numFmtId="0" fontId="203" fillId="54" borderId="0" applyNumberFormat="0" applyBorder="0" applyAlignment="0" applyProtection="0"/>
    <xf numFmtId="246" fontId="178" fillId="0" borderId="0" applyFill="0" applyBorder="0">
      <alignment horizontal="right"/>
      <protection locked="0"/>
    </xf>
    <xf numFmtId="0" fontId="129" fillId="30" borderId="0" applyNumberFormat="0" applyBorder="0" applyAlignment="0" applyProtection="0"/>
    <xf numFmtId="0" fontId="3" fillId="0" borderId="0"/>
    <xf numFmtId="0" fontId="129" fillId="61" borderId="0" applyNumberFormat="0" applyBorder="0" applyAlignment="0" applyProtection="0"/>
    <xf numFmtId="0" fontId="126" fillId="0" borderId="170" applyNumberFormat="0" applyFill="0" applyAlignment="0" applyProtection="0"/>
    <xf numFmtId="0" fontId="129" fillId="51" borderId="0" applyNumberFormat="0" applyBorder="0" applyAlignment="0" applyProtection="0"/>
    <xf numFmtId="223" fontId="0"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0" fillId="22" borderId="0" applyNumberFormat="0" applyBorder="0" applyAlignment="0" applyProtection="0"/>
    <xf numFmtId="0" fontId="126" fillId="0" borderId="173" applyNumberFormat="0" applyFill="0" applyAlignment="0" applyProtection="0"/>
    <xf numFmtId="0" fontId="126" fillId="0" borderId="170" applyNumberFormat="0" applyFill="0" applyAlignment="0" applyProtection="0"/>
    <xf numFmtId="0" fontId="0" fillId="0" borderId="0"/>
    <xf numFmtId="0" fontId="129" fillId="35" borderId="0" applyNumberFormat="0" applyBorder="0" applyAlignment="0" applyProtection="0"/>
    <xf numFmtId="9" fontId="0" fillId="0" borderId="0" applyFont="0" applyFill="0" applyBorder="0" applyAlignment="0" applyProtection="0"/>
    <xf numFmtId="0" fontId="0" fillId="13"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0" fontId="136" fillId="0" borderId="0" applyNumberFormat="0" applyFill="0" applyBorder="0" applyProtection="0">
      <alignment vertical="top" wrapText="1"/>
    </xf>
    <xf numFmtId="0" fontId="127" fillId="0" borderId="171" applyNumberFormat="0" applyFill="0" applyProtection="0">
      <alignment horizontal="center"/>
    </xf>
    <xf numFmtId="0" fontId="126" fillId="0" borderId="170" applyNumberFormat="0" applyFill="0" applyAlignment="0" applyProtection="0"/>
    <xf numFmtId="0" fontId="129" fillId="26"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226" fillId="0" borderId="0" applyNumberForma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6" fillId="71" borderId="0"/>
    <xf numFmtId="293" fontId="3" fillId="0" borderId="0" applyFont="0" applyFill="0" applyBorder="0" applyAlignment="0" applyProtection="0"/>
    <xf numFmtId="0" fontId="126" fillId="0" borderId="170" applyNumberFormat="0" applyFill="0" applyAlignment="0" applyProtection="0"/>
    <xf numFmtId="0" fontId="0" fillId="24" borderId="0" applyNumberFormat="0" applyBorder="0" applyAlignment="0" applyProtection="0"/>
    <xf numFmtId="4" fontId="3" fillId="0" borderId="0">
      <alignment horizontal="center" vertical="center"/>
    </xf>
    <xf numFmtId="0" fontId="127" fillId="0" borderId="171" applyNumberFormat="0" applyFill="0" applyProtection="0">
      <alignment horizontal="center"/>
    </xf>
    <xf numFmtId="291" fontId="3" fillId="0" borderId="0" applyFont="0" applyFill="0" applyBorder="0" applyAlignment="0" applyProtection="0"/>
    <xf numFmtId="0" fontId="126" fillId="0" borderId="170" applyNumberFormat="0" applyFill="0" applyAlignment="0" applyProtection="0"/>
    <xf numFmtId="0" fontId="0" fillId="0" borderId="0"/>
    <xf numFmtId="0" fontId="129" fillId="54" borderId="0" applyNumberFormat="0" applyBorder="0" applyAlignment="0" applyProtection="0"/>
    <xf numFmtId="0" fontId="129" fillId="35" borderId="0" applyNumberFormat="0" applyBorder="0" applyAlignment="0" applyProtection="0"/>
    <xf numFmtId="0" fontId="3" fillId="0" borderId="0"/>
    <xf numFmtId="0" fontId="127" fillId="0" borderId="171" applyNumberFormat="0" applyFill="0" applyProtection="0">
      <alignment horizontal="center"/>
    </xf>
    <xf numFmtId="0" fontId="126" fillId="0" borderId="170" applyNumberFormat="0" applyFill="0" applyAlignment="0" applyProtection="0"/>
    <xf numFmtId="0" fontId="0" fillId="36"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36"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0" fillId="27" borderId="0" applyNumberFormat="0" applyBorder="0" applyAlignment="0" applyProtection="0"/>
    <xf numFmtId="0" fontId="126" fillId="0" borderId="170" applyNumberFormat="0" applyFill="0" applyAlignment="0" applyProtection="0"/>
    <xf numFmtId="0" fontId="3" fillId="0" borderId="0"/>
    <xf numFmtId="0" fontId="0" fillId="0" borderId="0"/>
    <xf numFmtId="0" fontId="126" fillId="0" borderId="170" applyNumberFormat="0" applyFill="0" applyAlignment="0" applyProtection="0"/>
    <xf numFmtId="0" fontId="126" fillId="0" borderId="170" applyNumberFormat="0" applyFill="0" applyAlignment="0" applyProtection="0"/>
    <xf numFmtId="0" fontId="129" fillId="26"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3" fillId="0" borderId="0"/>
    <xf numFmtId="0" fontId="158" fillId="0" borderId="0"/>
    <xf numFmtId="0" fontId="126" fillId="0" borderId="170" applyNumberFormat="0" applyFill="0" applyAlignment="0" applyProtection="0"/>
    <xf numFmtId="0" fontId="127" fillId="0" borderId="171" applyNumberFormat="0" applyFill="0" applyProtection="0">
      <alignment horizontal="center"/>
    </xf>
    <xf numFmtId="0" fontId="0" fillId="0" borderId="0"/>
    <xf numFmtId="0" fontId="127" fillId="0" borderId="171" applyNumberFormat="0" applyFill="0" applyProtection="0">
      <alignment horizontal="center"/>
    </xf>
    <xf numFmtId="0" fontId="126" fillId="0" borderId="170" applyNumberFormat="0" applyFill="0" applyAlignment="0" applyProtection="0"/>
    <xf numFmtId="0" fontId="3" fillId="0" borderId="0"/>
    <xf numFmtId="0" fontId="126" fillId="0" borderId="170" applyNumberFormat="0" applyFill="0" applyAlignment="0" applyProtection="0"/>
    <xf numFmtId="0" fontId="0" fillId="13" borderId="0" applyNumberFormat="0" applyBorder="0" applyAlignment="0" applyProtection="0"/>
    <xf numFmtId="9" fontId="0" fillId="0" borderId="0" applyFont="0" applyFill="0" applyBorder="0" applyAlignment="0" applyProtection="0"/>
    <xf numFmtId="0" fontId="126" fillId="0" borderId="170" applyNumberFormat="0" applyFill="0" applyAlignment="0" applyProtection="0"/>
    <xf numFmtId="0" fontId="0" fillId="25" borderId="0" applyNumberFormat="0" applyBorder="0" applyAlignment="0" applyProtection="0"/>
    <xf numFmtId="0" fontId="3" fillId="0" borderId="176" applyNumberFormat="0" applyFont="0" applyFill="0" applyAlignment="0" applyProtection="0"/>
    <xf numFmtId="0" fontId="129" fillId="26"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308" fontId="86" fillId="0" borderId="0"/>
    <xf numFmtId="0" fontId="126" fillId="0" borderId="170" applyNumberFormat="0" applyFill="0" applyAlignment="0" applyProtection="0"/>
    <xf numFmtId="0" fontId="0" fillId="29" borderId="0" applyNumberFormat="0" applyBorder="0" applyAlignment="0" applyProtection="0"/>
    <xf numFmtId="0" fontId="126" fillId="0" borderId="170" applyNumberFormat="0" applyFill="0" applyAlignment="0" applyProtection="0"/>
    <xf numFmtId="0" fontId="64" fillId="56" borderId="0" applyNumberFormat="0" applyBorder="0" applyAlignment="0" applyProtection="0"/>
    <xf numFmtId="0" fontId="0" fillId="24" borderId="0" applyNumberFormat="0" applyBorder="0" applyAlignment="0" applyProtection="0"/>
    <xf numFmtId="0" fontId="0" fillId="24"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3" fillId="0" borderId="176" applyNumberFormat="0" applyFont="0" applyFill="0" applyAlignment="0" applyProtection="0"/>
    <xf numFmtId="0" fontId="166" fillId="0" borderId="0" applyNumberForma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3" fontId="201" fillId="0" borderId="0" applyNumberFormat="0" applyBorder="0" applyAlignment="0" applyProtection="0"/>
    <xf numFmtId="0" fontId="129" fillId="51" borderId="0" applyNumberFormat="0" applyBorder="0" applyAlignment="0" applyProtection="0"/>
    <xf numFmtId="0" fontId="126" fillId="0" borderId="173" applyNumberFormat="0" applyFill="0" applyAlignment="0" applyProtection="0"/>
    <xf numFmtId="0" fontId="0" fillId="28"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33" borderId="0" applyNumberFormat="0" applyBorder="0" applyAlignment="0" applyProtection="0"/>
    <xf numFmtId="0" fontId="0" fillId="33" borderId="0" applyNumberFormat="0" applyBorder="0" applyAlignment="0" applyProtection="0"/>
    <xf numFmtId="0" fontId="129" fillId="51"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9" fontId="3" fillId="0" borderId="0" applyFont="0" applyFill="0" applyBorder="0" applyAlignment="0" applyProtection="0"/>
    <xf numFmtId="0" fontId="125" fillId="0" borderId="0" applyNumberFormat="0" applyFill="0" applyBorder="0" applyAlignment="0" applyProtection="0"/>
    <xf numFmtId="0" fontId="137" fillId="0" borderId="0"/>
    <xf numFmtId="0" fontId="0" fillId="32" borderId="0" applyNumberFormat="0" applyBorder="0" applyAlignment="0" applyProtection="0"/>
    <xf numFmtId="0" fontId="125" fillId="0" borderId="0" applyNumberFormat="0" applyFill="0" applyBorder="0" applyAlignment="0" applyProtection="0"/>
    <xf numFmtId="0" fontId="0" fillId="0" borderId="0"/>
    <xf numFmtId="0" fontId="126" fillId="0" borderId="170" applyNumberFormat="0" applyFill="0" applyAlignment="0" applyProtection="0"/>
    <xf numFmtId="0" fontId="126" fillId="0" borderId="170" applyNumberFormat="0" applyFill="0" applyAlignment="0" applyProtection="0"/>
    <xf numFmtId="0" fontId="3" fillId="0" borderId="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9" fillId="61" borderId="0" applyNumberFormat="0" applyBorder="0" applyAlignment="0" applyProtection="0"/>
    <xf numFmtId="0" fontId="126" fillId="0" borderId="170" applyNumberFormat="0" applyFill="0" applyAlignment="0" applyProtection="0"/>
    <xf numFmtId="285" fontId="200"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0" borderId="0"/>
    <xf numFmtId="0" fontId="129" fillId="26"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29" borderId="0" applyNumberFormat="0" applyBorder="0" applyAlignment="0" applyProtection="0"/>
    <xf numFmtId="0" fontId="129" fillId="40" borderId="0" applyNumberFormat="0" applyBorder="0" applyAlignment="0" applyProtection="0"/>
    <xf numFmtId="0" fontId="129" fillId="40"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9" fillId="35" borderId="0" applyNumberFormat="0" applyBorder="0" applyAlignment="0" applyProtection="0"/>
    <xf numFmtId="0" fontId="129" fillId="39" borderId="0" applyNumberFormat="0" applyBorder="0" applyAlignment="0" applyProtection="0"/>
    <xf numFmtId="300" fontId="1" fillId="0" borderId="0" applyFont="0" applyFill="0" applyBorder="0" applyAlignment="0" applyProtection="0"/>
    <xf numFmtId="0" fontId="126" fillId="0" borderId="170" applyNumberFormat="0" applyFill="0" applyAlignment="0" applyProtection="0"/>
    <xf numFmtId="0" fontId="151" fillId="26" borderId="0" applyNumberFormat="0" applyBorder="0" applyAlignment="0" applyProtection="0"/>
    <xf numFmtId="0" fontId="126" fillId="0" borderId="170" applyNumberFormat="0" applyFill="0" applyAlignment="0" applyProtection="0"/>
    <xf numFmtId="0" fontId="125" fillId="0" borderId="0" applyNumberForma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64" fillId="53" borderId="0" applyNumberFormat="0" applyBorder="0" applyAlignment="0" applyProtection="0"/>
    <xf numFmtId="0" fontId="126" fillId="0" borderId="170" applyNumberFormat="0" applyFill="0" applyAlignment="0" applyProtection="0"/>
    <xf numFmtId="291" fontId="3" fillId="0" borderId="0" applyFont="0" applyFill="0" applyBorder="0" applyAlignment="0" applyProtection="0"/>
    <xf numFmtId="0" fontId="127" fillId="0" borderId="171" applyNumberFormat="0" applyFill="0" applyProtection="0">
      <alignment horizontal="center"/>
    </xf>
    <xf numFmtId="0" fontId="246" fillId="0" borderId="208" applyNumberFormat="0" applyFill="0" applyAlignment="0" applyProtection="0"/>
    <xf numFmtId="0" fontId="126" fillId="0" borderId="173" applyNumberFormat="0" applyFill="0" applyAlignment="0" applyProtection="0"/>
    <xf numFmtId="0" fontId="0" fillId="51" borderId="0" applyNumberFormat="0" applyBorder="0" applyAlignment="0" applyProtection="0"/>
    <xf numFmtId="0" fontId="0" fillId="13" borderId="0" applyNumberFormat="0" applyBorder="0" applyAlignment="0" applyProtection="0"/>
    <xf numFmtId="0" fontId="126" fillId="0" borderId="170" applyNumberFormat="0" applyFill="0" applyAlignment="0" applyProtection="0"/>
    <xf numFmtId="265" fontId="158" fillId="0" borderId="0" applyFill="0" applyBorder="0" applyAlignment="0"/>
    <xf numFmtId="0" fontId="137" fillId="0" borderId="0"/>
    <xf numFmtId="223" fontId="129" fillId="0" borderId="0" applyFont="0" applyFill="0" applyBorder="0" applyAlignment="0" applyProtection="0"/>
    <xf numFmtId="0" fontId="0" fillId="0" borderId="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1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87" fillId="0" borderId="181">
      <alignment horizontal="center"/>
    </xf>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176" applyNumberFormat="0" applyFont="0" applyFill="0" applyAlignment="0" applyProtection="0"/>
    <xf numFmtId="0" fontId="131" fillId="0" borderId="0" applyNumberFormat="0" applyFill="0" applyBorder="0" applyProtection="0">
      <alignment vertical="top"/>
    </xf>
    <xf numFmtId="0" fontId="126" fillId="0" borderId="170" applyNumberFormat="0" applyFill="0" applyAlignment="0" applyProtection="0"/>
    <xf numFmtId="223" fontId="3" fillId="0" borderId="0" applyFon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1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9" fillId="30" borderId="0" applyNumberFormat="0" applyBorder="0" applyAlignment="0" applyProtection="0"/>
    <xf numFmtId="0" fontId="129" fillId="30" borderId="0" applyNumberFormat="0" applyBorder="0" applyAlignment="0" applyProtection="0"/>
    <xf numFmtId="0" fontId="3" fillId="0" borderId="0"/>
    <xf numFmtId="0" fontId="3" fillId="0" borderId="0"/>
    <xf numFmtId="0" fontId="126" fillId="0" borderId="170" applyNumberFormat="0" applyFill="0" applyAlignment="0" applyProtection="0"/>
    <xf numFmtId="0" fontId="126" fillId="0" borderId="170" applyNumberFormat="0" applyFill="0" applyAlignment="0" applyProtection="0"/>
    <xf numFmtId="0" fontId="3" fillId="0" borderId="0"/>
    <xf numFmtId="0" fontId="126" fillId="0" borderId="170" applyNumberFormat="0" applyFill="0" applyAlignment="0" applyProtection="0"/>
    <xf numFmtId="0" fontId="202" fillId="70" borderId="186" applyNumberFormat="0" applyAlignment="0" applyProtection="0"/>
    <xf numFmtId="0" fontId="0" fillId="13" borderId="0" applyNumberFormat="0" applyBorder="0" applyAlignment="0" applyProtection="0"/>
    <xf numFmtId="0" fontId="147" fillId="73" borderId="0" applyNumberFormat="0" applyBorder="0" applyAlignment="0" applyProtection="0"/>
    <xf numFmtId="0" fontId="3" fillId="0" borderId="0"/>
    <xf numFmtId="0" fontId="127" fillId="0" borderId="171" applyNumberFormat="0" applyFill="0" applyProtection="0">
      <alignment horizontal="center"/>
    </xf>
    <xf numFmtId="0" fontId="198" fillId="0" borderId="0" applyNumberFormat="0" applyFill="0" applyBorder="0" applyAlignment="0" applyProtection="0"/>
    <xf numFmtId="0" fontId="126" fillId="0" borderId="170" applyNumberFormat="0" applyFill="0" applyAlignment="0" applyProtection="0"/>
    <xf numFmtId="0" fontId="163" fillId="14" borderId="186" applyNumberFormat="0" applyAlignment="0" applyProtection="0"/>
    <xf numFmtId="0" fontId="127" fillId="0" borderId="171" applyNumberFormat="0" applyFill="0" applyProtection="0">
      <alignment horizontal="center"/>
    </xf>
    <xf numFmtId="58" fontId="197" fillId="0" borderId="2" applyFill="0" applyBorder="0">
      <alignment horizontal="right"/>
    </xf>
    <xf numFmtId="0" fontId="126" fillId="0" borderId="170" applyNumberFormat="0" applyFill="0" applyAlignment="0" applyProtection="0"/>
    <xf numFmtId="0" fontId="126" fillId="0" borderId="170" applyNumberFormat="0" applyFill="0" applyAlignment="0" applyProtection="0"/>
    <xf numFmtId="4" fontId="3" fillId="0" borderId="0">
      <alignment horizontal="center" vertical="center"/>
    </xf>
    <xf numFmtId="223" fontId="129" fillId="0" borderId="0" applyFont="0" applyFill="0" applyBorder="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126" fillId="0" borderId="170" applyNumberFormat="0" applyFill="0" applyAlignment="0" applyProtection="0"/>
    <xf numFmtId="0" fontId="3" fillId="0" borderId="176" applyNumberFormat="0" applyFont="0" applyFill="0" applyAlignment="0" applyProtection="0"/>
    <xf numFmtId="223" fontId="129" fillId="0" borderId="0" applyFont="0" applyFill="0" applyBorder="0" applyAlignment="0" applyProtection="0"/>
    <xf numFmtId="0" fontId="126" fillId="0" borderId="170" applyNumberFormat="0" applyFill="0" applyAlignment="0" applyProtection="0"/>
    <xf numFmtId="0" fontId="3" fillId="0" borderId="0"/>
    <xf numFmtId="0" fontId="3" fillId="0" borderId="0"/>
    <xf numFmtId="0" fontId="196" fillId="54"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79" fillId="64" borderId="0" applyNumberFormat="0" applyBorder="0" applyAlignment="0" applyProtection="0"/>
    <xf numFmtId="0" fontId="0" fillId="22" borderId="0" applyNumberFormat="0" applyBorder="0" applyAlignment="0" applyProtection="0"/>
    <xf numFmtId="0" fontId="129" fillId="38" borderId="0" applyNumberFormat="0" applyBorder="0" applyAlignment="0" applyProtection="0"/>
    <xf numFmtId="0" fontId="0" fillId="32" borderId="0" applyNumberFormat="0" applyBorder="0" applyAlignment="0" applyProtection="0"/>
    <xf numFmtId="0" fontId="0" fillId="32" borderId="0" applyNumberFormat="0" applyBorder="0" applyAlignment="0" applyProtection="0"/>
    <xf numFmtId="0" fontId="126" fillId="0" borderId="170" applyNumberFormat="0" applyFill="0" applyAlignment="0" applyProtection="0"/>
    <xf numFmtId="0" fontId="125" fillId="0" borderId="0" applyNumberFormat="0" applyFill="0" applyBorder="0" applyAlignment="0" applyProtection="0"/>
    <xf numFmtId="0" fontId="126" fillId="0" borderId="170" applyNumberFormat="0" applyFill="0" applyAlignment="0" applyProtection="0"/>
    <xf numFmtId="0" fontId="3" fillId="54" borderId="0" applyNumberFormat="0" applyFont="0" applyAlignment="0" applyProtection="0"/>
    <xf numFmtId="0" fontId="129" fillId="61" borderId="0" applyNumberFormat="0" applyBorder="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0" fillId="58"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32" fillId="0" borderId="174" applyNumberFormat="0" applyFill="0" applyAlignment="0" applyProtection="0"/>
    <xf numFmtId="0" fontId="126" fillId="0" borderId="173"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125" fillId="0" borderId="0" applyNumberFormat="0" applyFill="0" applyBorder="0" applyAlignment="0" applyProtection="0"/>
    <xf numFmtId="0" fontId="129" fillId="39" borderId="0" applyNumberFormat="0" applyBorder="0" applyAlignment="0" applyProtection="0"/>
    <xf numFmtId="0" fontId="0" fillId="15" borderId="0" applyNumberFormat="0" applyBorder="0" applyAlignment="0" applyProtection="0"/>
    <xf numFmtId="250" fontId="3" fillId="0" borderId="0" applyFont="0" applyFill="0" applyBorder="0" applyAlignment="0" applyProtection="0"/>
    <xf numFmtId="223" fontId="129" fillId="0" borderId="0" applyFont="0" applyFill="0" applyBorder="0" applyAlignment="0" applyProtection="0"/>
    <xf numFmtId="279" fontId="86" fillId="0" borderId="0"/>
    <xf numFmtId="0" fontId="127" fillId="0" borderId="171" applyNumberFormat="0" applyFill="0" applyProtection="0">
      <alignment horizontal="center"/>
    </xf>
    <xf numFmtId="0" fontId="3" fillId="0" borderId="176" applyNumberFormat="0" applyFont="0" applyFill="0" applyAlignment="0" applyProtection="0"/>
    <xf numFmtId="291" fontId="3" fillId="0" borderId="0" applyFont="0" applyFill="0" applyBorder="0" applyAlignment="0" applyProtection="0"/>
    <xf numFmtId="0" fontId="127" fillId="0" borderId="171" applyNumberFormat="0" applyFill="0" applyProtection="0">
      <alignment horizontal="center"/>
    </xf>
    <xf numFmtId="0" fontId="181" fillId="66" borderId="198">
      <alignment horizontal="center" wrapText="1"/>
    </xf>
    <xf numFmtId="4" fontId="3" fillId="0" borderId="0">
      <alignment horizontal="center" vertical="center"/>
    </xf>
    <xf numFmtId="0" fontId="179" fillId="64" borderId="0" applyNumberFormat="0" applyBorder="0" applyAlignment="0" applyProtection="0"/>
    <xf numFmtId="0" fontId="126" fillId="0" borderId="170" applyNumberFormat="0" applyFill="0" applyAlignment="0" applyProtection="0"/>
    <xf numFmtId="0" fontId="0" fillId="15" borderId="0" applyNumberFormat="0" applyBorder="0" applyAlignment="0" applyProtection="0"/>
    <xf numFmtId="0" fontId="126" fillId="0" borderId="170" applyNumberFormat="0" applyFill="0" applyAlignment="0" applyProtection="0"/>
    <xf numFmtId="0" fontId="129" fillId="43" borderId="0" applyNumberFormat="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40" fontId="195" fillId="12" borderId="0">
      <alignment horizontal="right"/>
    </xf>
    <xf numFmtId="0" fontId="0" fillId="58" borderId="0" applyNumberFormat="0" applyBorder="0" applyAlignment="0" applyProtection="0"/>
    <xf numFmtId="0" fontId="160" fillId="14" borderId="184" applyNumberFormat="0" applyAlignment="0" applyProtection="0"/>
    <xf numFmtId="0" fontId="127" fillId="0" borderId="171" applyNumberFormat="0" applyFill="0" applyProtection="0">
      <alignment horizontal="center"/>
    </xf>
    <xf numFmtId="0" fontId="64" fillId="52" borderId="0" applyNumberFormat="0" applyBorder="0" applyAlignment="0" applyProtection="0"/>
    <xf numFmtId="0" fontId="126" fillId="0" borderId="173" applyNumberForma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86" fillId="0" borderId="0"/>
    <xf numFmtId="0" fontId="86" fillId="54" borderId="0"/>
    <xf numFmtId="0" fontId="0" fillId="24" borderId="0" applyNumberFormat="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0" fillId="29" borderId="0" applyNumberFormat="0" applyBorder="0" applyAlignment="0" applyProtection="0"/>
    <xf numFmtId="0" fontId="0" fillId="28" borderId="0" applyNumberFormat="0" applyBorder="0" applyAlignment="0" applyProtection="0"/>
    <xf numFmtId="0" fontId="126" fillId="0" borderId="170" applyNumberFormat="0" applyFill="0" applyAlignment="0" applyProtection="0"/>
    <xf numFmtId="0" fontId="3" fillId="0" borderId="0"/>
    <xf numFmtId="0" fontId="64" fillId="21" borderId="0" applyNumberFormat="0" applyBorder="0" applyAlignment="0" applyProtection="0"/>
    <xf numFmtId="0" fontId="3" fillId="0" borderId="0"/>
    <xf numFmtId="0" fontId="180" fillId="18" borderId="192" applyNumberFormat="0" applyAlignment="0" applyProtection="0"/>
    <xf numFmtId="0" fontId="131" fillId="0" borderId="0" applyNumberFormat="0" applyFill="0" applyBorder="0" applyProtection="0">
      <alignment vertical="top"/>
    </xf>
    <xf numFmtId="0" fontId="0" fillId="0" borderId="0"/>
    <xf numFmtId="0" fontId="0" fillId="0" borderId="0"/>
    <xf numFmtId="0" fontId="129" fillId="30" borderId="0" applyNumberFormat="0" applyBorder="0" applyAlignment="0" applyProtection="0"/>
    <xf numFmtId="0" fontId="129" fillId="30" borderId="0" applyNumberFormat="0" applyBorder="0" applyAlignment="0" applyProtection="0"/>
    <xf numFmtId="9" fontId="0" fillId="0" borderId="0" applyFont="0" applyFill="0" applyBorder="0" applyAlignment="0" applyProtection="0"/>
    <xf numFmtId="0" fontId="127" fillId="0" borderId="171" applyNumberFormat="0" applyFill="0" applyProtection="0">
      <alignment horizontal="center"/>
    </xf>
    <xf numFmtId="0" fontId="129" fillId="30" borderId="0" applyNumberFormat="0" applyBorder="0" applyAlignment="0" applyProtection="0"/>
    <xf numFmtId="0" fontId="126" fillId="0" borderId="170" applyNumberFormat="0" applyFill="0" applyAlignment="0" applyProtection="0"/>
    <xf numFmtId="0" fontId="194" fillId="54" borderId="0" applyNumberFormat="0" applyBorder="0" applyAlignment="0" applyProtection="0"/>
    <xf numFmtId="0" fontId="126" fillId="0" borderId="173" applyNumberFormat="0" applyFill="0" applyAlignment="0" applyProtection="0"/>
    <xf numFmtId="0" fontId="129" fillId="47" borderId="182" applyNumberFormat="0" applyFont="0" applyAlignment="0" applyProtection="0"/>
    <xf numFmtId="0" fontId="126" fillId="0" borderId="173" applyNumberForma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0" fillId="34" borderId="0" applyNumberFormat="0" applyBorder="0" applyAlignment="0" applyProtection="0"/>
    <xf numFmtId="0" fontId="126" fillId="0" borderId="173" applyNumberFormat="0" applyFill="0" applyAlignment="0" applyProtection="0"/>
    <xf numFmtId="38" fontId="86" fillId="0" borderId="1" applyFont="0" applyFill="0" applyBorder="0" applyAlignment="0" applyProtection="0"/>
    <xf numFmtId="0" fontId="126" fillId="0" borderId="170" applyNumberFormat="0" applyFill="0" applyAlignment="0" applyProtection="0"/>
    <xf numFmtId="298" fontId="3" fillId="0" borderId="0" applyFont="0" applyFill="0" applyBorder="0" applyProtection="0">
      <alignment horizontal="right"/>
    </xf>
    <xf numFmtId="0" fontId="129" fillId="40" borderId="0" applyNumberFormat="0" applyBorder="0" applyAlignment="0" applyProtection="0"/>
    <xf numFmtId="0" fontId="126" fillId="0" borderId="173" applyNumberFormat="0" applyFill="0" applyAlignment="0" applyProtection="0"/>
    <xf numFmtId="0" fontId="126" fillId="0" borderId="170" applyNumberFormat="0" applyFill="0" applyAlignment="0" applyProtection="0"/>
    <xf numFmtId="0" fontId="151" fillId="5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223" fontId="193" fillId="0" borderId="0" applyFont="0" applyFill="0" applyBorder="0" applyAlignment="0" applyProtection="0"/>
    <xf numFmtId="0" fontId="0" fillId="0" borderId="0"/>
    <xf numFmtId="0" fontId="127" fillId="0" borderId="171" applyNumberFormat="0" applyFill="0" applyProtection="0">
      <alignment horizontal="center"/>
    </xf>
    <xf numFmtId="0" fontId="3" fillId="0" borderId="0"/>
    <xf numFmtId="0" fontId="125" fillId="0" borderId="0" applyNumberFormat="0" applyFill="0" applyBorder="0" applyAlignment="0" applyProtection="0"/>
    <xf numFmtId="0" fontId="131" fillId="0" borderId="0" applyNumberFormat="0" applyFill="0" applyBorder="0" applyProtection="0">
      <alignment vertical="top"/>
    </xf>
    <xf numFmtId="0" fontId="129" fillId="35" borderId="0" applyNumberFormat="0" applyBorder="0" applyAlignment="0" applyProtection="0"/>
    <xf numFmtId="0" fontId="131" fillId="0" borderId="0" applyNumberFormat="0" applyFill="0" applyBorder="0" applyProtection="0">
      <alignment vertical="top"/>
    </xf>
    <xf numFmtId="0" fontId="132" fillId="0" borderId="174" applyNumberFormat="0" applyFill="0" applyAlignment="0" applyProtection="0"/>
    <xf numFmtId="223" fontId="0"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9" fillId="38" borderId="0" applyNumberFormat="0" applyBorder="0" applyAlignment="0" applyProtection="0"/>
    <xf numFmtId="0" fontId="3" fillId="0" borderId="176" applyNumberFormat="0" applyFont="0" applyFill="0" applyAlignment="0" applyProtection="0"/>
    <xf numFmtId="249" fontId="3" fillId="0" borderId="0" applyFont="0" applyFill="0" applyBorder="0" applyAlignment="0" applyProtection="0"/>
    <xf numFmtId="0" fontId="3" fillId="0" borderId="0"/>
    <xf numFmtId="223" fontId="3"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25" fillId="41" borderId="180" applyNumberFormat="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66" fillId="0" borderId="0" applyNumberFormat="0" applyFill="0" applyBorder="0" applyAlignment="0" applyProtection="0"/>
    <xf numFmtId="0" fontId="126" fillId="0" borderId="170" applyNumberFormat="0" applyFill="0" applyAlignment="0" applyProtection="0"/>
    <xf numFmtId="301" fontId="1" fillId="0" borderId="0" applyFill="0" applyBorder="0" applyAlignment="0"/>
    <xf numFmtId="0" fontId="126" fillId="0" borderId="170" applyNumberFormat="0" applyFill="0" applyAlignment="0" applyProtection="0"/>
    <xf numFmtId="0" fontId="0" fillId="15" borderId="0" applyNumberFormat="0" applyBorder="0" applyAlignment="0" applyProtection="0"/>
    <xf numFmtId="3" fontId="178" fillId="0" borderId="135" applyNumberFormat="0">
      <alignment horizontal="left"/>
    </xf>
    <xf numFmtId="0" fontId="0" fillId="0" borderId="0"/>
    <xf numFmtId="0" fontId="126" fillId="0" borderId="170" applyNumberFormat="0" applyFill="0" applyAlignment="0" applyProtection="0"/>
    <xf numFmtId="0" fontId="64" fillId="44"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47" fillId="45" borderId="0" applyNumberFormat="0" applyBorder="0" applyAlignment="0" applyProtection="0"/>
    <xf numFmtId="0" fontId="0" fillId="27" borderId="0" applyNumberFormat="0" applyBorder="0" applyAlignment="0" applyProtection="0"/>
    <xf numFmtId="213" fontId="135" fillId="0" borderId="0" applyFill="0" applyBorder="0" applyAlignment="0"/>
    <xf numFmtId="0" fontId="126" fillId="0" borderId="170" applyNumberFormat="0" applyFill="0" applyAlignment="0" applyProtection="0"/>
    <xf numFmtId="0" fontId="129" fillId="40" borderId="0" applyNumberFormat="0" applyBorder="0" applyAlignment="0" applyProtection="0"/>
    <xf numFmtId="267" fontId="86" fillId="0" borderId="0" applyFont="0" applyFill="0" applyBorder="0" applyAlignment="0" applyProtection="0"/>
    <xf numFmtId="0" fontId="126" fillId="0" borderId="170" applyNumberFormat="0" applyFill="0" applyAlignment="0" applyProtection="0"/>
    <xf numFmtId="0" fontId="129" fillId="46" borderId="0" applyNumberFormat="0" applyBorder="0" applyAlignment="0" applyProtection="0"/>
    <xf numFmtId="0" fontId="3" fillId="0" borderId="0"/>
    <xf numFmtId="0" fontId="131" fillId="0" borderId="0" applyNumberFormat="0" applyFill="0" applyBorder="0" applyProtection="0">
      <alignment vertical="top"/>
    </xf>
    <xf numFmtId="0" fontId="0" fillId="0" borderId="0"/>
    <xf numFmtId="0" fontId="178" fillId="0" borderId="0"/>
    <xf numFmtId="0" fontId="127" fillId="0" borderId="171" applyNumberFormat="0" applyFill="0" applyProtection="0">
      <alignment horizontal="center"/>
    </xf>
    <xf numFmtId="0" fontId="3" fillId="0" borderId="0"/>
    <xf numFmtId="0" fontId="86" fillId="0" borderId="0"/>
    <xf numFmtId="0" fontId="131" fillId="0" borderId="0" applyNumberFormat="0" applyFill="0" applyBorder="0" applyProtection="0">
      <alignment vertical="top"/>
    </xf>
    <xf numFmtId="0" fontId="126" fillId="0" borderId="170" applyNumberFormat="0" applyFill="0" applyAlignment="0" applyProtection="0"/>
    <xf numFmtId="0" fontId="0" fillId="24" borderId="0" applyNumberFormat="0" applyBorder="0" applyAlignment="0" applyProtection="0"/>
    <xf numFmtId="271" fontId="234" fillId="75" borderId="212" applyProtection="0">
      <alignment vertical="center"/>
    </xf>
    <xf numFmtId="0" fontId="0" fillId="24" borderId="0" applyNumberFormat="0" applyBorder="0" applyAlignment="0" applyProtection="0"/>
    <xf numFmtId="0" fontId="126" fillId="0" borderId="173" applyNumberFormat="0" applyFill="0" applyAlignment="0" applyProtection="0"/>
    <xf numFmtId="0" fontId="126" fillId="0" borderId="170" applyNumberFormat="0" applyFill="0" applyAlignment="0" applyProtection="0"/>
    <xf numFmtId="0" fontId="129" fillId="35" borderId="0" applyNumberFormat="0" applyBorder="0" applyAlignment="0" applyProtection="0"/>
    <xf numFmtId="0" fontId="3" fillId="0" borderId="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238" fontId="86" fillId="0" borderId="0"/>
    <xf numFmtId="0" fontId="129" fillId="40" borderId="0" applyNumberFormat="0" applyBorder="0" applyAlignment="0" applyProtection="0"/>
    <xf numFmtId="0" fontId="126" fillId="0" borderId="170" applyNumberFormat="0" applyFill="0" applyAlignment="0" applyProtection="0"/>
    <xf numFmtId="9" fontId="0" fillId="0" borderId="0" applyFont="0" applyFill="0" applyBorder="0" applyAlignment="0" applyProtection="0"/>
    <xf numFmtId="0" fontId="0" fillId="15"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0" fillId="0" borderId="0"/>
    <xf numFmtId="0" fontId="0" fillId="0" borderId="0"/>
    <xf numFmtId="0" fontId="3" fillId="0" borderId="176" applyNumberFormat="0" applyFon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49" fillId="0" borderId="0" applyNumberFormat="0" applyFill="0" applyBorder="0" applyAlignment="0" applyProtection="0"/>
    <xf numFmtId="0" fontId="127" fillId="0" borderId="171" applyNumberFormat="0" applyFill="0" applyProtection="0">
      <alignment horizontal="center"/>
    </xf>
    <xf numFmtId="311" fontId="3" fillId="0" borderId="0" applyFon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126" fillId="0" borderId="170" applyNumberFormat="0" applyFill="0" applyAlignment="0" applyProtection="0"/>
    <xf numFmtId="0" fontId="127" fillId="0" borderId="171" applyNumberFormat="0" applyFill="0" applyProtection="0">
      <alignment horizontal="center"/>
    </xf>
    <xf numFmtId="292" fontId="86" fillId="18" borderId="0" applyFont="0" applyBorder="0" applyAlignment="0" applyProtection="0">
      <alignment horizontal="right"/>
      <protection hidden="1"/>
    </xf>
    <xf numFmtId="0" fontId="0" fillId="0" borderId="0"/>
    <xf numFmtId="0" fontId="131" fillId="0" borderId="0" applyNumberFormat="0" applyFill="0" applyBorder="0" applyProtection="0">
      <alignment vertical="top"/>
    </xf>
    <xf numFmtId="0" fontId="0" fillId="0" borderId="0"/>
    <xf numFmtId="0" fontId="126" fillId="0" borderId="170" applyNumberFormat="0" applyFill="0" applyAlignment="0" applyProtection="0"/>
    <xf numFmtId="0" fontId="126" fillId="0" borderId="170" applyNumberFormat="0" applyFill="0" applyAlignment="0" applyProtection="0"/>
    <xf numFmtId="0" fontId="64" fillId="53" borderId="0" applyNumberFormat="0" applyBorder="0" applyAlignment="0" applyProtection="0"/>
    <xf numFmtId="0" fontId="157" fillId="55" borderId="0" applyNumberFormat="0" applyBorder="0" applyAlignment="0" applyProtection="0"/>
    <xf numFmtId="0" fontId="157" fillId="55" borderId="0" applyNumberFormat="0" applyBorder="0" applyAlignment="0" applyProtection="0"/>
    <xf numFmtId="0" fontId="126" fillId="0" borderId="170" applyNumberFormat="0" applyFill="0" applyAlignment="0" applyProtection="0"/>
    <xf numFmtId="0" fontId="129" fillId="43" borderId="0" applyNumberFormat="0" applyBorder="0" applyAlignment="0" applyProtection="0"/>
    <xf numFmtId="223" fontId="3"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27"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0"/>
    <xf numFmtId="0" fontId="127" fillId="0" borderId="171" applyNumberFormat="0" applyFill="0" applyProtection="0">
      <alignment horizontal="center"/>
    </xf>
    <xf numFmtId="223" fontId="3"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0" fillId="57"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92" fillId="12" borderId="192" applyNumberFormat="0" applyAlignment="0" applyProtection="0"/>
    <xf numFmtId="223" fontId="3"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9" fillId="61" borderId="0" applyNumberFormat="0" applyBorder="0" applyAlignment="0" applyProtection="0"/>
    <xf numFmtId="0" fontId="131" fillId="0" borderId="0" applyNumberFormat="0" applyFill="0" applyBorder="0" applyProtection="0">
      <alignment vertical="top"/>
    </xf>
    <xf numFmtId="0" fontId="0" fillId="15" borderId="0" applyNumberFormat="0" applyBorder="0" applyAlignment="0" applyProtection="0"/>
    <xf numFmtId="0" fontId="0" fillId="22" borderId="0" applyNumberFormat="0" applyBorder="0" applyAlignment="0" applyProtection="0"/>
    <xf numFmtId="260" fontId="197" fillId="12" borderId="0"/>
    <xf numFmtId="0" fontId="126" fillId="0" borderId="170" applyNumberFormat="0" applyFill="0" applyAlignment="0" applyProtection="0"/>
    <xf numFmtId="0" fontId="3" fillId="0" borderId="0"/>
    <xf numFmtId="0" fontId="127" fillId="0" borderId="171" applyNumberFormat="0" applyFill="0" applyProtection="0">
      <alignment horizontal="center"/>
    </xf>
    <xf numFmtId="251" fontId="3" fillId="0" borderId="0" applyFont="0" applyFill="0" applyBorder="0" applyAlignment="0" applyProtection="0"/>
    <xf numFmtId="0" fontId="0" fillId="38" borderId="0" applyNumberFormat="0" applyBorder="0" applyAlignment="0" applyProtection="0"/>
    <xf numFmtId="0" fontId="239" fillId="74" borderId="200" applyNumberFormat="0" applyAlignment="0" applyProtection="0"/>
    <xf numFmtId="0" fontId="126" fillId="0" borderId="170" applyNumberFormat="0" applyFill="0" applyAlignment="0" applyProtection="0"/>
    <xf numFmtId="325" fontId="3" fillId="0" borderId="0" applyFont="0" applyFill="0" applyBorder="0" applyAlignment="0" applyProtection="0"/>
    <xf numFmtId="0" fontId="0" fillId="32" borderId="0" applyNumberFormat="0" applyBorder="0" applyAlignment="0" applyProtection="0"/>
    <xf numFmtId="0" fontId="0" fillId="32"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0" fillId="0" borderId="0"/>
    <xf numFmtId="291" fontId="3" fillId="0" borderId="0" applyFont="0" applyFill="0" applyBorder="0" applyAlignment="0" applyProtection="0"/>
    <xf numFmtId="0" fontId="126" fillId="0" borderId="170" applyNumberFormat="0" applyFill="0" applyAlignment="0" applyProtection="0"/>
    <xf numFmtId="0" fontId="129" fillId="39"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22" borderId="0" applyNumberFormat="0" applyBorder="0" applyAlignment="0" applyProtection="0"/>
    <xf numFmtId="0" fontId="0" fillId="22"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89" fillId="68" borderId="0" applyNumberFormat="0" applyBorder="0" applyAlignment="0" applyProtection="0"/>
    <xf numFmtId="0" fontId="0" fillId="0" borderId="0"/>
    <xf numFmtId="0" fontId="0" fillId="0" borderId="0"/>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9" fillId="43" borderId="0" applyNumberFormat="0" applyBorder="0" applyAlignment="0" applyProtection="0"/>
    <xf numFmtId="9" fontId="3" fillId="0" borderId="0" applyFont="0" applyFill="0" applyBorder="0" applyAlignment="0" applyProtection="0"/>
    <xf numFmtId="0" fontId="3" fillId="0" borderId="0" applyNumberFormat="0" applyFill="0" applyBorder="0" applyAlignment="0" applyProtection="0"/>
    <xf numFmtId="0" fontId="127" fillId="0" borderId="171" applyNumberFormat="0" applyFill="0" applyProtection="0">
      <alignment horizontal="center"/>
    </xf>
    <xf numFmtId="0" fontId="129" fillId="54"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64" fillId="38" borderId="0" applyNumberFormat="0" applyBorder="0" applyAlignment="0" applyProtection="0"/>
    <xf numFmtId="0" fontId="3" fillId="0" borderId="0"/>
    <xf numFmtId="0" fontId="3" fillId="0" borderId="0"/>
    <xf numFmtId="0" fontId="125" fillId="0" borderId="0" applyNumberFormat="0" applyFill="0" applyBorder="0" applyAlignment="0" applyProtection="0"/>
    <xf numFmtId="0" fontId="126" fillId="0" borderId="173" applyNumberFormat="0" applyFill="0" applyAlignment="0" applyProtection="0"/>
    <xf numFmtId="223" fontId="0" fillId="0" borderId="0" applyFon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0" fontId="131" fillId="0" borderId="0" applyNumberFormat="0" applyFill="0" applyBorder="0" applyProtection="0">
      <alignment vertical="top"/>
    </xf>
    <xf numFmtId="0" fontId="3" fillId="0" borderId="176" applyNumberFormat="0" applyFont="0" applyFill="0" applyAlignment="0" applyProtection="0"/>
    <xf numFmtId="0" fontId="126" fillId="0" borderId="173" applyNumberFormat="0" applyFill="0" applyAlignment="0" applyProtection="0"/>
    <xf numFmtId="0" fontId="126" fillId="0" borderId="173" applyNumberFormat="0" applyFill="0" applyAlignment="0" applyProtection="0"/>
    <xf numFmtId="223" fontId="3" fillId="0" borderId="0" applyFont="0" applyFill="0" applyBorder="0" applyAlignment="0" applyProtection="0"/>
    <xf numFmtId="0" fontId="129" fillId="30" borderId="0" applyNumberFormat="0" applyBorder="0" applyAlignment="0" applyProtection="0"/>
    <xf numFmtId="0" fontId="126" fillId="0" borderId="173"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3" fillId="0" borderId="0"/>
    <xf numFmtId="0" fontId="129" fillId="43" borderId="0" applyNumberFormat="0" applyBorder="0" applyAlignment="0" applyProtection="0"/>
    <xf numFmtId="0" fontId="127" fillId="0" borderId="171" applyNumberFormat="0" applyFill="0" applyProtection="0">
      <alignment horizontal="center"/>
    </xf>
    <xf numFmtId="0" fontId="15" fillId="0" borderId="179" applyNumberFormat="0" applyFill="0" applyAlignment="0" applyProtection="0"/>
    <xf numFmtId="0" fontId="126" fillId="0" borderId="170" applyNumberFormat="0" applyFill="0" applyAlignment="0" applyProtection="0"/>
    <xf numFmtId="0" fontId="64" fillId="38" borderId="0" applyNumberFormat="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0" fontId="126" fillId="0" borderId="173" applyNumberFormat="0" applyFill="0" applyAlignment="0" applyProtection="0"/>
    <xf numFmtId="0" fontId="3" fillId="0" borderId="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64" fillId="50" borderId="0" applyNumberFormat="0" applyBorder="0" applyAlignment="0" applyProtection="0"/>
    <xf numFmtId="0" fontId="0" fillId="27" borderId="0" applyNumberFormat="0" applyBorder="0" applyAlignment="0" applyProtection="0"/>
    <xf numFmtId="0" fontId="127" fillId="0" borderId="171" applyNumberFormat="0" applyFill="0" applyProtection="0">
      <alignment horizontal="center"/>
    </xf>
    <xf numFmtId="0" fontId="129" fillId="40" borderId="0" applyNumberFormat="0" applyBorder="0" applyAlignment="0" applyProtection="0"/>
    <xf numFmtId="0" fontId="0" fillId="0" borderId="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0" fillId="36" borderId="0" applyNumberFormat="0" applyBorder="0" applyAlignment="0" applyProtection="0"/>
    <xf numFmtId="0" fontId="0" fillId="33" borderId="0" applyNumberFormat="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0" fontId="126" fillId="0" borderId="173"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325" fontId="3" fillId="0" borderId="0" applyFont="0" applyFill="0" applyBorder="0" applyAlignment="0" applyProtection="0"/>
    <xf numFmtId="4" fontId="3" fillId="0" borderId="0">
      <alignment horizontal="center" vertical="center"/>
    </xf>
    <xf numFmtId="0" fontId="127" fillId="0" borderId="171" applyNumberFormat="0" applyFill="0" applyProtection="0">
      <alignment horizontal="center"/>
    </xf>
    <xf numFmtId="0" fontId="182" fillId="0" borderId="0" applyNumberFormat="0" applyFill="0" applyBorder="0" applyAlignment="0" applyProtection="0"/>
    <xf numFmtId="0" fontId="126" fillId="0" borderId="173" applyNumberFormat="0" applyFill="0" applyAlignment="0" applyProtection="0"/>
    <xf numFmtId="255" fontId="1" fillId="0" borderId="0" applyFill="0" applyBorder="0" applyAlignment="0"/>
    <xf numFmtId="0" fontId="130" fillId="0" borderId="0"/>
    <xf numFmtId="0" fontId="127" fillId="0" borderId="171" applyNumberFormat="0" applyFill="0" applyProtection="0">
      <alignment horizontal="center"/>
    </xf>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0" fillId="27" borderId="0" applyNumberFormat="0" applyBorder="0" applyAlignment="0" applyProtection="0"/>
    <xf numFmtId="0" fontId="126" fillId="0" borderId="170" applyNumberFormat="0" applyFill="0" applyAlignment="0" applyProtection="0"/>
    <xf numFmtId="0" fontId="147" fillId="45" borderId="0" applyNumberFormat="0" applyBorder="0" applyAlignment="0" applyProtection="0"/>
    <xf numFmtId="0" fontId="126" fillId="0" borderId="173"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22" borderId="0" applyNumberFormat="0" applyBorder="0" applyAlignment="0" applyProtection="0"/>
    <xf numFmtId="0" fontId="127" fillId="0" borderId="171" applyNumberFormat="0" applyFill="0" applyProtection="0">
      <alignment horizontal="center"/>
    </xf>
    <xf numFmtId="0" fontId="127" fillId="0" borderId="0" applyNumberFormat="0" applyFill="0" applyBorder="0" applyProtection="0">
      <alignment horizontal="left"/>
    </xf>
    <xf numFmtId="0" fontId="126" fillId="0" borderId="173" applyNumberFormat="0" applyFill="0" applyAlignment="0" applyProtection="0"/>
    <xf numFmtId="0" fontId="129" fillId="51" borderId="0" applyNumberFormat="0" applyBorder="0" applyAlignment="0" applyProtection="0"/>
    <xf numFmtId="0" fontId="129" fillId="61" borderId="0" applyNumberFormat="0" applyBorder="0" applyAlignment="0" applyProtection="0"/>
    <xf numFmtId="0" fontId="189" fillId="68" borderId="0" applyNumberFormat="0" applyBorder="0" applyAlignment="0" applyProtection="0"/>
    <xf numFmtId="280" fontId="1" fillId="0" borderId="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4" fontId="3" fillId="0" borderId="0">
      <alignment horizontal="center" vertical="center"/>
    </xf>
    <xf numFmtId="0" fontId="126" fillId="0" borderId="173" applyNumberFormat="0" applyFill="0" applyAlignment="0" applyProtection="0"/>
    <xf numFmtId="0" fontId="64" fillId="37" borderId="0" applyNumberFormat="0" applyBorder="0" applyAlignment="0" applyProtection="0"/>
    <xf numFmtId="0" fontId="3" fillId="0" borderId="0"/>
    <xf numFmtId="0" fontId="126" fillId="0" borderId="173" applyNumberFormat="0" applyFill="0" applyAlignment="0" applyProtection="0"/>
    <xf numFmtId="0" fontId="0" fillId="27" borderId="0" applyNumberFormat="0" applyBorder="0" applyAlignment="0" applyProtection="0"/>
    <xf numFmtId="0" fontId="126" fillId="0" borderId="173" applyNumberFormat="0" applyFill="0" applyAlignment="0" applyProtection="0"/>
    <xf numFmtId="0" fontId="126" fillId="0" borderId="173" applyNumberFormat="0" applyFill="0" applyAlignment="0" applyProtection="0"/>
    <xf numFmtId="223" fontId="129" fillId="0" borderId="0" applyFont="0" applyFill="0" applyBorder="0" applyAlignment="0" applyProtection="0"/>
    <xf numFmtId="0" fontId="131" fillId="0" borderId="0" applyNumberFormat="0" applyFill="0" applyBorder="0" applyProtection="0">
      <alignment vertical="top"/>
    </xf>
    <xf numFmtId="0" fontId="125" fillId="0" borderId="0" applyNumberFormat="0" applyFill="0" applyBorder="0" applyAlignment="0" applyProtection="0"/>
    <xf numFmtId="0" fontId="126" fillId="0" borderId="173" applyNumberFormat="0" applyFill="0" applyAlignment="0" applyProtection="0"/>
    <xf numFmtId="315" fontId="158" fillId="0" borderId="0" applyFill="0" applyBorder="0" applyAlignment="0"/>
    <xf numFmtId="0" fontId="126" fillId="0" borderId="173" applyNumberFormat="0" applyFill="0" applyAlignment="0" applyProtection="0"/>
    <xf numFmtId="0" fontId="126" fillId="0" borderId="173" applyNumberFormat="0" applyFill="0" applyAlignment="0" applyProtection="0"/>
    <xf numFmtId="0" fontId="126" fillId="0" borderId="173" applyNumberFormat="0" applyFill="0" applyAlignment="0" applyProtection="0"/>
    <xf numFmtId="256" fontId="3" fillId="0" borderId="0" applyFont="0" applyFill="0" applyBorder="0" applyAlignment="0" applyProtection="0"/>
    <xf numFmtId="297" fontId="3" fillId="0" borderId="0" applyFont="0" applyFill="0" applyBorder="0" applyAlignment="0" applyProtection="0"/>
    <xf numFmtId="4" fontId="3" fillId="0" borderId="0">
      <alignment horizontal="center" vertical="center"/>
    </xf>
    <xf numFmtId="0" fontId="289" fillId="0" borderId="0" applyNumberFormat="0" applyFill="0" applyBorder="0" applyAlignment="0" applyProtection="0">
      <alignment vertical="top"/>
      <protection locked="0"/>
    </xf>
    <xf numFmtId="0" fontId="140" fillId="30" borderId="0" applyNumberFormat="0" applyBorder="0" applyAlignment="0" applyProtection="0"/>
    <xf numFmtId="0" fontId="127" fillId="0" borderId="171" applyNumberFormat="0" applyFill="0" applyProtection="0">
      <alignment horizontal="center"/>
    </xf>
    <xf numFmtId="250" fontId="3" fillId="0" borderId="0" applyFont="0" applyFill="0" applyBorder="0" applyAlignment="0" applyProtection="0"/>
    <xf numFmtId="0" fontId="129" fillId="47" borderId="182" applyNumberFormat="0" applyFont="0" applyAlignment="0" applyProtection="0"/>
    <xf numFmtId="0" fontId="128" fillId="0" borderId="172"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223" fontId="3" fillId="0" borderId="0" applyFont="0" applyFill="0" applyBorder="0" applyAlignment="0" applyProtection="0"/>
    <xf numFmtId="9" fontId="0" fillId="0" borderId="0" applyFont="0" applyFill="0" applyBorder="0" applyAlignment="0" applyProtection="0"/>
    <xf numFmtId="0" fontId="0" fillId="13" borderId="0" applyNumberFormat="0" applyBorder="0" applyAlignment="0" applyProtection="0"/>
    <xf numFmtId="0" fontId="127" fillId="0" borderId="171" applyNumberFormat="0" applyFill="0" applyProtection="0">
      <alignment horizontal="center"/>
    </xf>
    <xf numFmtId="0" fontId="0" fillId="0" borderId="0"/>
    <xf numFmtId="0" fontId="3" fillId="0" borderId="0"/>
    <xf numFmtId="0" fontId="126" fillId="0" borderId="173" applyNumberFormat="0" applyFill="0" applyAlignment="0" applyProtection="0"/>
    <xf numFmtId="0" fontId="125" fillId="0" borderId="0" applyNumberFormat="0" applyFill="0" applyBorder="0" applyAlignment="0" applyProtection="0"/>
    <xf numFmtId="0" fontId="129" fillId="40"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4" fontId="3" fillId="0" borderId="0">
      <alignment horizontal="center" vertical="center"/>
    </xf>
    <xf numFmtId="0" fontId="126" fillId="0" borderId="170" applyNumberFormat="0" applyFill="0" applyAlignment="0" applyProtection="0"/>
    <xf numFmtId="0" fontId="126" fillId="0" borderId="173" applyNumberFormat="0" applyFill="0" applyAlignment="0" applyProtection="0"/>
    <xf numFmtId="0" fontId="64" fillId="23"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0" borderId="0"/>
    <xf numFmtId="0" fontId="126" fillId="0" borderId="173" applyNumberFormat="0" applyFill="0" applyAlignment="0" applyProtection="0"/>
    <xf numFmtId="0" fontId="0" fillId="0" borderId="0"/>
    <xf numFmtId="0" fontId="127" fillId="0" borderId="171" applyNumberFormat="0" applyFill="0" applyProtection="0">
      <alignment horizontal="center"/>
    </xf>
    <xf numFmtId="0" fontId="127" fillId="0" borderId="171" applyNumberFormat="0" applyFill="0" applyProtection="0">
      <alignment horizontal="center"/>
    </xf>
    <xf numFmtId="301" fontId="1" fillId="0" borderId="0" applyFill="0" applyBorder="0" applyAlignment="0"/>
    <xf numFmtId="0" fontId="127" fillId="0" borderId="171" applyNumberFormat="0" applyFill="0" applyProtection="0">
      <alignment horizontal="center"/>
    </xf>
    <xf numFmtId="0" fontId="156" fillId="0" borderId="177" applyNumberFormat="0" applyFill="0" applyAlignment="0" applyProtection="0"/>
    <xf numFmtId="0" fontId="3" fillId="0" borderId="0" applyFill="0" applyBorder="0" applyAlignment="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9" fillId="26"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0" fontId="0" fillId="0" borderId="0"/>
    <xf numFmtId="0" fontId="0" fillId="32"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15" borderId="0" applyNumberFormat="0" applyBorder="0" applyAlignment="0" applyProtection="0"/>
    <xf numFmtId="0" fontId="125" fillId="0" borderId="0" applyNumberFormat="0" applyFill="0" applyBorder="0" applyAlignment="0" applyProtection="0"/>
    <xf numFmtId="0" fontId="126" fillId="0" borderId="173" applyNumberFormat="0" applyFill="0" applyAlignment="0" applyProtection="0"/>
    <xf numFmtId="0" fontId="3" fillId="0" borderId="176" applyNumberFormat="0" applyFont="0" applyFill="0" applyAlignment="0" applyProtection="0"/>
    <xf numFmtId="236" fontId="3" fillId="0" borderId="0"/>
    <xf numFmtId="0" fontId="127" fillId="0" borderId="171" applyNumberFormat="0" applyFill="0" applyProtection="0">
      <alignment horizontal="center"/>
    </xf>
    <xf numFmtId="0" fontId="126" fillId="0" borderId="173" applyNumberFormat="0" applyFill="0" applyAlignment="0" applyProtection="0"/>
    <xf numFmtId="0" fontId="0" fillId="0" borderId="0"/>
    <xf numFmtId="0" fontId="126" fillId="0" borderId="170" applyNumberFormat="0" applyFill="0" applyAlignment="0" applyProtection="0"/>
    <xf numFmtId="0" fontId="140" fillId="5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315" fontId="165" fillId="0" borderId="0" applyFont="0" applyFill="0" applyBorder="0" applyAlignment="0" applyProtection="0"/>
    <xf numFmtId="0" fontId="127" fillId="0" borderId="171" applyNumberFormat="0" applyFill="0" applyProtection="0">
      <alignment horizontal="center"/>
    </xf>
    <xf numFmtId="0" fontId="3" fillId="0" borderId="0"/>
    <xf numFmtId="0" fontId="126" fillId="0" borderId="173" applyNumberFormat="0" applyFill="0" applyAlignment="0" applyProtection="0"/>
    <xf numFmtId="0" fontId="0" fillId="0" borderId="0"/>
    <xf numFmtId="0" fontId="131" fillId="0" borderId="0" applyNumberFormat="0" applyFill="0" applyBorder="0" applyProtection="0">
      <alignment vertical="top"/>
    </xf>
    <xf numFmtId="0" fontId="126" fillId="0" borderId="173" applyNumberFormat="0" applyFill="0" applyAlignment="0" applyProtection="0"/>
    <xf numFmtId="0" fontId="140" fillId="39" borderId="0" applyNumberFormat="0" applyBorder="0" applyAlignment="0" applyProtection="0"/>
    <xf numFmtId="310" fontId="86" fillId="0" borderId="0"/>
    <xf numFmtId="0" fontId="126" fillId="0" borderId="170" applyNumberFormat="0" applyFill="0" applyAlignment="0" applyProtection="0"/>
    <xf numFmtId="0" fontId="126" fillId="0" borderId="173" applyNumberFormat="0" applyFill="0" applyAlignment="0" applyProtection="0"/>
    <xf numFmtId="0" fontId="64" fillId="42" borderId="0" applyNumberFormat="0" applyBorder="0" applyAlignment="0" applyProtection="0"/>
    <xf numFmtId="0" fontId="126" fillId="0" borderId="173" applyNumberFormat="0" applyFill="0" applyAlignment="0" applyProtection="0"/>
    <xf numFmtId="0" fontId="137" fillId="0" borderId="0"/>
    <xf numFmtId="0" fontId="126" fillId="0" borderId="173" applyNumberFormat="0" applyFill="0" applyAlignment="0" applyProtection="0"/>
    <xf numFmtId="0" fontId="3" fillId="0" borderId="0"/>
    <xf numFmtId="0" fontId="127" fillId="0" borderId="171" applyNumberFormat="0" applyFill="0" applyProtection="0">
      <alignment horizontal="center"/>
    </xf>
    <xf numFmtId="0" fontId="126" fillId="0" borderId="170" applyNumberFormat="0" applyFill="0" applyAlignment="0" applyProtection="0"/>
    <xf numFmtId="0" fontId="126" fillId="0" borderId="0" applyNumberFormat="0" applyFill="0" applyBorder="0" applyAlignment="0" applyProtection="0"/>
    <xf numFmtId="0" fontId="303" fillId="2" borderId="0">
      <alignment horizontal="left" indent="1"/>
    </xf>
    <xf numFmtId="0" fontId="126" fillId="0" borderId="170" applyNumberFormat="0" applyFill="0" applyAlignment="0" applyProtection="0"/>
    <xf numFmtId="0" fontId="126" fillId="0" borderId="173" applyNumberFormat="0" applyFill="0" applyAlignment="0" applyProtection="0"/>
    <xf numFmtId="0" fontId="129" fillId="26" borderId="0" applyNumberFormat="0" applyBorder="0" applyAlignment="0" applyProtection="0"/>
    <xf numFmtId="0" fontId="125" fillId="0" borderId="0" applyNumberFormat="0" applyFill="0" applyBorder="0" applyAlignment="0" applyProtection="0"/>
    <xf numFmtId="0" fontId="0" fillId="36" borderId="0" applyNumberFormat="0" applyBorder="0" applyAlignment="0" applyProtection="0"/>
    <xf numFmtId="0" fontId="126" fillId="0" borderId="170" applyNumberFormat="0" applyFill="0" applyAlignment="0" applyProtection="0"/>
    <xf numFmtId="223" fontId="3" fillId="0" borderId="0" applyFont="0" applyFill="0" applyBorder="0" applyAlignment="0"/>
    <xf numFmtId="0" fontId="126" fillId="0" borderId="170"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0" fontId="126" fillId="0" borderId="173" applyNumberFormat="0" applyFill="0" applyAlignment="0" applyProtection="0"/>
    <xf numFmtId="0" fontId="0" fillId="25" borderId="0" applyNumberFormat="0" applyBorder="0" applyAlignment="0" applyProtection="0"/>
    <xf numFmtId="0" fontId="126" fillId="0" borderId="170" applyNumberFormat="0" applyFill="0" applyAlignment="0" applyProtection="0"/>
    <xf numFmtId="0" fontId="152" fillId="0" borderId="0"/>
    <xf numFmtId="0" fontId="126" fillId="0" borderId="173" applyNumberFormat="0" applyFill="0" applyAlignment="0" applyProtection="0"/>
    <xf numFmtId="0" fontId="152" fillId="0" borderId="0"/>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0" fontId="0" fillId="32"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0" fillId="28" borderId="0" applyNumberFormat="0" applyBorder="0" applyAlignment="0" applyProtection="0"/>
    <xf numFmtId="0" fontId="126" fillId="0" borderId="173"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3" fillId="0" borderId="0"/>
    <xf numFmtId="0" fontId="125" fillId="0" borderId="0" applyNumberFormat="0" applyFill="0" applyBorder="0" applyAlignment="0" applyProtection="0"/>
    <xf numFmtId="0" fontId="141" fillId="0" borderId="0" applyNumberFormat="0" applyFill="0" applyBorder="0" applyAlignment="0"/>
    <xf numFmtId="0" fontId="0" fillId="0" borderId="0"/>
    <xf numFmtId="0" fontId="3" fillId="0" borderId="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3" applyNumberFormat="0" applyFill="0" applyAlignment="0" applyProtection="0"/>
    <xf numFmtId="0" fontId="3" fillId="0" borderId="0"/>
    <xf numFmtId="0" fontId="3" fillId="0" borderId="0"/>
    <xf numFmtId="0" fontId="127" fillId="0" borderId="171" applyNumberFormat="0" applyFill="0" applyProtection="0">
      <alignment horizontal="center"/>
    </xf>
    <xf numFmtId="0" fontId="126" fillId="0" borderId="170" applyNumberFormat="0" applyFill="0" applyAlignment="0" applyProtection="0"/>
    <xf numFmtId="221" fontId="3" fillId="0" borderId="0" applyFont="0" applyFill="0" applyBorder="0" applyAlignment="0" applyProtection="0"/>
    <xf numFmtId="0" fontId="126" fillId="0" borderId="173" applyNumberFormat="0" applyFill="0" applyAlignment="0" applyProtection="0"/>
    <xf numFmtId="265" fontId="3" fillId="0" borderId="0" applyFont="0" applyFill="0" applyBorder="0" applyAlignment="0" applyProtection="0"/>
    <xf numFmtId="0" fontId="127" fillId="0" borderId="171" applyNumberFormat="0" applyFill="0" applyProtection="0">
      <alignment horizontal="center"/>
    </xf>
    <xf numFmtId="0" fontId="143" fillId="0" borderId="0"/>
    <xf numFmtId="0" fontId="64" fillId="52" borderId="0" applyNumberFormat="0" applyBorder="0" applyAlignment="0" applyProtection="0"/>
    <xf numFmtId="0" fontId="0" fillId="36" borderId="0" applyNumberFormat="0" applyBorder="0" applyAlignment="0" applyProtection="0"/>
    <xf numFmtId="0" fontId="129" fillId="43"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259" fontId="158" fillId="0" borderId="0" applyFont="0" applyFill="0" applyBorder="0" applyAlignment="0" applyProtection="0"/>
    <xf numFmtId="0" fontId="0" fillId="33" borderId="0" applyNumberFormat="0" applyBorder="0" applyAlignment="0" applyProtection="0"/>
    <xf numFmtId="291" fontId="3" fillId="0" borderId="0" applyFont="0" applyFill="0" applyBorder="0" applyAlignment="0" applyProtection="0"/>
    <xf numFmtId="0" fontId="0" fillId="13" borderId="0" applyNumberFormat="0" applyBorder="0" applyAlignment="0" applyProtection="0"/>
    <xf numFmtId="0" fontId="0" fillId="13" borderId="0" applyNumberFormat="0" applyBorder="0" applyAlignment="0" applyProtection="0"/>
    <xf numFmtId="0" fontId="126" fillId="0" borderId="173" applyNumberFormat="0" applyFill="0" applyAlignment="0" applyProtection="0"/>
    <xf numFmtId="0" fontId="131" fillId="0" borderId="0" applyNumberFormat="0" applyFill="0" applyBorder="0" applyProtection="0">
      <alignment vertical="top"/>
    </xf>
    <xf numFmtId="240" fontId="136" fillId="0" borderId="0" applyFont="0" applyFill="0" applyBorder="0" applyProtection="0">
      <alignment horizontal="right"/>
    </xf>
    <xf numFmtId="0" fontId="125" fillId="0" borderId="0" applyNumberFormat="0" applyFill="0" applyBorder="0" applyAlignment="0" applyProtection="0"/>
    <xf numFmtId="0" fontId="137" fillId="0" borderId="0"/>
    <xf numFmtId="0" fontId="146" fillId="0" borderId="0" applyNumberFormat="0" applyFill="0" applyBorder="0" applyAlignment="0" applyProtection="0"/>
    <xf numFmtId="0" fontId="146" fillId="0" borderId="0" applyNumberFormat="0" applyFill="0" applyBorder="0" applyAlignment="0" applyProtection="0"/>
    <xf numFmtId="0" fontId="127" fillId="0" borderId="171" applyNumberFormat="0" applyFill="0" applyProtection="0">
      <alignment horizontal="center"/>
    </xf>
    <xf numFmtId="0" fontId="64" fillId="49" borderId="0" applyNumberFormat="0" applyBorder="0" applyAlignment="0" applyProtection="0"/>
    <xf numFmtId="0" fontId="126" fillId="0" borderId="173" applyNumberFormat="0" applyFill="0" applyAlignment="0" applyProtection="0"/>
    <xf numFmtId="0" fontId="129" fillId="51"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29" fillId="61" borderId="0" applyNumberFormat="0" applyBorder="0" applyAlignment="0" applyProtection="0"/>
    <xf numFmtId="0" fontId="3" fillId="0" borderId="0">
      <alignment vertical="top"/>
    </xf>
    <xf numFmtId="0" fontId="140" fillId="40" borderId="0" applyNumberFormat="0" applyBorder="0" applyAlignment="0" applyProtection="0"/>
    <xf numFmtId="0" fontId="126" fillId="0" borderId="173"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3" fillId="0" borderId="0"/>
    <xf numFmtId="0" fontId="0" fillId="57" borderId="0" applyNumberFormat="0" applyBorder="0" applyAlignment="0" applyProtection="0"/>
    <xf numFmtId="0" fontId="3" fillId="0" borderId="176" applyNumberFormat="0" applyFont="0" applyFill="0" applyAlignment="0" applyProtection="0"/>
    <xf numFmtId="0" fontId="3" fillId="0" borderId="0"/>
    <xf numFmtId="0" fontId="127" fillId="0" borderId="171" applyNumberFormat="0" applyFill="0" applyProtection="0">
      <alignment horizontal="center"/>
    </xf>
    <xf numFmtId="0" fontId="218" fillId="0" borderId="1" applyNumberFormat="0" applyFont="0" applyAlignment="0">
      <alignment vertical="center" wrapText="1"/>
    </xf>
    <xf numFmtId="0" fontId="126" fillId="0" borderId="173"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0" fontId="140" fillId="51" borderId="0" applyNumberFormat="0" applyBorder="0" applyAlignment="0" applyProtection="0"/>
    <xf numFmtId="0" fontId="126" fillId="0" borderId="170" applyNumberFormat="0" applyFill="0" applyAlignment="0" applyProtection="0"/>
    <xf numFmtId="0" fontId="0" fillId="0" borderId="0"/>
    <xf numFmtId="0" fontId="147" fillId="45"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3" fillId="0" borderId="0"/>
    <xf numFmtId="223" fontId="0" fillId="0" borderId="0" applyFont="0" applyFill="0" applyBorder="0" applyAlignment="0" applyProtection="0"/>
    <xf numFmtId="0" fontId="127" fillId="0" borderId="171" applyNumberFormat="0" applyFill="0" applyProtection="0">
      <alignment horizontal="center"/>
    </xf>
    <xf numFmtId="0" fontId="86" fillId="0" borderId="0"/>
    <xf numFmtId="0" fontId="25" fillId="41" borderId="180" applyNumberFormat="0" applyAlignment="0" applyProtection="0"/>
    <xf numFmtId="0" fontId="127" fillId="0" borderId="171" applyNumberFormat="0" applyFill="0" applyProtection="0">
      <alignment horizontal="center"/>
    </xf>
    <xf numFmtId="0" fontId="0" fillId="40" borderId="0" applyNumberFormat="0" applyBorder="0" applyAlignment="0" applyProtection="0"/>
    <xf numFmtId="223" fontId="0" fillId="0" borderId="0" applyFont="0" applyFill="0" applyBorder="0" applyAlignment="0" applyProtection="0"/>
    <xf numFmtId="223" fontId="0" fillId="0" borderId="0" applyFont="0" applyFill="0" applyBorder="0" applyAlignment="0" applyProtection="0"/>
    <xf numFmtId="0" fontId="126" fillId="0" borderId="173" applyNumberFormat="0" applyFill="0" applyAlignment="0" applyProtection="0"/>
    <xf numFmtId="223" fontId="3" fillId="0" borderId="0" applyFont="0" applyFill="0" applyBorder="0" applyAlignment="0" applyProtection="0"/>
    <xf numFmtId="223" fontId="178" fillId="0" borderId="0" applyFont="0" applyFill="0" applyBorder="0" applyAlignment="0" applyProtection="0"/>
    <xf numFmtId="0" fontId="129" fillId="26" borderId="0" applyNumberFormat="0" applyBorder="0" applyAlignment="0" applyProtection="0"/>
    <xf numFmtId="0" fontId="0" fillId="0" borderId="0"/>
    <xf numFmtId="0" fontId="126" fillId="0" borderId="170" applyNumberFormat="0" applyFill="0" applyAlignment="0" applyProtection="0"/>
    <xf numFmtId="0" fontId="178" fillId="0" borderId="0"/>
    <xf numFmtId="0" fontId="178" fillId="0" borderId="0"/>
    <xf numFmtId="0" fontId="126" fillId="0" borderId="170" applyNumberFormat="0" applyFill="0" applyAlignment="0" applyProtection="0"/>
    <xf numFmtId="223" fontId="0" fillId="0" borderId="0" applyFont="0" applyFill="0" applyBorder="0" applyAlignment="0" applyProtection="0"/>
    <xf numFmtId="304" fontId="86" fillId="0" borderId="0"/>
    <xf numFmtId="301" fontId="1" fillId="0" borderId="0" applyFill="0" applyBorder="0" applyAlignment="0"/>
    <xf numFmtId="0" fontId="126" fillId="0" borderId="173" applyNumberFormat="0" applyFill="0" applyAlignment="0" applyProtection="0"/>
    <xf numFmtId="0" fontId="0" fillId="0" borderId="0"/>
    <xf numFmtId="0" fontId="126" fillId="0" borderId="173" applyNumberFormat="0" applyFill="0" applyAlignment="0" applyProtection="0"/>
    <xf numFmtId="223" fontId="3" fillId="0" borderId="0" applyFont="0" applyFill="0" applyBorder="0" applyAlignment="0" applyProtection="0"/>
    <xf numFmtId="0" fontId="0" fillId="32" borderId="0" applyNumberFormat="0" applyBorder="0" applyAlignment="0" applyProtection="0"/>
    <xf numFmtId="0" fontId="0" fillId="0" borderId="0"/>
    <xf numFmtId="0" fontId="126" fillId="0" borderId="170" applyNumberFormat="0" applyFill="0" applyAlignment="0" applyProtection="0"/>
    <xf numFmtId="0" fontId="131" fillId="0" borderId="0" applyNumberFormat="0" applyFill="0" applyBorder="0" applyProtection="0">
      <alignment vertical="top"/>
    </xf>
    <xf numFmtId="0" fontId="131" fillId="0" borderId="0" applyNumberFormat="0" applyFill="0" applyBorder="0" applyProtection="0">
      <alignment vertical="top"/>
    </xf>
    <xf numFmtId="0" fontId="126" fillId="0" borderId="173" applyNumberFormat="0" applyFill="0" applyAlignment="0" applyProtection="0"/>
    <xf numFmtId="0" fontId="0" fillId="36" borderId="0" applyNumberFormat="0" applyBorder="0" applyAlignment="0" applyProtection="0"/>
    <xf numFmtId="0" fontId="125" fillId="0" borderId="0" applyNumberFormat="0" applyFill="0" applyBorder="0" applyAlignment="0" applyProtection="0"/>
    <xf numFmtId="0" fontId="3" fillId="0" borderId="0"/>
    <xf numFmtId="312" fontId="142" fillId="0" borderId="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64" fillId="23" borderId="0" applyNumberFormat="0" applyBorder="0" applyAlignment="0" applyProtection="0"/>
    <xf numFmtId="0" fontId="137" fillId="0" borderId="0"/>
    <xf numFmtId="0" fontId="132" fillId="0" borderId="0" applyNumberFormat="0" applyFill="0" applyBorder="0" applyAlignment="0" applyProtection="0"/>
    <xf numFmtId="0" fontId="126" fillId="0" borderId="173" applyNumberFormat="0" applyFill="0" applyAlignment="0" applyProtection="0"/>
    <xf numFmtId="291" fontId="3" fillId="0" borderId="0" applyFont="0" applyFill="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0" fontId="3" fillId="0" borderId="176" applyNumberFormat="0" applyFont="0" applyFill="0" applyAlignment="0" applyProtection="0"/>
    <xf numFmtId="0" fontId="0" fillId="15" borderId="0" applyNumberFormat="0" applyBorder="0" applyAlignment="0" applyProtection="0"/>
    <xf numFmtId="0" fontId="126" fillId="0" borderId="173"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51" fillId="31" borderId="0" applyNumberFormat="0" applyBorder="0" applyAlignment="0" applyProtection="0"/>
    <xf numFmtId="0" fontId="125" fillId="0" borderId="0" applyNumberFormat="0" applyFill="0" applyBorder="0" applyAlignment="0" applyProtection="0"/>
    <xf numFmtId="0" fontId="126" fillId="0" borderId="173" applyNumberFormat="0" applyFill="0" applyAlignment="0" applyProtection="0"/>
    <xf numFmtId="0" fontId="129" fillId="40" borderId="0" applyNumberFormat="0" applyBorder="0" applyAlignment="0" applyProtection="0"/>
    <xf numFmtId="0" fontId="64" fillId="44" borderId="0" applyNumberFormat="0" applyBorder="0" applyAlignment="0" applyProtection="0"/>
    <xf numFmtId="0" fontId="3" fillId="0" borderId="0"/>
    <xf numFmtId="0" fontId="3" fillId="0" borderId="176" applyNumberFormat="0" applyFont="0" applyFill="0" applyAlignment="0" applyProtection="0"/>
    <xf numFmtId="0" fontId="129" fillId="40" borderId="0" applyNumberFormat="0" applyBorder="0" applyAlignment="0" applyProtection="0"/>
    <xf numFmtId="223" fontId="129" fillId="0" borderId="0" applyFont="0" applyFill="0" applyBorder="0" applyAlignment="0" applyProtection="0"/>
    <xf numFmtId="0" fontId="129" fillId="40" borderId="0" applyNumberFormat="0" applyBorder="0" applyAlignment="0" applyProtection="0"/>
    <xf numFmtId="0" fontId="131" fillId="0" borderId="0" applyNumberFormat="0" applyFill="0" applyBorder="0" applyProtection="0">
      <alignment vertical="top"/>
    </xf>
    <xf numFmtId="0" fontId="126" fillId="0" borderId="173" applyNumberFormat="0" applyFill="0" applyAlignment="0" applyProtection="0"/>
    <xf numFmtId="0" fontId="125" fillId="0" borderId="0" applyNumberFormat="0" applyFill="0" applyBorder="0" applyAlignment="0" applyProtection="0"/>
    <xf numFmtId="0" fontId="129" fillId="40" borderId="0" applyNumberFormat="0" applyBorder="0" applyAlignment="0" applyProtection="0"/>
    <xf numFmtId="0" fontId="137" fillId="0" borderId="0"/>
    <xf numFmtId="0" fontId="126" fillId="0" borderId="173" applyNumberFormat="0" applyFill="0" applyAlignment="0" applyProtection="0"/>
    <xf numFmtId="0" fontId="127" fillId="0" borderId="171" applyNumberFormat="0" applyFill="0" applyProtection="0">
      <alignment horizontal="center"/>
    </xf>
    <xf numFmtId="291" fontId="3" fillId="0" borderId="0" applyFont="0" applyFill="0" applyBorder="0" applyAlignment="0" applyProtection="0"/>
    <xf numFmtId="0" fontId="126" fillId="0" borderId="173" applyNumberFormat="0" applyFill="0" applyAlignment="0" applyProtection="0"/>
    <xf numFmtId="0" fontId="126" fillId="0" borderId="173" applyNumberFormat="0" applyFill="0" applyAlignment="0" applyProtection="0"/>
    <xf numFmtId="0" fontId="126" fillId="0" borderId="173" applyNumberFormat="0" applyFill="0" applyAlignment="0" applyProtection="0"/>
    <xf numFmtId="0" fontId="64" fillId="44" borderId="0" applyNumberFormat="0" applyBorder="0" applyAlignment="0" applyProtection="0"/>
    <xf numFmtId="0" fontId="126" fillId="0" borderId="170" applyNumberFormat="0" applyFill="0" applyAlignment="0" applyProtection="0"/>
    <xf numFmtId="0" fontId="64" fillId="42" borderId="0" applyNumberFormat="0" applyBorder="0" applyAlignment="0" applyProtection="0"/>
    <xf numFmtId="0" fontId="64" fillId="42"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3" fillId="0" borderId="0"/>
    <xf numFmtId="0" fontId="126" fillId="0" borderId="173" applyNumberFormat="0" applyFill="0" applyAlignment="0" applyProtection="0"/>
    <xf numFmtId="0" fontId="126" fillId="0" borderId="173" applyNumberFormat="0" applyFill="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3" fillId="0" borderId="0"/>
    <xf numFmtId="0" fontId="126" fillId="0" borderId="173" applyNumberFormat="0" applyFill="0" applyAlignment="0" applyProtection="0"/>
    <xf numFmtId="0" fontId="0" fillId="0" borderId="0"/>
    <xf numFmtId="0" fontId="0" fillId="0" borderId="0"/>
    <xf numFmtId="0" fontId="126" fillId="0" borderId="170" applyNumberFormat="0" applyFill="0" applyAlignment="0" applyProtection="0"/>
    <xf numFmtId="272" fontId="1" fillId="0" borderId="0" applyFill="0" applyBorder="0" applyAlignment="0"/>
    <xf numFmtId="0" fontId="125" fillId="0" borderId="0" applyNumberFormat="0" applyFill="0" applyBorder="0" applyAlignment="0" applyProtection="0"/>
    <xf numFmtId="238" fontId="86" fillId="0" borderId="0"/>
    <xf numFmtId="0" fontId="127" fillId="0" borderId="171" applyNumberFormat="0" applyFill="0" applyProtection="0">
      <alignment horizontal="center"/>
    </xf>
    <xf numFmtId="0" fontId="129" fillId="40" borderId="0" applyNumberFormat="0" applyBorder="0" applyAlignment="0" applyProtection="0"/>
    <xf numFmtId="0" fontId="0" fillId="22" borderId="0" applyNumberFormat="0" applyBorder="0" applyAlignment="0" applyProtection="0"/>
    <xf numFmtId="0" fontId="152" fillId="0" borderId="0"/>
    <xf numFmtId="0" fontId="3" fillId="0" borderId="0"/>
    <xf numFmtId="282" fontId="3" fillId="0" borderId="0" applyFont="0" applyFill="0" applyBorder="0" applyAlignment="0" applyProtection="0"/>
    <xf numFmtId="0" fontId="125" fillId="0" borderId="0" applyNumberFormat="0" applyFill="0" applyBorder="0" applyAlignment="0" applyProtection="0"/>
    <xf numFmtId="0" fontId="126" fillId="0" borderId="173" applyNumberFormat="0" applyFill="0" applyAlignment="0" applyProtection="0"/>
    <xf numFmtId="0" fontId="0" fillId="13" borderId="0" applyNumberFormat="0" applyBorder="0" applyAlignment="0" applyProtection="0"/>
    <xf numFmtId="223" fontId="3" fillId="0" borderId="0" applyFont="0" applyFill="0" applyBorder="0" applyAlignment="0" applyProtection="0"/>
    <xf numFmtId="0" fontId="129" fillId="43" borderId="0" applyNumberFormat="0" applyBorder="0" applyAlignment="0" applyProtection="0"/>
    <xf numFmtId="0" fontId="0" fillId="0" borderId="0"/>
    <xf numFmtId="0" fontId="0" fillId="29" borderId="0" applyNumberFormat="0" applyBorder="0" applyAlignment="0" applyProtection="0"/>
    <xf numFmtId="0" fontId="126" fillId="0" borderId="173" applyNumberFormat="0" applyFill="0" applyAlignment="0" applyProtection="0"/>
    <xf numFmtId="273" fontId="86" fillId="0" borderId="0">
      <alignment horizontal="center"/>
    </xf>
    <xf numFmtId="0" fontId="126" fillId="0" borderId="170" applyNumberFormat="0" applyFill="0" applyAlignment="0" applyProtection="0"/>
    <xf numFmtId="9" fontId="0" fillId="0" borderId="0" applyFont="0" applyFill="0" applyBorder="0" applyAlignment="0" applyProtection="0"/>
    <xf numFmtId="0" fontId="126" fillId="0" borderId="173" applyNumberFormat="0" applyFill="0" applyAlignment="0" applyProtection="0"/>
    <xf numFmtId="0" fontId="129" fillId="39" borderId="0" applyNumberFormat="0" applyBorder="0" applyAlignment="0" applyProtection="0"/>
    <xf numFmtId="282" fontId="3" fillId="0" borderId="0" applyFont="0" applyFill="0" applyBorder="0" applyAlignment="0" applyProtection="0"/>
    <xf numFmtId="0" fontId="146" fillId="0" borderId="0" applyNumberForma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64" fillId="42" borderId="0" applyNumberFormat="0" applyBorder="0" applyAlignment="0" applyProtection="0"/>
    <xf numFmtId="0" fontId="125" fillId="0" borderId="0" applyNumberFormat="0" applyFill="0" applyBorder="0" applyAlignment="0" applyProtection="0"/>
    <xf numFmtId="223" fontId="129" fillId="0" borderId="0" applyFont="0" applyFill="0" applyBorder="0" applyAlignment="0" applyProtection="0"/>
    <xf numFmtId="0" fontId="0" fillId="57" borderId="0" applyNumberFormat="0" applyBorder="0" applyAlignment="0" applyProtection="0"/>
    <xf numFmtId="0" fontId="125" fillId="0" borderId="0" applyNumberFormat="0" applyFill="0" applyBorder="0" applyAlignment="0" applyProtection="0"/>
    <xf numFmtId="9" fontId="0" fillId="0" borderId="0" applyFont="0" applyFill="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5" fillId="0" borderId="0" applyNumberFormat="0" applyFill="0" applyBorder="0" applyAlignment="0" applyProtection="0"/>
    <xf numFmtId="0" fontId="3" fillId="0" borderId="0"/>
    <xf numFmtId="0" fontId="158" fillId="0" borderId="0"/>
    <xf numFmtId="0" fontId="126" fillId="0" borderId="170" applyNumberFormat="0" applyFill="0" applyAlignment="0" applyProtection="0"/>
    <xf numFmtId="0" fontId="126" fillId="0" borderId="170" applyNumberFormat="0" applyFill="0" applyAlignment="0" applyProtection="0"/>
    <xf numFmtId="0" fontId="147" fillId="53" borderId="0" applyNumberFormat="0" applyBorder="0" applyAlignment="0" applyProtection="0"/>
    <xf numFmtId="0" fontId="126" fillId="0" borderId="170" applyNumberFormat="0" applyFill="0" applyAlignment="0" applyProtection="0"/>
    <xf numFmtId="0" fontId="125" fillId="0" borderId="0" applyNumberForma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51"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0" fillId="0" borderId="0"/>
    <xf numFmtId="0" fontId="127" fillId="0" borderId="171" applyNumberFormat="0" applyFill="0" applyProtection="0">
      <alignment horizontal="center"/>
    </xf>
    <xf numFmtId="0" fontId="3" fillId="0" borderId="0" applyNumberFormat="0" applyFill="0" applyBorder="0" applyAlignment="0" applyProtection="0"/>
    <xf numFmtId="0" fontId="126" fillId="0" borderId="173" applyNumberFormat="0" applyFill="0" applyAlignment="0" applyProtection="0"/>
    <xf numFmtId="0" fontId="126" fillId="0" borderId="170" applyNumberFormat="0" applyFill="0" applyAlignment="0" applyProtection="0"/>
    <xf numFmtId="265" fontId="3" fillId="0" borderId="0" applyFont="0" applyFill="0" applyBorder="0" applyAlignment="0" applyProtection="0"/>
    <xf numFmtId="0" fontId="126" fillId="0" borderId="173" applyNumberFormat="0" applyFill="0" applyAlignment="0" applyProtection="0"/>
    <xf numFmtId="0" fontId="179" fillId="64" borderId="0" applyNumberFormat="0" applyBorder="0" applyAlignment="0" applyProtection="0"/>
    <xf numFmtId="0" fontId="129" fillId="30" borderId="0" applyNumberFormat="0" applyBorder="0" applyAlignment="0" applyProtection="0"/>
    <xf numFmtId="0" fontId="129" fillId="30"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0" fontId="0" fillId="25" borderId="0" applyNumberFormat="0" applyBorder="0" applyAlignment="0" applyProtection="0"/>
    <xf numFmtId="0" fontId="3" fillId="0" borderId="0"/>
    <xf numFmtId="0" fontId="127" fillId="0" borderId="171" applyNumberFormat="0" applyFill="0" applyProtection="0">
      <alignment horizontal="center"/>
    </xf>
    <xf numFmtId="260" fontId="86" fillId="12" borderId="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5" fillId="0" borderId="179" applyNumberFormat="0" applyFill="0" applyAlignment="0" applyProtection="0"/>
    <xf numFmtId="0" fontId="147" fillId="31" borderId="0" applyNumberFormat="0" applyBorder="0" applyAlignment="0" applyProtection="0"/>
    <xf numFmtId="0" fontId="202" fillId="70" borderId="186" applyNumberFormat="0" applyAlignment="0" applyProtection="0"/>
    <xf numFmtId="0" fontId="202" fillId="70" borderId="186" applyNumberFormat="0" applyAlignment="0" applyProtection="0"/>
    <xf numFmtId="0" fontId="127" fillId="0" borderId="171" applyNumberFormat="0" applyFill="0" applyProtection="0">
      <alignment horizontal="center"/>
    </xf>
    <xf numFmtId="0" fontId="129" fillId="51" borderId="0" applyNumberFormat="0" applyBorder="0" applyAlignment="0" applyProtection="0"/>
    <xf numFmtId="0" fontId="129" fillId="39"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263" fontId="1" fillId="0" borderId="0" applyFont="0" applyFill="0" applyBorder="0" applyAlignment="0" applyProtection="0"/>
    <xf numFmtId="0" fontId="182" fillId="0" borderId="195" applyNumberFormat="0" applyFill="0" applyAlignment="0" applyProtection="0"/>
    <xf numFmtId="0" fontId="127" fillId="0" borderId="171" applyNumberFormat="0" applyFill="0" applyProtection="0">
      <alignment horizontal="center"/>
    </xf>
    <xf numFmtId="311" fontId="3" fillId="0" borderId="0" applyFont="0" applyFill="0" applyBorder="0" applyAlignment="0" applyProtection="0"/>
    <xf numFmtId="282" fontId="3" fillId="0" borderId="0" applyFont="0" applyFill="0" applyBorder="0" applyAlignment="0" applyProtection="0"/>
    <xf numFmtId="0" fontId="126" fillId="0" borderId="170" applyNumberFormat="0" applyFill="0" applyAlignment="0" applyProtection="0"/>
    <xf numFmtId="0" fontId="126" fillId="0" borderId="173" applyNumberFormat="0" applyFill="0" applyAlignment="0" applyProtection="0"/>
    <xf numFmtId="0" fontId="0" fillId="38" borderId="0" applyNumberFormat="0" applyBorder="0" applyAlignment="0" applyProtection="0"/>
    <xf numFmtId="0" fontId="0" fillId="38" borderId="0" applyNumberFormat="0" applyBorder="0" applyAlignment="0" applyProtection="0"/>
    <xf numFmtId="0" fontId="126" fillId="0" borderId="170" applyNumberFormat="0" applyFill="0" applyAlignment="0" applyProtection="0"/>
    <xf numFmtId="0" fontId="131" fillId="0" borderId="0" applyNumberFormat="0" applyFill="0" applyBorder="0" applyProtection="0">
      <alignment vertical="top"/>
    </xf>
    <xf numFmtId="223"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23" fontId="0" fillId="0" borderId="0" applyFont="0" applyFill="0" applyBorder="0" applyAlignment="0" applyProtection="0"/>
    <xf numFmtId="0" fontId="191" fillId="0" borderId="0"/>
    <xf numFmtId="0" fontId="129" fillId="35" borderId="0" applyNumberFormat="0" applyBorder="0" applyAlignment="0" applyProtection="0"/>
    <xf numFmtId="0" fontId="0" fillId="15" borderId="0" applyNumberFormat="0" applyBorder="0" applyAlignment="0" applyProtection="0"/>
    <xf numFmtId="0" fontId="126" fillId="0" borderId="170" applyNumberFormat="0" applyFill="0" applyAlignment="0" applyProtection="0"/>
    <xf numFmtId="282" fontId="3" fillId="0" borderId="0" applyFont="0" applyFill="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46" fillId="0" borderId="0" applyNumberFormat="0" applyFill="0" applyBorder="0" applyAlignment="0" applyProtection="0"/>
    <xf numFmtId="0" fontId="3" fillId="0" borderId="0"/>
    <xf numFmtId="0" fontId="127" fillId="0" borderId="171" applyNumberFormat="0" applyFill="0" applyProtection="0">
      <alignment horizontal="center"/>
    </xf>
    <xf numFmtId="0" fontId="144" fillId="45"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40" fillId="26"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86" fillId="0" borderId="0"/>
    <xf numFmtId="0" fontId="125" fillId="0" borderId="0" applyNumberFormat="0" applyFill="0" applyBorder="0" applyAlignment="0" applyProtection="0"/>
    <xf numFmtId="223" fontId="178" fillId="0" borderId="0" applyFont="0" applyFill="0" applyBorder="0" applyAlignment="0" applyProtection="0"/>
    <xf numFmtId="279" fontId="86" fillId="0" borderId="0"/>
    <xf numFmtId="0" fontId="126" fillId="0" borderId="173" applyNumberFormat="0" applyFill="0" applyAlignment="0" applyProtection="0"/>
    <xf numFmtId="0" fontId="3" fillId="0" borderId="0"/>
    <xf numFmtId="0" fontId="131" fillId="0" borderId="0" applyNumberFormat="0" applyFill="0" applyBorder="0" applyProtection="0">
      <alignment vertical="top"/>
    </xf>
    <xf numFmtId="0" fontId="131" fillId="0" borderId="0" applyNumberFormat="0" applyFill="0" applyBorder="0" applyProtection="0">
      <alignment vertical="top"/>
    </xf>
    <xf numFmtId="0" fontId="126" fillId="0" borderId="173" applyNumberFormat="0" applyFill="0" applyAlignment="0" applyProtection="0"/>
    <xf numFmtId="0" fontId="64" fillId="21" borderId="0" applyNumberFormat="0" applyBorder="0" applyAlignment="0" applyProtection="0"/>
    <xf numFmtId="0" fontId="129" fillId="38" borderId="0" applyNumberFormat="0" applyBorder="0" applyAlignment="0" applyProtection="0"/>
    <xf numFmtId="0" fontId="3" fillId="0" borderId="0" applyNumberFormat="0" applyFill="0" applyBorder="0" applyAlignment="0" applyProtection="0"/>
    <xf numFmtId="0" fontId="186" fillId="0" borderId="0" applyFill="0" applyBorder="0" applyAlignment="0"/>
    <xf numFmtId="0" fontId="0" fillId="40" borderId="0" applyNumberFormat="0" applyBorder="0" applyAlignment="0" applyProtection="0"/>
    <xf numFmtId="0" fontId="66" fillId="0" borderId="0" applyNumberFormat="0" applyFill="0" applyBorder="0" applyAlignment="0" applyProtection="0"/>
    <xf numFmtId="4" fontId="3" fillId="0" borderId="0">
      <alignment horizontal="center" vertical="center"/>
    </xf>
    <xf numFmtId="0" fontId="126" fillId="0" borderId="173" applyNumberFormat="0" applyFill="0" applyAlignment="0" applyProtection="0"/>
    <xf numFmtId="0" fontId="125" fillId="0" borderId="0" applyNumberFormat="0" applyFill="0" applyBorder="0" applyAlignment="0" applyProtection="0"/>
    <xf numFmtId="0" fontId="131" fillId="0" borderId="0" applyNumberFormat="0" applyFill="0" applyBorder="0" applyProtection="0">
      <alignment vertical="top"/>
    </xf>
    <xf numFmtId="0" fontId="0" fillId="0" borderId="0"/>
    <xf numFmtId="0" fontId="127" fillId="0" borderId="171" applyNumberFormat="0" applyFill="0" applyProtection="0">
      <alignment horizontal="center"/>
    </xf>
    <xf numFmtId="0" fontId="127" fillId="0" borderId="171" applyNumberFormat="0" applyFill="0" applyProtection="0">
      <alignment horizontal="center"/>
    </xf>
    <xf numFmtId="223" fontId="0" fillId="0" borderId="0" applyFon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31" fillId="0" borderId="0" applyNumberFormat="0" applyFill="0" applyBorder="0" applyProtection="0">
      <alignment vertical="top"/>
    </xf>
    <xf numFmtId="0" fontId="185" fillId="0" borderId="196" applyNumberFormat="0" applyFill="0" applyAlignment="0" applyProtection="0"/>
    <xf numFmtId="0" fontId="126" fillId="0" borderId="173" applyNumberFormat="0" applyFill="0" applyAlignment="0" applyProtection="0"/>
    <xf numFmtId="0" fontId="126" fillId="0" borderId="173" applyNumberForma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0" fillId="27"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223" fontId="3"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224" fontId="3" fillId="0" borderId="0" applyFont="0" applyFill="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0" fontId="3" fillId="0" borderId="0"/>
    <xf numFmtId="0" fontId="127" fillId="0" borderId="171" applyNumberFormat="0" applyFill="0" applyProtection="0">
      <alignment horizontal="center"/>
    </xf>
    <xf numFmtId="0" fontId="126" fillId="0" borderId="170" applyNumberFormat="0" applyFill="0" applyAlignment="0" applyProtection="0"/>
    <xf numFmtId="0" fontId="129" fillId="24" borderId="0" applyNumberFormat="0" applyBorder="0" applyAlignment="0" applyProtection="0"/>
    <xf numFmtId="0" fontId="3" fillId="0" borderId="0"/>
    <xf numFmtId="0" fontId="126" fillId="0" borderId="170" applyNumberFormat="0" applyFill="0" applyAlignment="0" applyProtection="0"/>
    <xf numFmtId="39" fontId="3" fillId="0" borderId="0" applyFon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31" fillId="0" borderId="0" applyNumberFormat="0" applyFill="0" applyBorder="0" applyProtection="0">
      <alignment vertical="top"/>
    </xf>
    <xf numFmtId="0" fontId="3" fillId="0" borderId="0"/>
    <xf numFmtId="0" fontId="127" fillId="0" borderId="171" applyNumberFormat="0" applyFill="0" applyProtection="0">
      <alignment horizontal="center"/>
    </xf>
    <xf numFmtId="325" fontId="3" fillId="0" borderId="0" applyFont="0" applyFill="0" applyBorder="0" applyAlignment="0" applyProtection="0"/>
    <xf numFmtId="321" fontId="184" fillId="0" borderId="0" applyFont="0" applyFill="0" applyBorder="0" applyAlignment="0" applyProtection="0"/>
    <xf numFmtId="0" fontId="183" fillId="0" borderId="0" applyNumberFormat="0" applyFill="0" applyBorder="0" applyAlignment="0" applyProtection="0"/>
    <xf numFmtId="0" fontId="126" fillId="0" borderId="170" applyNumberFormat="0" applyFill="0" applyAlignment="0" applyProtection="0"/>
    <xf numFmtId="0" fontId="129" fillId="43" borderId="0" applyNumberFormat="0" applyBorder="0" applyAlignment="0" applyProtection="0"/>
    <xf numFmtId="223" fontId="3" fillId="0" borderId="0" applyFont="0" applyFill="0" applyBorder="0" applyAlignment="0" applyProtection="0"/>
    <xf numFmtId="223" fontId="129" fillId="0" borderId="0" applyFon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127" fillId="0" borderId="171" applyNumberFormat="0" applyFill="0" applyProtection="0">
      <alignment horizontal="center"/>
    </xf>
    <xf numFmtId="0" fontId="129" fillId="40" borderId="0" applyNumberFormat="0" applyBorder="0" applyAlignment="0" applyProtection="0"/>
    <xf numFmtId="0" fontId="129" fillId="35" borderId="0" applyNumberFormat="0" applyBorder="0" applyAlignment="0" applyProtection="0"/>
    <xf numFmtId="0" fontId="3"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66" fillId="0" borderId="0" applyNumberFormat="0" applyFill="0" applyBorder="0" applyAlignment="0" applyProtection="0"/>
    <xf numFmtId="0" fontId="0" fillId="40" borderId="0" applyNumberFormat="0" applyBorder="0" applyAlignment="0" applyProtection="0"/>
    <xf numFmtId="0" fontId="126" fillId="0" borderId="170" applyNumberFormat="0" applyFill="0" applyAlignment="0" applyProtection="0"/>
    <xf numFmtId="0" fontId="0" fillId="57" borderId="0" applyNumberFormat="0" applyBorder="0" applyAlignment="0" applyProtection="0"/>
    <xf numFmtId="0" fontId="129" fillId="40"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0" fontId="86" fillId="0" borderId="0"/>
    <xf numFmtId="0" fontId="0" fillId="0" borderId="0"/>
    <xf numFmtId="291" fontId="3" fillId="0" borderId="0" applyFont="0" applyFill="0" applyBorder="0" applyAlignment="0" applyProtection="0"/>
    <xf numFmtId="0" fontId="129" fillId="26" borderId="0" applyNumberFormat="0" applyBorder="0" applyAlignment="0" applyProtection="0"/>
    <xf numFmtId="282" fontId="3" fillId="0" borderId="0" applyFont="0" applyFill="0" applyBorder="0" applyAlignment="0" applyProtection="0"/>
    <xf numFmtId="0" fontId="126" fillId="0" borderId="173" applyNumberFormat="0" applyFill="0" applyAlignment="0" applyProtection="0"/>
    <xf numFmtId="0" fontId="143" fillId="0" borderId="0"/>
    <xf numFmtId="0" fontId="182" fillId="0" borderId="195"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51"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268" fontId="3" fillId="0" borderId="0" applyFont="0" applyFill="0" applyBorder="0" applyAlignment="0" applyProtection="0"/>
    <xf numFmtId="0" fontId="127" fillId="0" borderId="171" applyNumberFormat="0" applyFill="0" applyProtection="0">
      <alignment horizontal="center"/>
    </xf>
    <xf numFmtId="0" fontId="64" fillId="50"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51" fillId="53"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64" fillId="49" borderId="0" applyNumberFormat="0" applyBorder="0" applyAlignment="0" applyProtection="0"/>
    <xf numFmtId="0" fontId="184" fillId="0" borderId="0"/>
    <xf numFmtId="0" fontId="3" fillId="0" borderId="176" applyNumberFormat="0" applyFont="0" applyFill="0" applyAlignment="0" applyProtection="0"/>
    <xf numFmtId="0" fontId="3" fillId="0" borderId="176" applyNumberFormat="0" applyFont="0" applyFill="0" applyAlignment="0" applyProtection="0"/>
    <xf numFmtId="0" fontId="126" fillId="0" borderId="173" applyNumberFormat="0" applyFill="0" applyAlignment="0" applyProtection="0"/>
    <xf numFmtId="0" fontId="126" fillId="0" borderId="170" applyNumberFormat="0" applyFill="0" applyAlignment="0" applyProtection="0"/>
    <xf numFmtId="0" fontId="0" fillId="32" borderId="0" applyNumberFormat="0" applyBorder="0" applyAlignment="0" applyProtection="0"/>
    <xf numFmtId="9" fontId="3" fillId="0" borderId="0" applyFont="0" applyFill="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0" fontId="126" fillId="0" borderId="173"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0" fontId="0" fillId="29" borderId="0" applyNumberFormat="0" applyBorder="0" applyAlignment="0" applyProtection="0"/>
    <xf numFmtId="0" fontId="3" fillId="0" borderId="0"/>
    <xf numFmtId="0" fontId="3" fillId="0" borderId="0"/>
    <xf numFmtId="0" fontId="127" fillId="0" borderId="171" applyNumberFormat="0" applyFill="0" applyProtection="0">
      <alignment horizontal="center"/>
    </xf>
    <xf numFmtId="0" fontId="3" fillId="0" borderId="176" applyNumberFormat="0" applyFont="0" applyFill="0" applyAlignment="0" applyProtection="0"/>
    <xf numFmtId="3" fontId="273" fillId="18" borderId="0"/>
    <xf numFmtId="0" fontId="86" fillId="0" borderId="0"/>
    <xf numFmtId="0" fontId="127" fillId="0" borderId="171" applyNumberFormat="0" applyFill="0" applyProtection="0">
      <alignment horizontal="center"/>
    </xf>
    <xf numFmtId="0" fontId="131" fillId="0" borderId="0" applyNumberFormat="0" applyFill="0" applyBorder="0" applyProtection="0">
      <alignment vertical="top"/>
    </xf>
    <xf numFmtId="0" fontId="0" fillId="1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57" borderId="0" applyNumberFormat="0" applyBorder="0" applyAlignment="0" applyProtection="0"/>
    <xf numFmtId="0" fontId="127" fillId="0" borderId="171" applyNumberFormat="0" applyFill="0" applyProtection="0">
      <alignment horizontal="center"/>
    </xf>
    <xf numFmtId="0" fontId="130" fillId="0" borderId="0"/>
    <xf numFmtId="0" fontId="127" fillId="0" borderId="171" applyNumberFormat="0" applyFill="0" applyProtection="0">
      <alignment horizontal="center"/>
    </xf>
    <xf numFmtId="267" fontId="86" fillId="0" borderId="0" applyFont="0" applyFill="0" applyBorder="0" applyAlignment="0" applyProtection="0"/>
    <xf numFmtId="0" fontId="0" fillId="0" borderId="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35" fillId="0" borderId="0">
      <protection hidden="1"/>
    </xf>
    <xf numFmtId="0" fontId="0" fillId="0" borderId="0"/>
    <xf numFmtId="0" fontId="0" fillId="0" borderId="0"/>
    <xf numFmtId="0" fontId="126" fillId="0" borderId="170" applyNumberFormat="0" applyFill="0" applyAlignment="0" applyProtection="0"/>
    <xf numFmtId="0" fontId="129" fillId="26" borderId="0" applyNumberFormat="0" applyBorder="0" applyAlignment="0" applyProtection="0"/>
    <xf numFmtId="0" fontId="3" fillId="0" borderId="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51" fillId="60"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230" fillId="35" borderId="192" applyNumberFormat="0" applyAlignment="0" applyProtection="0"/>
    <xf numFmtId="0" fontId="0" fillId="36" borderId="0" applyNumberFormat="0" applyBorder="0" applyAlignment="0" applyProtection="0"/>
    <xf numFmtId="0" fontId="129" fillId="43" borderId="0" applyNumberFormat="0" applyBorder="0" applyAlignment="0" applyProtection="0"/>
    <xf numFmtId="308" fontId="86" fillId="0" borderId="0"/>
    <xf numFmtId="0" fontId="125" fillId="0" borderId="0" applyNumberFormat="0" applyFill="0" applyBorder="0" applyAlignment="0" applyProtection="0"/>
    <xf numFmtId="4" fontId="3" fillId="0" borderId="0">
      <alignment horizontal="center" vertical="center"/>
    </xf>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5" fillId="0" borderId="0" applyNumberFormat="0" applyFill="0" applyBorder="0" applyAlignment="0" applyProtection="0"/>
    <xf numFmtId="0" fontId="126" fillId="0" borderId="173"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223" fontId="3" fillId="0" borderId="0" applyFont="0" applyFill="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9" fontId="3" fillId="0" borderId="0" applyFont="0" applyFill="0" applyBorder="0" applyAlignment="0" applyProtection="0"/>
    <xf numFmtId="0" fontId="129" fillId="38" borderId="0" applyNumberFormat="0" applyBorder="0" applyAlignment="0" applyProtection="0"/>
    <xf numFmtId="0" fontId="0" fillId="33"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325" fontId="3" fillId="0" borderId="0" applyFon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223" fontId="129"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3" fillId="0" borderId="0"/>
    <xf numFmtId="0" fontId="126" fillId="0" borderId="170" applyNumberFormat="0" applyFill="0" applyAlignment="0" applyProtection="0"/>
    <xf numFmtId="0" fontId="129" fillId="43" borderId="0" applyNumberFormat="0" applyBorder="0" applyAlignment="0" applyProtection="0"/>
    <xf numFmtId="0" fontId="129" fillId="43" borderId="0" applyNumberFormat="0" applyBorder="0" applyAlignment="0" applyProtection="0"/>
    <xf numFmtId="0" fontId="0" fillId="22" borderId="0" applyNumberFormat="0" applyBorder="0" applyAlignment="0" applyProtection="0"/>
    <xf numFmtId="0" fontId="0" fillId="22" borderId="0" applyNumberFormat="0" applyBorder="0" applyAlignment="0" applyProtection="0"/>
    <xf numFmtId="223" fontId="3" fillId="0" borderId="0" applyFont="0" applyFill="0" applyBorder="0" applyAlignment="0" applyProtection="0"/>
    <xf numFmtId="293" fontId="3" fillId="0" borderId="0" applyFont="0" applyFill="0" applyBorder="0" applyAlignment="0" applyProtection="0"/>
    <xf numFmtId="0" fontId="126" fillId="0" borderId="170" applyNumberFormat="0" applyFill="0" applyAlignment="0" applyProtection="0"/>
    <xf numFmtId="0" fontId="3" fillId="0" borderId="0"/>
    <xf numFmtId="0" fontId="129" fillId="43"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260" fontId="135" fillId="0" borderId="133"/>
    <xf numFmtId="0" fontId="127" fillId="0" borderId="171" applyNumberFormat="0" applyFill="0" applyProtection="0">
      <alignment horizontal="center"/>
    </xf>
    <xf numFmtId="223" fontId="3" fillId="0" borderId="0" applyFont="0" applyFill="0" applyBorder="0" applyAlignment="0" applyProtection="0"/>
    <xf numFmtId="0" fontId="129" fillId="35" borderId="0" applyNumberFormat="0" applyBorder="0" applyAlignment="0" applyProtection="0"/>
    <xf numFmtId="0" fontId="126" fillId="0" borderId="173" applyNumberFormat="0" applyFill="0" applyAlignment="0" applyProtection="0"/>
    <xf numFmtId="4" fontId="3" fillId="0" borderId="0">
      <alignment horizontal="center" vertical="center"/>
    </xf>
    <xf numFmtId="0" fontId="3" fillId="0" borderId="0"/>
    <xf numFmtId="0" fontId="126" fillId="0" borderId="170" applyNumberFormat="0" applyFill="0" applyAlignment="0" applyProtection="0"/>
    <xf numFmtId="0" fontId="126" fillId="0" borderId="170" applyNumberFormat="0" applyFill="0" applyAlignment="0" applyProtection="0"/>
    <xf numFmtId="0" fontId="3" fillId="0" borderId="0"/>
    <xf numFmtId="0" fontId="127" fillId="0" borderId="0" applyNumberFormat="0" applyFill="0" applyBorder="0" applyProtection="0">
      <alignment horizontal="left"/>
    </xf>
    <xf numFmtId="0" fontId="126" fillId="0" borderId="170" applyNumberFormat="0" applyFill="0" applyAlignment="0" applyProtection="0"/>
    <xf numFmtId="0" fontId="127" fillId="0" borderId="171" applyNumberFormat="0" applyFill="0" applyProtection="0">
      <alignment horizontal="center"/>
    </xf>
    <xf numFmtId="185" fontId="135" fillId="0" borderId="0" applyFont="0" applyFill="0" applyBorder="0" applyAlignment="0" applyProtection="0"/>
    <xf numFmtId="0" fontId="64" fillId="50" borderId="0" applyNumberFormat="0" applyBorder="0" applyAlignment="0" applyProtection="0"/>
    <xf numFmtId="0" fontId="0" fillId="27"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0" fillId="34" borderId="0" applyNumberFormat="0" applyBorder="0" applyAlignment="0" applyProtection="0"/>
    <xf numFmtId="0" fontId="3" fillId="0" borderId="0"/>
    <xf numFmtId="0" fontId="131" fillId="0" borderId="0" applyNumberFormat="0" applyFill="0" applyBorder="0" applyProtection="0">
      <alignment vertical="top"/>
    </xf>
    <xf numFmtId="0" fontId="127" fillId="0" borderId="171" applyNumberFormat="0" applyFill="0" applyProtection="0">
      <alignment horizontal="center"/>
    </xf>
    <xf numFmtId="224" fontId="3" fillId="0" borderId="0" applyFont="0" applyFill="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6" fillId="0" borderId="170" applyNumberFormat="0" applyFill="0" applyAlignment="0" applyProtection="0"/>
    <xf numFmtId="0" fontId="0" fillId="13" borderId="0" applyNumberFormat="0" applyBorder="0" applyAlignment="0" applyProtection="0"/>
    <xf numFmtId="0" fontId="3" fillId="0" borderId="176" applyNumberFormat="0" applyFont="0" applyFill="0" applyAlignment="0" applyProtection="0"/>
    <xf numFmtId="0" fontId="3" fillId="0" borderId="0"/>
    <xf numFmtId="0" fontId="3" fillId="0" borderId="0" applyFont="0" applyFill="0" applyBorder="0" applyAlignment="0" applyProtection="0"/>
    <xf numFmtId="0" fontId="126" fillId="0" borderId="170" applyNumberFormat="0" applyFill="0" applyAlignment="0" applyProtection="0"/>
    <xf numFmtId="223" fontId="3" fillId="0" borderId="0" applyFont="0" applyFill="0" applyBorder="0" applyAlignment="0" applyProtection="0"/>
    <xf numFmtId="0" fontId="126" fillId="0" borderId="170" applyNumberFormat="0" applyFill="0" applyAlignment="0" applyProtection="0"/>
    <xf numFmtId="0" fontId="3" fillId="0" borderId="0"/>
    <xf numFmtId="0" fontId="129" fillId="40" borderId="0" applyNumberFormat="0" applyBorder="0" applyAlignment="0" applyProtection="0"/>
    <xf numFmtId="0" fontId="127" fillId="0" borderId="171" applyNumberFormat="0" applyFill="0" applyProtection="0">
      <alignment horizontal="center"/>
    </xf>
    <xf numFmtId="4" fontId="3" fillId="0" borderId="0">
      <alignment horizontal="center" vertical="center"/>
    </xf>
    <xf numFmtId="0" fontId="126" fillId="0" borderId="170" applyNumberFormat="0" applyFill="0" applyAlignment="0" applyProtection="0"/>
    <xf numFmtId="277" fontId="136" fillId="0" borderId="0" applyFont="0" applyFill="0" applyBorder="0" applyAlignment="0" applyProtection="0"/>
    <xf numFmtId="0" fontId="0" fillId="15" borderId="0" applyNumberFormat="0" applyBorder="0" applyAlignment="0" applyProtection="0"/>
    <xf numFmtId="223" fontId="129" fillId="0" borderId="0" applyFont="0" applyFill="0" applyBorder="0" applyAlignment="0" applyProtection="0"/>
    <xf numFmtId="0" fontId="126" fillId="0" borderId="173" applyNumberFormat="0" applyFill="0" applyAlignment="0" applyProtection="0"/>
    <xf numFmtId="0" fontId="3" fillId="0" borderId="176" applyNumberFormat="0" applyFont="0" applyFill="0" applyAlignment="0" applyProtection="0"/>
    <xf numFmtId="0" fontId="126" fillId="0" borderId="173" applyNumberFormat="0" applyFill="0" applyAlignment="0" applyProtection="0"/>
    <xf numFmtId="0" fontId="151" fillId="26" borderId="0" applyNumberFormat="0" applyBorder="0" applyAlignment="0" applyProtection="0"/>
    <xf numFmtId="4" fontId="3" fillId="0" borderId="0">
      <alignment horizontal="center" vertical="center"/>
    </xf>
    <xf numFmtId="0" fontId="131" fillId="0" borderId="0" applyNumberFormat="0" applyFill="0" applyBorder="0" applyProtection="0">
      <alignment vertical="top"/>
    </xf>
    <xf numFmtId="0" fontId="126" fillId="0" borderId="170" applyNumberFormat="0" applyFill="0" applyAlignment="0" applyProtection="0"/>
    <xf numFmtId="0" fontId="126" fillId="0" borderId="173" applyNumberFormat="0" applyFill="0" applyAlignment="0" applyProtection="0"/>
    <xf numFmtId="0" fontId="3" fillId="0" borderId="0"/>
    <xf numFmtId="0" fontId="127" fillId="0" borderId="171" applyNumberFormat="0" applyFill="0" applyProtection="0">
      <alignment horizontal="center"/>
    </xf>
    <xf numFmtId="0" fontId="64" fillId="37" borderId="0" applyNumberFormat="0" applyBorder="0" applyAlignment="0" applyProtection="0"/>
    <xf numFmtId="0" fontId="130" fillId="0" borderId="0"/>
    <xf numFmtId="0" fontId="126" fillId="0" borderId="170" applyNumberFormat="0" applyFill="0" applyAlignment="0" applyProtection="0"/>
    <xf numFmtId="0" fontId="0" fillId="24" borderId="0" applyNumberFormat="0" applyBorder="0" applyAlignment="0" applyProtection="0"/>
    <xf numFmtId="0" fontId="15" fillId="0" borderId="179" applyNumberFormat="0" applyFill="0" applyAlignment="0" applyProtection="0"/>
    <xf numFmtId="0" fontId="127" fillId="0" borderId="171" applyNumberFormat="0" applyFill="0" applyProtection="0">
      <alignment horizontal="center"/>
    </xf>
    <xf numFmtId="0" fontId="3" fillId="0" borderId="0"/>
    <xf numFmtId="0" fontId="129" fillId="24" borderId="0" applyNumberFormat="0" applyBorder="0" applyAlignment="0" applyProtection="0"/>
    <xf numFmtId="0" fontId="127" fillId="0" borderId="171" applyNumberFormat="0" applyFill="0" applyProtection="0">
      <alignment horizontal="center"/>
    </xf>
    <xf numFmtId="0" fontId="0" fillId="25" borderId="0" applyNumberFormat="0" applyBorder="0" applyAlignment="0" applyProtection="0"/>
    <xf numFmtId="0" fontId="125" fillId="0" borderId="0" applyNumberFormat="0" applyFill="0" applyBorder="0" applyAlignment="0" applyProtection="0"/>
    <xf numFmtId="0" fontId="131" fillId="0" borderId="0" applyNumberFormat="0" applyFill="0" applyBorder="0" applyProtection="0">
      <alignment vertical="top"/>
    </xf>
    <xf numFmtId="0" fontId="3" fillId="0" borderId="0"/>
    <xf numFmtId="0" fontId="0" fillId="22"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37" fillId="0" borderId="0"/>
    <xf numFmtId="0" fontId="137" fillId="0" borderId="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61" borderId="193" applyNumberFormat="0" applyFont="0" applyAlignment="0" applyProtection="0"/>
    <xf numFmtId="0" fontId="125" fillId="0" borderId="0" applyNumberFormat="0" applyFill="0" applyBorder="0" applyAlignment="0" applyProtection="0"/>
    <xf numFmtId="0" fontId="151" fillId="38" borderId="0" applyNumberFormat="0" applyBorder="0" applyAlignment="0" applyProtection="0"/>
    <xf numFmtId="0" fontId="125" fillId="0" borderId="0" applyNumberFormat="0" applyFill="0" applyBorder="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267" fontId="86"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9" fillId="35"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310" fontId="86" fillId="0" borderId="0"/>
    <xf numFmtId="0" fontId="126" fillId="0" borderId="170" applyNumberFormat="0" applyFill="0" applyAlignment="0" applyProtection="0"/>
    <xf numFmtId="0" fontId="3" fillId="0" borderId="0"/>
    <xf numFmtId="0" fontId="126" fillId="0" borderId="170" applyNumberFormat="0" applyFill="0" applyAlignment="0" applyProtection="0"/>
    <xf numFmtId="0" fontId="130" fillId="0" borderId="0"/>
    <xf numFmtId="325" fontId="3" fillId="0" borderId="0" applyFont="0" applyFill="0" applyBorder="0" applyAlignment="0" applyProtection="0"/>
    <xf numFmtId="0" fontId="126" fillId="0" borderId="170" applyNumberFormat="0" applyFill="0" applyAlignment="0" applyProtection="0"/>
    <xf numFmtId="0" fontId="133" fillId="0" borderId="175" applyNumberFormat="0" applyFill="0" applyAlignment="0" applyProtection="0"/>
    <xf numFmtId="291" fontId="3" fillId="0" borderId="0" applyFont="0" applyFill="0" applyBorder="0" applyAlignment="0" applyProtection="0"/>
    <xf numFmtId="0" fontId="158" fillId="0" borderId="0"/>
    <xf numFmtId="0" fontId="158" fillId="0" borderId="0"/>
    <xf numFmtId="0" fontId="125" fillId="0" borderId="0" applyNumberFormat="0" applyFill="0" applyBorder="0" applyAlignment="0" applyProtection="0"/>
    <xf numFmtId="0" fontId="64" fillId="44" borderId="0" applyNumberFormat="0" applyBorder="0" applyAlignment="0" applyProtection="0"/>
    <xf numFmtId="0" fontId="64" fillId="21" borderId="0" applyNumberFormat="0" applyBorder="0" applyAlignment="0" applyProtection="0"/>
    <xf numFmtId="0" fontId="3" fillId="0" borderId="176" applyNumberFormat="0" applyFont="0" applyFill="0" applyAlignment="0" applyProtection="0"/>
    <xf numFmtId="0" fontId="15" fillId="0" borderId="179"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0" fillId="3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38" borderId="0" applyNumberFormat="0" applyBorder="0" applyAlignment="0" applyProtection="0"/>
    <xf numFmtId="0" fontId="0" fillId="38" borderId="0" applyNumberFormat="0" applyBorder="0" applyAlignment="0" applyProtection="0"/>
    <xf numFmtId="0" fontId="0" fillId="0" borderId="0"/>
    <xf numFmtId="0" fontId="3" fillId="0" borderId="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69" fillId="25"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0" fillId="0" borderId="0"/>
    <xf numFmtId="0" fontId="126" fillId="0" borderId="170" applyNumberFormat="0" applyFill="0" applyAlignment="0" applyProtection="0"/>
    <xf numFmtId="0" fontId="3" fillId="0" borderId="0"/>
    <xf numFmtId="4" fontId="3" fillId="0" borderId="0">
      <alignment horizontal="center" vertical="center"/>
    </xf>
    <xf numFmtId="0" fontId="3" fillId="0" borderId="0"/>
    <xf numFmtId="0" fontId="3" fillId="0" borderId="0"/>
    <xf numFmtId="0" fontId="126" fillId="0" borderId="173" applyNumberFormat="0" applyFill="0" applyAlignment="0" applyProtection="0"/>
    <xf numFmtId="0" fontId="127" fillId="0" borderId="171" applyNumberFormat="0" applyFill="0" applyProtection="0">
      <alignment horizontal="center"/>
    </xf>
    <xf numFmtId="0" fontId="157" fillId="55"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0" borderId="0"/>
    <xf numFmtId="0" fontId="0" fillId="29" borderId="0" applyNumberFormat="0" applyBorder="0" applyAlignment="0" applyProtection="0"/>
    <xf numFmtId="0" fontId="3" fillId="0" borderId="0"/>
    <xf numFmtId="0" fontId="86" fillId="0" borderId="0"/>
    <xf numFmtId="4" fontId="141" fillId="31" borderId="189" applyNumberFormat="0" applyProtection="0">
      <alignment horizontal="right" vertical="center"/>
    </xf>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0"/>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99" fillId="0" borderId="34" applyNumberFormat="0" applyFill="0" applyBorder="0" applyAlignment="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3" applyNumberFormat="0" applyFill="0" applyAlignment="0" applyProtection="0"/>
    <xf numFmtId="0" fontId="3" fillId="0" borderId="0"/>
    <xf numFmtId="0" fontId="129" fillId="26" borderId="0" applyNumberFormat="0" applyBorder="0" applyAlignment="0" applyProtection="0"/>
    <xf numFmtId="0" fontId="3" fillId="0" borderId="0"/>
    <xf numFmtId="0" fontId="127" fillId="0" borderId="171" applyNumberFormat="0" applyFill="0" applyProtection="0">
      <alignment horizontal="center"/>
    </xf>
    <xf numFmtId="0" fontId="86" fillId="0" borderId="0"/>
    <xf numFmtId="0" fontId="126" fillId="0" borderId="170" applyNumberFormat="0" applyFill="0" applyAlignment="0" applyProtection="0"/>
    <xf numFmtId="0" fontId="129" fillId="61"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0"/>
    <xf numFmtId="0" fontId="3" fillId="0" borderId="0"/>
    <xf numFmtId="0" fontId="126" fillId="0" borderId="170" applyNumberForma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152" fillId="0" borderId="181" applyNumberFormat="0" applyFont="0" applyFill="0" applyAlignment="0" applyProtection="0"/>
    <xf numFmtId="0" fontId="0" fillId="36" borderId="0" applyNumberFormat="0" applyBorder="0" applyAlignment="0" applyProtection="0"/>
    <xf numFmtId="0" fontId="180" fillId="18" borderId="192" applyNumberFormat="0" applyAlignment="0" applyProtection="0"/>
    <xf numFmtId="0" fontId="129" fillId="39" borderId="0" applyNumberFormat="0" applyBorder="0" applyAlignment="0" applyProtection="0"/>
    <xf numFmtId="0" fontId="126" fillId="0" borderId="170" applyNumberFormat="0" applyFill="0" applyAlignment="0" applyProtection="0"/>
    <xf numFmtId="0" fontId="64" fillId="50" borderId="0" applyNumberFormat="0" applyBorder="0" applyAlignment="0" applyProtection="0"/>
    <xf numFmtId="0" fontId="64" fillId="50"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4" fontId="141" fillId="65" borderId="189" applyNumberFormat="0" applyProtection="0">
      <alignment horizontal="right" vertical="center"/>
    </xf>
    <xf numFmtId="0" fontId="129" fillId="43" borderId="0" applyNumberFormat="0" applyBorder="0" applyAlignment="0" applyProtection="0"/>
    <xf numFmtId="0" fontId="129" fillId="4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22" borderId="0" applyNumberFormat="0" applyBorder="0" applyAlignment="0" applyProtection="0"/>
    <xf numFmtId="0" fontId="126" fillId="0" borderId="173" applyNumberFormat="0" applyFill="0" applyAlignment="0" applyProtection="0"/>
    <xf numFmtId="0" fontId="3" fillId="0" borderId="176" applyNumberFormat="0" applyFont="0" applyFill="0" applyAlignment="0" applyProtection="0"/>
    <xf numFmtId="0" fontId="126" fillId="0" borderId="170" applyNumberFormat="0" applyFill="0" applyAlignment="0" applyProtection="0"/>
    <xf numFmtId="0" fontId="129" fillId="51" borderId="0" applyNumberFormat="0" applyBorder="0" applyAlignment="0" applyProtection="0"/>
    <xf numFmtId="0" fontId="179" fillId="64" borderId="0" applyNumberFormat="0" applyBorder="0" applyAlignment="0" applyProtection="0"/>
    <xf numFmtId="0" fontId="129" fillId="39" borderId="0" applyNumberFormat="0" applyBorder="0" applyAlignment="0" applyProtection="0"/>
    <xf numFmtId="10" fontId="86" fillId="61" borderId="1" applyNumberFormat="0" applyBorder="0" applyAlignment="0" applyProtection="0"/>
    <xf numFmtId="0" fontId="127" fillId="0" borderId="171" applyNumberFormat="0" applyFill="0" applyProtection="0">
      <alignment horizontal="center"/>
    </xf>
    <xf numFmtId="304" fontId="86" fillId="0" borderId="0"/>
    <xf numFmtId="0" fontId="126" fillId="0" borderId="170" applyNumberFormat="0" applyFill="0" applyAlignment="0" applyProtection="0"/>
    <xf numFmtId="0" fontId="129" fillId="39"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238" fontId="86" fillId="0" borderId="0"/>
    <xf numFmtId="0" fontId="127" fillId="0" borderId="171" applyNumberFormat="0" applyFill="0" applyProtection="0">
      <alignment horizontal="center"/>
    </xf>
    <xf numFmtId="0" fontId="126" fillId="0" borderId="170" applyNumberFormat="0" applyFill="0" applyAlignment="0" applyProtection="0"/>
    <xf numFmtId="0" fontId="3" fillId="0" borderId="0"/>
    <xf numFmtId="0" fontId="232" fillId="0" borderId="0" applyBorder="0">
      <alignment horizontal="centerContinuous"/>
    </xf>
    <xf numFmtId="0" fontId="3" fillId="0" borderId="0"/>
    <xf numFmtId="0" fontId="126" fillId="0" borderId="170" applyNumberFormat="0" applyFill="0" applyAlignment="0" applyProtection="0"/>
    <xf numFmtId="4" fontId="3" fillId="0" borderId="0">
      <alignment horizontal="center" vertical="center"/>
    </xf>
    <xf numFmtId="0" fontId="0" fillId="0" borderId="0"/>
    <xf numFmtId="0" fontId="126" fillId="0" borderId="170" applyNumberFormat="0" applyFill="0" applyAlignment="0" applyProtection="0"/>
    <xf numFmtId="0" fontId="0" fillId="13" borderId="0" applyNumberFormat="0" applyBorder="0" applyAlignment="0" applyProtection="0"/>
    <xf numFmtId="0" fontId="0" fillId="13"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0" fillId="38" borderId="0" applyNumberFormat="0" applyBorder="0" applyAlignment="0" applyProtection="0"/>
    <xf numFmtId="291" fontId="3" fillId="0" borderId="0" applyFont="0" applyFill="0" applyBorder="0" applyAlignment="0" applyProtection="0"/>
    <xf numFmtId="0" fontId="3" fillId="0" borderId="0"/>
    <xf numFmtId="0" fontId="126" fillId="0" borderId="170" applyNumberFormat="0" applyFill="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26" fillId="0" borderId="170" applyNumberFormat="0" applyFill="0" applyAlignment="0" applyProtection="0"/>
    <xf numFmtId="325" fontId="3" fillId="0" borderId="0" applyFont="0" applyFill="0" applyBorder="0" applyAlignment="0" applyProtection="0"/>
    <xf numFmtId="0" fontId="126" fillId="0" borderId="170" applyNumberFormat="0" applyFill="0" applyAlignment="0" applyProtection="0"/>
    <xf numFmtId="4" fontId="3" fillId="0" borderId="0">
      <alignment horizontal="center" vertical="center"/>
    </xf>
    <xf numFmtId="0" fontId="126" fillId="0" borderId="173" applyNumberFormat="0" applyFill="0" applyAlignment="0" applyProtection="0"/>
    <xf numFmtId="0" fontId="126" fillId="0" borderId="170" applyNumberFormat="0" applyFill="0" applyAlignment="0" applyProtection="0"/>
    <xf numFmtId="0" fontId="125" fillId="0" borderId="0" applyNumberFormat="0" applyFill="0" applyBorder="0" applyAlignment="0" applyProtection="0"/>
    <xf numFmtId="0" fontId="0" fillId="33" borderId="0" applyNumberFormat="0" applyBorder="0" applyAlignment="0" applyProtection="0"/>
    <xf numFmtId="0" fontId="125" fillId="0" borderId="0" applyNumberFormat="0" applyFill="0" applyBorder="0" applyAlignment="0" applyProtection="0"/>
    <xf numFmtId="223" fontId="129" fillId="0" borderId="0" applyFont="0" applyFill="0" applyBorder="0" applyAlignment="0" applyProtection="0"/>
    <xf numFmtId="0" fontId="126" fillId="0" borderId="170" applyNumberFormat="0" applyFill="0" applyAlignment="0" applyProtection="0"/>
    <xf numFmtId="0" fontId="129" fillId="46"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3" fillId="0" borderId="0"/>
    <xf numFmtId="0" fontId="126" fillId="0" borderId="170" applyNumberFormat="0" applyFill="0" applyAlignment="0" applyProtection="0"/>
    <xf numFmtId="223" fontId="0" fillId="0" borderId="0" applyFont="0" applyFill="0" applyBorder="0" applyAlignment="0" applyProtection="0"/>
    <xf numFmtId="0" fontId="127" fillId="0" borderId="171" applyNumberFormat="0" applyFill="0" applyProtection="0">
      <alignment horizontal="center"/>
    </xf>
    <xf numFmtId="0" fontId="151" fillId="48"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325" fontId="3" fillId="0" borderId="0" applyFont="0" applyFill="0" applyBorder="0" applyAlignment="0" applyProtection="0"/>
    <xf numFmtId="0" fontId="0" fillId="36" borderId="0" applyNumberFormat="0" applyBorder="0" applyAlignment="0" applyProtection="0"/>
    <xf numFmtId="0" fontId="3" fillId="0" borderId="0"/>
    <xf numFmtId="0" fontId="127" fillId="0" borderId="171" applyNumberFormat="0" applyFill="0" applyProtection="0">
      <alignment horizontal="center"/>
    </xf>
    <xf numFmtId="0" fontId="146" fillId="0" borderId="0" applyNumberForma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325" fontId="3" fillId="0" borderId="0" applyFont="0" applyFill="0" applyBorder="0" applyAlignment="0" applyProtection="0"/>
    <xf numFmtId="0" fontId="129" fillId="63" borderId="0" applyNumberFormat="0" applyBorder="0" applyAlignment="0" applyProtection="0"/>
    <xf numFmtId="0" fontId="127" fillId="0" borderId="171" applyNumberFormat="0" applyFill="0" applyProtection="0">
      <alignment horizontal="center"/>
    </xf>
    <xf numFmtId="308" fontId="86" fillId="0" borderId="0"/>
    <xf numFmtId="0" fontId="127" fillId="0" borderId="171" applyNumberFormat="0" applyFill="0" applyProtection="0">
      <alignment horizontal="center"/>
    </xf>
    <xf numFmtId="0" fontId="126" fillId="0" borderId="173" applyNumberFormat="0" applyFill="0" applyAlignment="0" applyProtection="0"/>
    <xf numFmtId="0" fontId="3" fillId="0" borderId="0"/>
    <xf numFmtId="308" fontId="86" fillId="0" borderId="0"/>
    <xf numFmtId="0" fontId="126" fillId="0" borderId="170" applyNumberFormat="0" applyFill="0" applyAlignment="0" applyProtection="0"/>
    <xf numFmtId="0" fontId="86" fillId="0" borderId="0"/>
    <xf numFmtId="0" fontId="129" fillId="30" borderId="0" applyNumberFormat="0" applyBorder="0" applyAlignment="0" applyProtection="0"/>
    <xf numFmtId="0" fontId="129" fillId="24" borderId="0" applyNumberFormat="0" applyBorder="0" applyAlignment="0" applyProtection="0"/>
    <xf numFmtId="0" fontId="129" fillId="24" borderId="0" applyNumberFormat="0" applyBorder="0" applyAlignment="0" applyProtection="0"/>
    <xf numFmtId="0" fontId="125" fillId="0" borderId="0" applyNumberFormat="0" applyFill="0" applyBorder="0" applyAlignment="0" applyProtection="0"/>
    <xf numFmtId="0" fontId="137" fillId="0" borderId="0"/>
    <xf numFmtId="293" fontId="3" fillId="0" borderId="0" applyFont="0" applyFill="0" applyBorder="0" applyAlignment="0" applyProtection="0"/>
    <xf numFmtId="0" fontId="127" fillId="0" borderId="171" applyNumberFormat="0" applyFill="0" applyProtection="0">
      <alignment horizontal="center"/>
    </xf>
    <xf numFmtId="0" fontId="3" fillId="0" borderId="0"/>
    <xf numFmtId="0" fontId="0" fillId="0" borderId="0"/>
    <xf numFmtId="0" fontId="126" fillId="0" borderId="170" applyNumberFormat="0" applyFill="0" applyAlignment="0" applyProtection="0"/>
    <xf numFmtId="0" fontId="0" fillId="13" borderId="0" applyNumberFormat="0" applyBorder="0" applyAlignment="0" applyProtection="0"/>
    <xf numFmtId="0" fontId="127" fillId="0" borderId="171" applyNumberFormat="0" applyFill="0" applyProtection="0">
      <alignment horizontal="center"/>
    </xf>
    <xf numFmtId="267" fontId="86"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51" fillId="60" borderId="0" applyNumberFormat="0" applyBorder="0" applyAlignment="0" applyProtection="0"/>
    <xf numFmtId="0" fontId="151" fillId="60" borderId="0" applyNumberFormat="0" applyBorder="0" applyAlignment="0" applyProtection="0"/>
    <xf numFmtId="0" fontId="127" fillId="0" borderId="171" applyNumberFormat="0" applyFill="0" applyProtection="0">
      <alignment horizontal="center"/>
    </xf>
    <xf numFmtId="0" fontId="179" fillId="64" borderId="0" applyNumberFormat="0" applyBorder="0" applyAlignment="0" applyProtection="0"/>
    <xf numFmtId="0" fontId="179" fillId="64" borderId="0" applyNumberFormat="0" applyBorder="0" applyAlignment="0" applyProtection="0"/>
    <xf numFmtId="0" fontId="126" fillId="0" borderId="173"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3" fillId="0" borderId="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4" fontId="3" fillId="0" borderId="0">
      <alignment horizontal="center" vertical="center"/>
    </xf>
    <xf numFmtId="0" fontId="126" fillId="0" borderId="170" applyNumberFormat="0" applyFill="0" applyAlignment="0" applyProtection="0"/>
    <xf numFmtId="0" fontId="126" fillId="0" borderId="170" applyNumberFormat="0" applyFill="0" applyAlignment="0" applyProtection="0"/>
    <xf numFmtId="0" fontId="3" fillId="0" borderId="0"/>
    <xf numFmtId="0" fontId="0" fillId="0" borderId="0"/>
    <xf numFmtId="0" fontId="86" fillId="0" borderId="0"/>
    <xf numFmtId="0" fontId="125" fillId="0" borderId="0" applyNumberFormat="0" applyFill="0" applyBorder="0" applyAlignment="0" applyProtection="0"/>
    <xf numFmtId="0" fontId="126" fillId="0" borderId="173" applyNumberFormat="0" applyFill="0" applyAlignment="0" applyProtection="0"/>
    <xf numFmtId="291" fontId="3" fillId="0" borderId="0" applyFon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0" fillId="0" borderId="0"/>
    <xf numFmtId="0" fontId="127" fillId="0" borderId="171" applyNumberFormat="0" applyFill="0" applyProtection="0">
      <alignment horizontal="center"/>
    </xf>
    <xf numFmtId="267" fontId="86" fillId="0" borderId="0" applyFont="0" applyFill="0" applyBorder="0" applyAlignment="0" applyProtection="0"/>
    <xf numFmtId="0" fontId="129" fillId="24" borderId="0" applyNumberFormat="0" applyBorder="0" applyAlignment="0" applyProtection="0"/>
    <xf numFmtId="0" fontId="131" fillId="0" borderId="0" applyNumberFormat="0" applyFill="0" applyBorder="0" applyProtection="0">
      <alignment vertical="top"/>
    </xf>
    <xf numFmtId="0" fontId="3" fillId="0" borderId="0"/>
    <xf numFmtId="0" fontId="126" fillId="0" borderId="170" applyNumberFormat="0" applyFill="0" applyAlignment="0" applyProtection="0"/>
    <xf numFmtId="0" fontId="126" fillId="0" borderId="173" applyNumberFormat="0" applyFill="0" applyAlignment="0" applyProtection="0"/>
    <xf numFmtId="223" fontId="3"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223" fontId="0" fillId="0" borderId="0" applyFont="0" applyFill="0" applyBorder="0" applyAlignment="0" applyProtection="0"/>
    <xf numFmtId="0" fontId="131" fillId="0" borderId="0" applyNumberFormat="0" applyFill="0" applyBorder="0" applyProtection="0">
      <alignment vertical="top"/>
    </xf>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80" fillId="18" borderId="192" applyNumberFormat="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58" borderId="0" applyNumberFormat="0" applyBorder="0" applyAlignment="0" applyProtection="0"/>
    <xf numFmtId="0" fontId="147" fillId="51" borderId="0" applyNumberFormat="0" applyBorder="0" applyAlignment="0" applyProtection="0"/>
    <xf numFmtId="0" fontId="127" fillId="0" borderId="171" applyNumberFormat="0" applyFill="0" applyProtection="0">
      <alignment horizontal="center"/>
    </xf>
    <xf numFmtId="0" fontId="151" fillId="38" borderId="0" applyNumberFormat="0" applyBorder="0" applyAlignment="0" applyProtection="0"/>
    <xf numFmtId="0" fontId="131" fillId="0" borderId="0" applyNumberFormat="0" applyFill="0" applyBorder="0" applyProtection="0">
      <alignment vertical="top"/>
    </xf>
    <xf numFmtId="291" fontId="3" fillId="0" borderId="0" applyFont="0" applyFill="0" applyBorder="0" applyAlignment="0" applyProtection="0"/>
    <xf numFmtId="0" fontId="127" fillId="0" borderId="171" applyNumberFormat="0" applyFill="0" applyProtection="0">
      <alignment horizontal="center"/>
    </xf>
    <xf numFmtId="0" fontId="0" fillId="0" borderId="0"/>
    <xf numFmtId="298" fontId="3" fillId="0" borderId="0" applyFont="0" applyFill="0" applyBorder="0" applyProtection="0">
      <alignment horizontal="right"/>
    </xf>
    <xf numFmtId="0" fontId="3" fillId="0" borderId="176" applyNumberFormat="0" applyFont="0" applyFill="0" applyAlignment="0" applyProtection="0"/>
    <xf numFmtId="0" fontId="3" fillId="0" borderId="176" applyNumberFormat="0" applyFont="0" applyFill="0" applyAlignment="0" applyProtection="0"/>
    <xf numFmtId="0" fontId="0" fillId="15" borderId="0" applyNumberFormat="0" applyBorder="0" applyAlignment="0" applyProtection="0"/>
    <xf numFmtId="0" fontId="0" fillId="15" borderId="0" applyNumberFormat="0" applyBorder="0" applyAlignment="0" applyProtection="0"/>
    <xf numFmtId="0" fontId="0" fillId="0" borderId="0"/>
    <xf numFmtId="0" fontId="126" fillId="0" borderId="170" applyNumberFormat="0" applyFill="0" applyAlignment="0" applyProtection="0"/>
    <xf numFmtId="0" fontId="126" fillId="0" borderId="170" applyNumberFormat="0" applyFill="0" applyAlignment="0" applyProtection="0"/>
    <xf numFmtId="301" fontId="1" fillId="0" borderId="0" applyFill="0" applyBorder="0" applyAlignment="0"/>
    <xf numFmtId="0" fontId="127" fillId="0" borderId="171" applyNumberFormat="0" applyFill="0" applyProtection="0">
      <alignment horizontal="center"/>
    </xf>
    <xf numFmtId="0" fontId="127" fillId="0" borderId="171" applyNumberFormat="0" applyFill="0" applyProtection="0">
      <alignment horizontal="center"/>
    </xf>
    <xf numFmtId="0" fontId="129" fillId="35" borderId="0" applyNumberFormat="0" applyBorder="0" applyAlignment="0" applyProtection="0"/>
    <xf numFmtId="0" fontId="178" fillId="0" borderId="0"/>
    <xf numFmtId="0" fontId="178" fillId="0" borderId="0"/>
    <xf numFmtId="0" fontId="126" fillId="0" borderId="170" applyNumberFormat="0" applyFill="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39" fillId="0" borderId="178" applyNumberFormat="0" applyFill="0" applyAlignment="0" applyProtection="0"/>
    <xf numFmtId="0" fontId="126" fillId="0" borderId="170" applyNumberFormat="0" applyFill="0" applyAlignment="0" applyProtection="0"/>
    <xf numFmtId="0" fontId="129" fillId="39" borderId="0" applyNumberFormat="0" applyBorder="0" applyAlignment="0" applyProtection="0"/>
    <xf numFmtId="0" fontId="148" fillId="0" borderId="183" applyNumberFormat="0" applyFill="0" applyAlignment="0" applyProtection="0"/>
    <xf numFmtId="0" fontId="125" fillId="0" borderId="0" applyNumberFormat="0" applyFill="0" applyBorder="0" applyAlignment="0" applyProtection="0"/>
    <xf numFmtId="0" fontId="3" fillId="0" borderId="176" applyNumberFormat="0" applyFont="0" applyFill="0" applyAlignment="0" applyProtection="0"/>
    <xf numFmtId="274" fontId="3" fillId="0" borderId="0" applyFont="0" applyFill="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26" fillId="0" borderId="173" applyNumberFormat="0" applyFill="0" applyAlignment="0" applyProtection="0"/>
    <xf numFmtId="0" fontId="147" fillId="30"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9" fillId="39" borderId="0" applyNumberFormat="0" applyBorder="0" applyAlignment="0" applyProtection="0"/>
    <xf numFmtId="0" fontId="129" fillId="54" borderId="0" applyNumberFormat="0" applyBorder="0" applyAlignment="0" applyProtection="0"/>
    <xf numFmtId="238" fontId="86" fillId="0" borderId="0"/>
    <xf numFmtId="0" fontId="127" fillId="0" borderId="171" applyNumberFormat="0" applyFill="0" applyProtection="0">
      <alignment horizontal="center"/>
    </xf>
    <xf numFmtId="313" fontId="3" fillId="0" borderId="0" applyFon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270" fontId="153" fillId="54" borderId="191" applyBorder="0">
      <alignment horizontal="right" vertical="center"/>
      <protection locked="0"/>
    </xf>
    <xf numFmtId="0" fontId="157" fillId="55" borderId="0" applyNumberFormat="0" applyBorder="0" applyAlignment="0" applyProtection="0"/>
    <xf numFmtId="0" fontId="3" fillId="0" borderId="0"/>
    <xf numFmtId="0" fontId="126" fillId="0" borderId="170" applyNumberFormat="0" applyFill="0" applyAlignment="0" applyProtection="0"/>
    <xf numFmtId="325" fontId="3" fillId="0" borderId="0" applyFont="0" applyFill="0" applyBorder="0" applyAlignment="0" applyProtection="0"/>
    <xf numFmtId="223" fontId="177"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23" fontId="3" fillId="0" borderId="0" applyFont="0" applyFill="0" applyBorder="0" applyAlignment="0" applyProtection="0"/>
    <xf numFmtId="0" fontId="129" fillId="26" borderId="0" applyNumberFormat="0" applyBorder="0" applyAlignment="0" applyProtection="0"/>
    <xf numFmtId="0" fontId="129" fillId="26"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222" fontId="243" fillId="54" borderId="191" applyBorder="0">
      <alignment horizontal="right" vertical="center"/>
      <protection locked="0"/>
    </xf>
    <xf numFmtId="0" fontId="3" fillId="0" borderId="0" applyFont="0" applyFill="0" applyBorder="0" applyAlignment="0" applyProtection="0"/>
    <xf numFmtId="0" fontId="64" fillId="56" borderId="0" applyNumberFormat="0" applyBorder="0" applyAlignment="0" applyProtection="0"/>
    <xf numFmtId="0" fontId="129" fillId="40" borderId="0" applyNumberFormat="0" applyBorder="0" applyAlignment="0" applyProtection="0"/>
    <xf numFmtId="275" fontId="136" fillId="0" borderId="0" applyFont="0" applyFill="0" applyBorder="0" applyAlignment="0" applyProtection="0"/>
    <xf numFmtId="0" fontId="176" fillId="62" borderId="0">
      <alignment horizontal="left" vertical="center"/>
    </xf>
    <xf numFmtId="0" fontId="3" fillId="0" borderId="0"/>
    <xf numFmtId="0" fontId="125" fillId="0" borderId="0" applyNumberFormat="0" applyFill="0" applyBorder="0" applyAlignment="0" applyProtection="0"/>
    <xf numFmtId="9" fontId="0" fillId="0" borderId="0" applyFont="0" applyFill="0" applyBorder="0" applyAlignment="0" applyProtection="0"/>
    <xf numFmtId="0" fontId="64" fillId="23" borderId="0" applyNumberFormat="0" applyBorder="0" applyAlignment="0" applyProtection="0"/>
    <xf numFmtId="0" fontId="0" fillId="22" borderId="0" applyNumberFormat="0" applyBorder="0" applyAlignment="0" applyProtection="0"/>
    <xf numFmtId="223" fontId="3" fillId="0" borderId="0" applyFont="0" applyFill="0" applyBorder="0" applyAlignment="0" applyProtection="0"/>
    <xf numFmtId="0" fontId="0" fillId="32"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9" fillId="24" borderId="0" applyNumberFormat="0" applyBorder="0" applyAlignment="0" applyProtection="0"/>
    <xf numFmtId="0" fontId="130" fillId="0" borderId="0"/>
    <xf numFmtId="0" fontId="3" fillId="0" borderId="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9" fillId="39"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3" fillId="0" borderId="0"/>
    <xf numFmtId="0" fontId="129" fillId="43" borderId="0" applyNumberFormat="0" applyBorder="0" applyAlignment="0" applyProtection="0"/>
    <xf numFmtId="0" fontId="0" fillId="51" borderId="0" applyNumberFormat="0" applyBorder="0" applyAlignment="0" applyProtection="0"/>
    <xf numFmtId="239" fontId="86" fillId="0" borderId="0" applyFont="0" applyFill="0" applyBorder="0" applyAlignment="0" applyProtection="0"/>
    <xf numFmtId="0" fontId="137" fillId="0" borderId="0"/>
    <xf numFmtId="0" fontId="159" fillId="54" borderId="0" applyNumberFormat="0" applyBorder="0" applyAlignment="0" applyProtection="0"/>
    <xf numFmtId="0" fontId="127" fillId="0" borderId="171" applyNumberFormat="0" applyFill="0" applyProtection="0">
      <alignment horizontal="center"/>
    </xf>
    <xf numFmtId="0" fontId="130" fillId="0" borderId="0"/>
    <xf numFmtId="4" fontId="3" fillId="0" borderId="0">
      <alignment horizontal="center" vertical="center"/>
    </xf>
    <xf numFmtId="0" fontId="126" fillId="0" borderId="170" applyNumberFormat="0" applyFill="0" applyAlignment="0" applyProtection="0"/>
    <xf numFmtId="0" fontId="131" fillId="0" borderId="0" applyNumberFormat="0" applyFill="0" applyBorder="0" applyProtection="0">
      <alignment vertical="top"/>
    </xf>
    <xf numFmtId="0" fontId="0" fillId="24" borderId="0" applyNumberFormat="0" applyBorder="0" applyAlignment="0" applyProtection="0"/>
    <xf numFmtId="0" fontId="146" fillId="0" borderId="0" applyNumberFormat="0" applyFill="0" applyBorder="0" applyAlignment="0" applyProtection="0"/>
    <xf numFmtId="0" fontId="3" fillId="0" borderId="0"/>
    <xf numFmtId="9" fontId="0" fillId="0" borderId="0" applyFont="0" applyFill="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0" fontId="0" fillId="38" borderId="0" applyNumberFormat="0" applyBorder="0" applyAlignment="0" applyProtection="0"/>
    <xf numFmtId="0" fontId="127" fillId="0" borderId="171" applyNumberFormat="0" applyFill="0" applyProtection="0">
      <alignment horizontal="center"/>
    </xf>
    <xf numFmtId="308" fontId="86" fillId="0" borderId="0"/>
    <xf numFmtId="0" fontId="157" fillId="55" borderId="0" applyNumberFormat="0" applyBorder="0" applyAlignment="0" applyProtection="0"/>
    <xf numFmtId="0" fontId="64" fillId="38" borderId="0" applyNumberFormat="0" applyBorder="0" applyAlignment="0" applyProtection="0"/>
    <xf numFmtId="327" fontId="86"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64" fillId="0" borderId="0">
      <alignment vertical="center"/>
    </xf>
    <xf numFmtId="223" fontId="3" fillId="0" borderId="0" applyFont="0" applyFill="0" applyBorder="0" applyAlignment="0" applyProtection="0"/>
    <xf numFmtId="0" fontId="0" fillId="32" borderId="0" applyNumberFormat="0" applyBorder="0" applyAlignment="0" applyProtection="0"/>
    <xf numFmtId="0" fontId="0" fillId="22"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3" fillId="0" borderId="176" applyNumberFormat="0" applyFont="0" applyFill="0" applyAlignment="0" applyProtection="0"/>
    <xf numFmtId="0" fontId="126" fillId="0" borderId="170" applyNumberFormat="0" applyFill="0" applyAlignment="0" applyProtection="0"/>
    <xf numFmtId="0" fontId="126" fillId="0" borderId="173" applyNumberFormat="0" applyFill="0" applyAlignment="0" applyProtection="0"/>
    <xf numFmtId="223" fontId="3"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126" fillId="0" borderId="170" applyNumberFormat="0" applyFill="0" applyAlignment="0" applyProtection="0"/>
    <xf numFmtId="0" fontId="175" fillId="0" borderId="190" applyNumberFormat="0" applyFill="0">
      <alignment horizontal="center" vertical="top"/>
    </xf>
    <xf numFmtId="0" fontId="0" fillId="32" borderId="0" applyNumberFormat="0" applyBorder="0" applyAlignment="0" applyProtection="0"/>
    <xf numFmtId="286" fontId="136" fillId="0" borderId="0" applyFont="0" applyFill="0" applyBorder="0" applyAlignment="0" applyProtection="0"/>
    <xf numFmtId="0" fontId="126" fillId="0" borderId="170" applyNumberFormat="0" applyFill="0" applyAlignment="0" applyProtection="0"/>
    <xf numFmtId="0" fontId="125" fillId="0" borderId="0" applyNumberFormat="0" applyFill="0" applyBorder="0" applyAlignment="0" applyProtection="0"/>
    <xf numFmtId="0" fontId="126" fillId="0" borderId="170" applyNumberFormat="0" applyFill="0" applyAlignment="0" applyProtection="0"/>
    <xf numFmtId="0" fontId="64" fillId="38"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3" fillId="18" borderId="0">
      <protection hidden="1"/>
    </xf>
    <xf numFmtId="277" fontId="136" fillId="0" borderId="0" applyFont="0" applyFill="0" applyBorder="0" applyAlignment="0" applyProtection="0"/>
    <xf numFmtId="241" fontId="110" fillId="0" borderId="135"/>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0" fillId="32"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223" fontId="0" fillId="0" borderId="0" applyFont="0" applyFill="0" applyBorder="0" applyAlignment="0" applyProtection="0"/>
    <xf numFmtId="0" fontId="86" fillId="0" borderId="0"/>
    <xf numFmtId="0" fontId="127" fillId="0" borderId="171" applyNumberFormat="0" applyFill="0" applyProtection="0">
      <alignment horizontal="center"/>
    </xf>
    <xf numFmtId="9" fontId="129" fillId="0" borderId="0" applyFont="0" applyFill="0" applyBorder="0" applyAlignment="0" applyProtection="0"/>
    <xf numFmtId="0" fontId="126" fillId="0" borderId="170" applyNumberFormat="0" applyFill="0" applyAlignment="0" applyProtection="0"/>
    <xf numFmtId="0" fontId="64" fillId="56" borderId="0" applyNumberFormat="0" applyBorder="0" applyAlignment="0" applyProtection="0"/>
    <xf numFmtId="0" fontId="64" fillId="56" borderId="0" applyNumberFormat="0" applyBorder="0" applyAlignment="0" applyProtection="0"/>
    <xf numFmtId="0" fontId="3" fillId="0" borderId="0"/>
    <xf numFmtId="0" fontId="129" fillId="82" borderId="0" applyNumberFormat="0" applyBorder="0" applyAlignment="0" applyProtection="0"/>
    <xf numFmtId="0" fontId="3" fillId="0" borderId="0"/>
    <xf numFmtId="0" fontId="3" fillId="0" borderId="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3" fillId="0" borderId="0"/>
    <xf numFmtId="0" fontId="127" fillId="0" borderId="171" applyNumberFormat="0" applyFill="0" applyProtection="0">
      <alignment horizontal="center"/>
    </xf>
    <xf numFmtId="0" fontId="164" fillId="0" borderId="0">
      <alignment vertical="center"/>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0" applyNumberFormat="0" applyFill="0" applyAlignment="0" applyProtection="0"/>
    <xf numFmtId="0" fontId="156" fillId="0" borderId="177" applyNumberFormat="0" applyFill="0" applyAlignment="0" applyProtection="0"/>
    <xf numFmtId="0" fontId="126" fillId="0" borderId="170" applyNumberFormat="0" applyFill="0" applyAlignment="0" applyProtection="0"/>
    <xf numFmtId="0" fontId="3" fillId="0" borderId="0"/>
    <xf numFmtId="0" fontId="131" fillId="0" borderId="0" applyNumberFormat="0" applyFill="0" applyBorder="0" applyProtection="0">
      <alignment vertical="top"/>
    </xf>
    <xf numFmtId="4" fontId="3" fillId="0" borderId="0">
      <alignment horizontal="center" vertical="center"/>
    </xf>
    <xf numFmtId="0" fontId="126" fillId="0" borderId="170" applyNumberFormat="0" applyFill="0" applyAlignment="0" applyProtection="0"/>
    <xf numFmtId="0" fontId="3" fillId="0" borderId="0"/>
    <xf numFmtId="0" fontId="3" fillId="0" borderId="0"/>
    <xf numFmtId="0" fontId="129" fillId="39" borderId="0" applyNumberFormat="0" applyBorder="0" applyAlignment="0" applyProtection="0"/>
    <xf numFmtId="0" fontId="129" fillId="39" borderId="0" applyNumberFormat="0" applyBorder="0" applyAlignment="0" applyProtection="0"/>
    <xf numFmtId="223" fontId="135" fillId="0" borderId="0" applyFont="0" applyFill="0" applyBorder="0" applyAlignment="0" applyProtection="0"/>
    <xf numFmtId="0" fontId="125" fillId="0" borderId="0" applyNumberFormat="0" applyFill="0" applyBorder="0" applyAlignment="0" applyProtection="0"/>
    <xf numFmtId="0" fontId="0" fillId="57"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0"/>
    <xf numFmtId="0" fontId="127" fillId="0" borderId="171" applyNumberFormat="0" applyFill="0" applyProtection="0">
      <alignment horizontal="center"/>
    </xf>
    <xf numFmtId="0" fontId="66" fillId="0" borderId="0" applyNumberFormat="0" applyFill="0" applyBorder="0" applyAlignment="0" applyProtection="0"/>
    <xf numFmtId="0" fontId="0" fillId="40" borderId="0" applyNumberFormat="0" applyBorder="0" applyAlignment="0" applyProtection="0"/>
    <xf numFmtId="0" fontId="0" fillId="0" borderId="0"/>
    <xf numFmtId="0" fontId="126" fillId="0" borderId="170" applyNumberFormat="0" applyFill="0" applyAlignment="0" applyProtection="0"/>
    <xf numFmtId="0" fontId="0" fillId="0" borderId="0"/>
    <xf numFmtId="280" fontId="1" fillId="0" borderId="0"/>
    <xf numFmtId="256" fontId="3" fillId="0" borderId="0" applyFon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9" fillId="38" borderId="0" applyNumberFormat="0" applyBorder="0" applyAlignment="0" applyProtection="0"/>
    <xf numFmtId="0" fontId="86" fillId="0" borderId="0"/>
    <xf numFmtId="0" fontId="127" fillId="0" borderId="171" applyNumberFormat="0" applyFill="0" applyProtection="0">
      <alignment horizontal="center"/>
    </xf>
    <xf numFmtId="0" fontId="137" fillId="0" borderId="0"/>
    <xf numFmtId="0" fontId="3" fillId="0" borderId="0" applyNumberFormat="0" applyFill="0" applyBorder="0" applyAlignment="0" applyProtection="0"/>
    <xf numFmtId="0" fontId="64" fillId="56"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0" fillId="38" borderId="0" applyNumberFormat="0" applyBorder="0" applyAlignment="0" applyProtection="0"/>
    <xf numFmtId="0" fontId="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58" fillId="0" borderId="0"/>
    <xf numFmtId="0" fontId="64" fillId="53" borderId="0" applyNumberFormat="0" applyBorder="0" applyAlignment="0" applyProtection="0"/>
    <xf numFmtId="0" fontId="64" fillId="31" borderId="0" applyNumberFormat="0" applyBorder="0" applyAlignment="0" applyProtection="0"/>
    <xf numFmtId="0" fontId="64" fillId="31" borderId="0" applyNumberFormat="0" applyBorder="0" applyAlignment="0" applyProtection="0"/>
    <xf numFmtId="44" fontId="0" fillId="0" borderId="0" applyFont="0" applyFill="0" applyBorder="0" applyAlignment="0" applyProtection="0">
      <alignment vertical="center"/>
    </xf>
    <xf numFmtId="0" fontId="126" fillId="0" borderId="173" applyNumberFormat="0" applyFill="0" applyAlignment="0" applyProtection="0"/>
    <xf numFmtId="0" fontId="126" fillId="0" borderId="173" applyNumberFormat="0" applyFill="0" applyAlignment="0" applyProtection="0"/>
    <xf numFmtId="0" fontId="126" fillId="0" borderId="170" applyNumberFormat="0" applyFill="0" applyAlignment="0" applyProtection="0"/>
    <xf numFmtId="0" fontId="126" fillId="0" borderId="170" applyNumberFormat="0" applyFill="0" applyAlignment="0" applyProtection="0"/>
    <xf numFmtId="0" fontId="129" fillId="25" borderId="0" applyNumberFormat="0" applyBorder="0" applyAlignment="0" applyProtection="0"/>
    <xf numFmtId="0" fontId="0" fillId="15"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0" borderId="0"/>
    <xf numFmtId="0" fontId="126" fillId="0" borderId="170" applyNumberFormat="0" applyFill="0" applyAlignment="0" applyProtection="0"/>
    <xf numFmtId="0" fontId="127" fillId="0" borderId="171" applyNumberFormat="0" applyFill="0" applyProtection="0">
      <alignment horizontal="center"/>
    </xf>
    <xf numFmtId="0" fontId="0" fillId="34" borderId="0" applyNumberFormat="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0" fillId="33" borderId="0" applyNumberFormat="0" applyBorder="0" applyAlignment="0" applyProtection="0"/>
    <xf numFmtId="0" fontId="127" fillId="0" borderId="171" applyNumberFormat="0" applyFill="0" applyProtection="0">
      <alignment horizontal="center"/>
    </xf>
    <xf numFmtId="4" fontId="3" fillId="0" borderId="0">
      <alignment horizontal="center" vertical="center"/>
    </xf>
    <xf numFmtId="0" fontId="3" fillId="0" borderId="0"/>
    <xf numFmtId="0" fontId="0" fillId="15" borderId="0" applyNumberFormat="0" applyBorder="0" applyAlignment="0" applyProtection="0"/>
    <xf numFmtId="0" fontId="3" fillId="0" borderId="0" applyNumberFormat="0" applyFill="0" applyBorder="0" applyAlignment="0" applyProtection="0"/>
    <xf numFmtId="0" fontId="0" fillId="38" borderId="0" applyNumberFormat="0" applyBorder="0" applyAlignment="0" applyProtection="0"/>
    <xf numFmtId="0" fontId="0" fillId="38" borderId="0" applyNumberFormat="0" applyBorder="0" applyAlignment="0" applyProtection="0"/>
    <xf numFmtId="0" fontId="126" fillId="0" borderId="170" applyNumberFormat="0" applyFill="0" applyAlignment="0" applyProtection="0"/>
    <xf numFmtId="0" fontId="3" fillId="0" borderId="0"/>
    <xf numFmtId="0" fontId="126" fillId="0" borderId="170" applyNumberFormat="0" applyFill="0" applyAlignment="0" applyProtection="0"/>
    <xf numFmtId="0" fontId="0" fillId="15" borderId="0" applyNumberFormat="0" applyBorder="0" applyAlignment="0" applyProtection="0"/>
    <xf numFmtId="0" fontId="64" fillId="52" borderId="0" applyNumberFormat="0" applyBorder="0" applyAlignment="0" applyProtection="0"/>
    <xf numFmtId="0" fontId="131" fillId="0" borderId="0" applyNumberFormat="0" applyFill="0" applyBorder="0" applyProtection="0">
      <alignment vertical="top"/>
    </xf>
    <xf numFmtId="0" fontId="0" fillId="0" borderId="0"/>
    <xf numFmtId="0" fontId="126" fillId="0" borderId="170" applyNumberFormat="0" applyFill="0" applyAlignment="0" applyProtection="0"/>
    <xf numFmtId="0" fontId="129" fillId="39" borderId="0" applyNumberFormat="0" applyBorder="0" applyAlignment="0" applyProtection="0"/>
    <xf numFmtId="0" fontId="0" fillId="0" borderId="0"/>
    <xf numFmtId="0" fontId="126" fillId="0" borderId="173" applyNumberFormat="0" applyFill="0" applyAlignment="0" applyProtection="0"/>
    <xf numFmtId="0" fontId="125" fillId="0" borderId="0" applyNumberFormat="0" applyFill="0" applyBorder="0" applyAlignment="0" applyProtection="0"/>
    <xf numFmtId="0" fontId="173" fillId="0" borderId="0" applyNumberFormat="0" applyFill="0" applyBorder="0" applyAlignment="0" applyProtection="0"/>
    <xf numFmtId="0" fontId="126" fillId="0" borderId="170" applyNumberFormat="0" applyFill="0" applyAlignment="0" applyProtection="0"/>
    <xf numFmtId="0" fontId="0" fillId="40" borderId="0" applyNumberFormat="0" applyBorder="0" applyAlignment="0" applyProtection="0"/>
    <xf numFmtId="268" fontId="3" fillId="0" borderId="0" applyFont="0" applyFill="0" applyBorder="0" applyAlignment="0" applyProtection="0"/>
    <xf numFmtId="0" fontId="0" fillId="0" borderId="0"/>
    <xf numFmtId="0" fontId="64" fillId="31" borderId="0" applyNumberFormat="0" applyBorder="0" applyAlignment="0" applyProtection="0"/>
    <xf numFmtId="0" fontId="126" fillId="0" borderId="170" applyNumberFormat="0" applyFill="0" applyAlignment="0" applyProtection="0"/>
    <xf numFmtId="0" fontId="216" fillId="0" borderId="203" applyNumberFormat="0" applyFill="0" applyAlignment="0" applyProtection="0"/>
    <xf numFmtId="0" fontId="131" fillId="0" borderId="0" applyNumberFormat="0" applyFill="0" applyBorder="0" applyProtection="0">
      <alignment vertical="top"/>
    </xf>
    <xf numFmtId="0" fontId="143" fillId="0" borderId="0"/>
    <xf numFmtId="0" fontId="126" fillId="0" borderId="173" applyNumberFormat="0" applyFill="0" applyAlignment="0" applyProtection="0"/>
    <xf numFmtId="0" fontId="126" fillId="0" borderId="170" applyNumberFormat="0" applyFill="0" applyAlignment="0" applyProtection="0"/>
    <xf numFmtId="0" fontId="179" fillId="64" borderId="0" applyNumberFormat="0" applyBorder="0" applyAlignment="0" applyProtection="0"/>
    <xf numFmtId="0" fontId="126" fillId="0" borderId="170" applyNumberFormat="0" applyFill="0" applyAlignment="0" applyProtection="0"/>
    <xf numFmtId="0" fontId="125" fillId="0" borderId="0" applyNumberFormat="0" applyFill="0" applyBorder="0" applyAlignment="0" applyProtection="0"/>
    <xf numFmtId="0" fontId="126" fillId="0" borderId="170" applyNumberFormat="0" applyFill="0" applyAlignment="0" applyProtection="0"/>
    <xf numFmtId="4" fontId="141" fillId="60" borderId="189" applyNumberFormat="0" applyProtection="0">
      <alignment horizontal="right" vertical="center"/>
    </xf>
    <xf numFmtId="0" fontId="3" fillId="0" borderId="0"/>
    <xf numFmtId="0" fontId="0" fillId="0" borderId="0"/>
    <xf numFmtId="0" fontId="127" fillId="0" borderId="171" applyNumberFormat="0" applyFill="0" applyProtection="0">
      <alignment horizontal="center"/>
    </xf>
    <xf numFmtId="0" fontId="127" fillId="0" borderId="171" applyNumberFormat="0" applyFill="0" applyProtection="0">
      <alignment horizontal="center"/>
    </xf>
    <xf numFmtId="0" fontId="0" fillId="34"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0" fillId="38" borderId="0" applyNumberFormat="0" applyBorder="0" applyAlignment="0" applyProtection="0"/>
    <xf numFmtId="0" fontId="0" fillId="38" borderId="0" applyNumberFormat="0" applyBorder="0" applyAlignment="0" applyProtection="0"/>
    <xf numFmtId="0" fontId="126" fillId="0" borderId="173" applyNumberFormat="0" applyFill="0" applyAlignment="0" applyProtection="0"/>
    <xf numFmtId="0" fontId="131" fillId="0" borderId="0" applyNumberFormat="0" applyFill="0" applyBorder="0" applyProtection="0">
      <alignment vertical="top"/>
    </xf>
    <xf numFmtId="0" fontId="172" fillId="0" borderId="0" applyNumberFormat="0" applyAlignment="0">
      <alignment horizontal="left"/>
    </xf>
    <xf numFmtId="0" fontId="129" fillId="43" borderId="0" applyNumberFormat="0" applyBorder="0" applyAlignment="0" applyProtection="0"/>
    <xf numFmtId="0" fontId="25" fillId="41" borderId="180" applyNumberFormat="0" applyAlignment="0" applyProtection="0"/>
    <xf numFmtId="0" fontId="25" fillId="41" borderId="180" applyNumberFormat="0" applyAlignment="0" applyProtection="0"/>
    <xf numFmtId="0" fontId="126" fillId="0" borderId="170" applyNumberFormat="0" applyFill="0" applyAlignment="0" applyProtection="0"/>
    <xf numFmtId="0" fontId="3" fillId="0" borderId="0"/>
    <xf numFmtId="0" fontId="3" fillId="0" borderId="0"/>
    <xf numFmtId="0" fontId="0" fillId="0" borderId="0"/>
    <xf numFmtId="0" fontId="3" fillId="0" borderId="0"/>
    <xf numFmtId="0" fontId="146" fillId="0" borderId="0" applyNumberFormat="0" applyFill="0" applyBorder="0" applyAlignment="0" applyProtection="0"/>
    <xf numFmtId="0" fontId="146" fillId="0" borderId="0" applyNumberFormat="0" applyFill="0" applyBorder="0" applyAlignment="0" applyProtection="0"/>
    <xf numFmtId="0" fontId="158" fillId="0" borderId="0"/>
    <xf numFmtId="0" fontId="126" fillId="0" borderId="170" applyNumberFormat="0" applyFill="0" applyAlignment="0" applyProtection="0"/>
    <xf numFmtId="0" fontId="130" fillId="0" borderId="0"/>
    <xf numFmtId="0" fontId="3" fillId="0" borderId="0"/>
    <xf numFmtId="0" fontId="126" fillId="0" borderId="170" applyNumberFormat="0" applyFill="0" applyAlignment="0" applyProtection="0"/>
    <xf numFmtId="0" fontId="151" fillId="45" borderId="0" applyNumberFormat="0" applyBorder="0" applyAlignment="0" applyProtection="0"/>
    <xf numFmtId="0" fontId="0" fillId="57" borderId="0" applyNumberFormat="0" applyBorder="0" applyAlignment="0" applyProtection="0"/>
    <xf numFmtId="0" fontId="137" fillId="0" borderId="0"/>
    <xf numFmtId="0" fontId="137" fillId="0" borderId="0"/>
    <xf numFmtId="4" fontId="141" fillId="26" borderId="189" applyNumberFormat="0" applyProtection="0">
      <alignment horizontal="right" vertical="center"/>
    </xf>
    <xf numFmtId="0" fontId="131" fillId="0" borderId="0" applyNumberFormat="0" applyFill="0" applyBorder="0" applyProtection="0">
      <alignment vertical="top"/>
    </xf>
    <xf numFmtId="0" fontId="0" fillId="13" borderId="0" applyNumberFormat="0" applyBorder="0" applyAlignment="0" applyProtection="0"/>
    <xf numFmtId="0" fontId="0" fillId="1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37" fillId="0" borderId="0"/>
    <xf numFmtId="0" fontId="127" fillId="0" borderId="171" applyNumberFormat="0" applyFill="0" applyProtection="0">
      <alignment horizontal="center"/>
    </xf>
    <xf numFmtId="0" fontId="3" fillId="0" borderId="0"/>
    <xf numFmtId="0" fontId="125" fillId="0" borderId="0" applyNumberForma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87" fillId="67" borderId="197">
      <alignment horizontal="left" vertical="center" wrapText="1"/>
    </xf>
    <xf numFmtId="223" fontId="129" fillId="0" borderId="0" applyFont="0" applyFill="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315" fontId="158" fillId="0" borderId="0" applyFill="0" applyBorder="0" applyAlignment="0"/>
    <xf numFmtId="0" fontId="126" fillId="0" borderId="170" applyNumberFormat="0" applyFill="0" applyAlignment="0" applyProtection="0"/>
    <xf numFmtId="0" fontId="126" fillId="0" borderId="170" applyNumberFormat="0" applyFill="0" applyAlignment="0" applyProtection="0"/>
    <xf numFmtId="0" fontId="215" fillId="0" borderId="0" applyNumberFormat="0" applyFill="0" applyBorder="0" applyAlignment="0" applyProtection="0"/>
    <xf numFmtId="223" fontId="3" fillId="0" borderId="0" applyFont="0" applyFill="0" applyBorder="0" applyAlignment="0" applyProtection="0"/>
    <xf numFmtId="0" fontId="86" fillId="0" borderId="0"/>
    <xf numFmtId="0" fontId="0" fillId="22"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32" borderId="0" applyNumberFormat="0" applyBorder="0" applyAlignment="0" applyProtection="0"/>
    <xf numFmtId="0" fontId="64" fillId="38" borderId="0" applyNumberFormat="0" applyBorder="0" applyAlignment="0" applyProtection="0"/>
    <xf numFmtId="9" fontId="0" fillId="0" borderId="0" applyFont="0" applyFill="0" applyBorder="0" applyAlignment="0" applyProtection="0"/>
    <xf numFmtId="0" fontId="64" fillId="44" borderId="0" applyNumberFormat="0" applyBorder="0" applyAlignment="0" applyProtection="0"/>
    <xf numFmtId="0" fontId="0" fillId="0" borderId="0"/>
    <xf numFmtId="0" fontId="86" fillId="0" borderId="0"/>
    <xf numFmtId="0" fontId="0" fillId="36" borderId="0" applyNumberFormat="0" applyBorder="0" applyAlignment="0" applyProtection="0"/>
    <xf numFmtId="0" fontId="127" fillId="0" borderId="171" applyNumberFormat="0" applyFill="0" applyProtection="0">
      <alignment horizontal="center"/>
    </xf>
    <xf numFmtId="235" fontId="3" fillId="0" borderId="0" applyFont="0" applyFill="0" applyBorder="0" applyAlignment="0" applyProtection="0"/>
    <xf numFmtId="0" fontId="147" fillId="48" borderId="0" applyNumberFormat="0" applyBorder="0" applyAlignment="0" applyProtection="0"/>
    <xf numFmtId="0" fontId="3" fillId="0" borderId="0" applyNumberFormat="0" applyFill="0" applyBorder="0" applyAlignment="0" applyProtection="0"/>
    <xf numFmtId="0" fontId="3" fillId="0" borderId="0"/>
    <xf numFmtId="0" fontId="0" fillId="24" borderId="0" applyNumberFormat="0" applyBorder="0" applyAlignment="0" applyProtection="0"/>
    <xf numFmtId="310" fontId="86" fillId="0" borderId="0"/>
    <xf numFmtId="0" fontId="130" fillId="0" borderId="0"/>
    <xf numFmtId="0" fontId="127" fillId="0" borderId="171" applyNumberFormat="0" applyFill="0" applyProtection="0">
      <alignment horizontal="center"/>
    </xf>
    <xf numFmtId="0" fontId="152" fillId="0" borderId="0"/>
    <xf numFmtId="0" fontId="0" fillId="0" borderId="0"/>
    <xf numFmtId="0" fontId="0" fillId="38" borderId="0" applyNumberFormat="0" applyBorder="0" applyAlignment="0" applyProtection="0"/>
    <xf numFmtId="0" fontId="64" fillId="52"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176" applyNumberFormat="0" applyFont="0" applyFill="0" applyAlignment="0" applyProtection="0"/>
    <xf numFmtId="0" fontId="126" fillId="0" borderId="173" applyNumberFormat="0" applyFill="0" applyAlignment="0" applyProtection="0"/>
    <xf numFmtId="223" fontId="3" fillId="0" borderId="0" applyFont="0" applyFill="0" applyBorder="0" applyAlignment="0" applyProtection="0"/>
    <xf numFmtId="0" fontId="3" fillId="0" borderId="0"/>
    <xf numFmtId="0" fontId="3" fillId="0" borderId="176" applyNumberFormat="0" applyFont="0" applyFill="0" applyAlignment="0" applyProtection="0"/>
    <xf numFmtId="0" fontId="0" fillId="29" borderId="0" applyNumberFormat="0" applyBorder="0" applyAlignment="0" applyProtection="0"/>
    <xf numFmtId="0" fontId="3" fillId="0" borderId="0"/>
    <xf numFmtId="0" fontId="126" fillId="0" borderId="170" applyNumberFormat="0" applyFill="0" applyAlignment="0" applyProtection="0"/>
    <xf numFmtId="0" fontId="64" fillId="38" borderId="0" applyNumberFormat="0" applyBorder="0" applyAlignment="0" applyProtection="0"/>
    <xf numFmtId="0" fontId="131" fillId="0" borderId="0" applyNumberFormat="0" applyFill="0" applyBorder="0" applyProtection="0">
      <alignment vertical="top"/>
    </xf>
    <xf numFmtId="0" fontId="158" fillId="0" borderId="0"/>
    <xf numFmtId="0" fontId="3" fillId="0" borderId="176" applyNumberFormat="0" applyFont="0" applyFill="0" applyAlignment="0" applyProtection="0"/>
    <xf numFmtId="0" fontId="3" fillId="0" borderId="0"/>
    <xf numFmtId="0" fontId="126" fillId="0" borderId="170" applyNumberFormat="0" applyFill="0" applyAlignment="0" applyProtection="0"/>
    <xf numFmtId="0" fontId="3" fillId="0" borderId="176" applyNumberFormat="0" applyFont="0" applyFill="0" applyAlignment="0" applyProtection="0"/>
    <xf numFmtId="0" fontId="129" fillId="43" borderId="0" applyNumberFormat="0" applyBorder="0" applyAlignment="0" applyProtection="0"/>
    <xf numFmtId="0" fontId="0" fillId="58" borderId="0" applyNumberFormat="0" applyBorder="0" applyAlignment="0" applyProtection="0"/>
    <xf numFmtId="0" fontId="147" fillId="51" borderId="0" applyNumberFormat="0" applyBorder="0" applyAlignment="0" applyProtection="0"/>
    <xf numFmtId="0" fontId="126" fillId="0" borderId="173" applyNumberFormat="0" applyFill="0" applyAlignment="0" applyProtection="0"/>
    <xf numFmtId="0" fontId="126" fillId="0" borderId="173" applyNumberFormat="0" applyFill="0" applyAlignment="0" applyProtection="0"/>
    <xf numFmtId="0" fontId="3" fillId="0" borderId="176" applyNumberFormat="0" applyFont="0" applyFill="0" applyAlignment="0" applyProtection="0"/>
    <xf numFmtId="0" fontId="126" fillId="0" borderId="173" applyNumberFormat="0" applyFill="0" applyAlignment="0" applyProtection="0"/>
    <xf numFmtId="0" fontId="3" fillId="0" borderId="0"/>
    <xf numFmtId="0" fontId="3" fillId="0" borderId="0"/>
    <xf numFmtId="0" fontId="0" fillId="36" borderId="0" applyNumberFormat="0" applyBorder="0" applyAlignment="0" applyProtection="0"/>
    <xf numFmtId="0" fontId="0" fillId="36" borderId="0" applyNumberFormat="0" applyBorder="0" applyAlignment="0" applyProtection="0"/>
    <xf numFmtId="0" fontId="0" fillId="57"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125" fillId="0" borderId="0" applyNumberFormat="0" applyFill="0" applyBorder="0" applyAlignment="0" applyProtection="0"/>
    <xf numFmtId="0" fontId="126" fillId="0" borderId="173" applyNumberFormat="0" applyFill="0" applyAlignment="0" applyProtection="0"/>
    <xf numFmtId="291" fontId="3" fillId="0" borderId="0" applyFont="0" applyFill="0" applyBorder="0" applyAlignment="0" applyProtection="0"/>
    <xf numFmtId="0" fontId="126" fillId="0" borderId="170" applyNumberFormat="0" applyFill="0" applyAlignment="0" applyProtection="0"/>
    <xf numFmtId="0" fontId="3" fillId="0" borderId="0" applyNumberFormat="0" applyFill="0" applyBorder="0" applyAlignment="0" applyProtection="0"/>
    <xf numFmtId="0" fontId="126" fillId="0" borderId="170" applyNumberFormat="0" applyFill="0" applyAlignment="0" applyProtection="0"/>
    <xf numFmtId="0" fontId="0" fillId="22" borderId="0" applyNumberFormat="0" applyBorder="0" applyAlignment="0" applyProtection="0"/>
    <xf numFmtId="301" fontId="1" fillId="0" borderId="0" applyFill="0" applyBorder="0" applyAlignment="0"/>
    <xf numFmtId="0" fontId="126" fillId="0" borderId="170" applyNumberFormat="0" applyFill="0" applyAlignment="0" applyProtection="0"/>
    <xf numFmtId="282" fontId="3" fillId="0" borderId="0" applyFont="0" applyFill="0" applyBorder="0" applyAlignment="0" applyProtection="0"/>
    <xf numFmtId="0" fontId="129" fillId="38" borderId="0" applyNumberFormat="0" applyBorder="0" applyAlignment="0" applyProtection="0"/>
    <xf numFmtId="0" fontId="131" fillId="0" borderId="0" applyNumberFormat="0" applyFill="0" applyBorder="0" applyProtection="0">
      <alignment vertical="top"/>
    </xf>
    <xf numFmtId="0" fontId="129" fillId="51" borderId="0" applyNumberFormat="0" applyBorder="0" applyAlignment="0" applyProtection="0"/>
    <xf numFmtId="0" fontId="129" fillId="51" borderId="0" applyNumberFormat="0" applyBorder="0" applyAlignment="0" applyProtection="0"/>
    <xf numFmtId="0" fontId="127" fillId="0" borderId="171" applyNumberFormat="0" applyFill="0" applyProtection="0">
      <alignment horizontal="center"/>
    </xf>
    <xf numFmtId="0" fontId="151" fillId="59" borderId="0" applyNumberFormat="0" applyBorder="0" applyAlignment="0" applyProtection="0"/>
    <xf numFmtId="0" fontId="126" fillId="0" borderId="170" applyNumberFormat="0" applyFill="0" applyAlignment="0" applyProtection="0"/>
    <xf numFmtId="265" fontId="3" fillId="0" borderId="0" applyFont="0" applyFill="0" applyBorder="0" applyAlignment="0" applyProtection="0"/>
    <xf numFmtId="0" fontId="126" fillId="0" borderId="170" applyNumberFormat="0" applyFill="0" applyAlignment="0" applyProtection="0"/>
    <xf numFmtId="0" fontId="129" fillId="24" borderId="0" applyNumberFormat="0" applyBorder="0" applyAlignment="0" applyProtection="0"/>
    <xf numFmtId="0" fontId="125" fillId="0" borderId="0" applyNumberFormat="0" applyFill="0" applyBorder="0" applyAlignment="0" applyProtection="0"/>
    <xf numFmtId="0" fontId="157" fillId="55"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24" borderId="0" applyNumberFormat="0" applyBorder="0" applyAlignment="0" applyProtection="0"/>
    <xf numFmtId="0" fontId="130" fillId="0" borderId="0"/>
    <xf numFmtId="0" fontId="127" fillId="0" borderId="171" applyNumberFormat="0" applyFill="0" applyProtection="0">
      <alignment horizontal="center"/>
    </xf>
    <xf numFmtId="0" fontId="129" fillId="26" borderId="0" applyNumberFormat="0" applyBorder="0" applyAlignment="0" applyProtection="0"/>
    <xf numFmtId="0" fontId="126" fillId="0" borderId="170" applyNumberFormat="0" applyFill="0" applyAlignment="0" applyProtection="0"/>
    <xf numFmtId="223" fontId="3" fillId="0" borderId="0" applyFont="0" applyFill="0" applyBorder="0" applyAlignment="0" applyProtection="0"/>
    <xf numFmtId="0" fontId="158" fillId="0" borderId="0"/>
    <xf numFmtId="0" fontId="129" fillId="30" borderId="0" applyNumberFormat="0" applyBorder="0" applyAlignment="0" applyProtection="0"/>
    <xf numFmtId="0" fontId="3" fillId="0" borderId="0"/>
    <xf numFmtId="0" fontId="126" fillId="0" borderId="173" applyNumberFormat="0" applyFill="0" applyAlignment="0" applyProtection="0"/>
    <xf numFmtId="0" fontId="158" fillId="0" borderId="0"/>
    <xf numFmtId="0" fontId="139" fillId="0" borderId="178" applyNumberForma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290" fontId="171" fillId="0" borderId="0" applyFill="0" applyBorder="0" applyAlignment="0"/>
    <xf numFmtId="0" fontId="131" fillId="0" borderId="0" applyNumberFormat="0" applyFill="0" applyBorder="0" applyProtection="0">
      <alignment vertical="top"/>
    </xf>
    <xf numFmtId="0" fontId="126" fillId="0" borderId="173" applyNumberFormat="0" applyFill="0" applyAlignment="0" applyProtection="0"/>
    <xf numFmtId="0" fontId="125" fillId="0" borderId="0" applyNumberFormat="0" applyFill="0" applyBorder="0" applyAlignment="0" applyProtection="0"/>
    <xf numFmtId="0" fontId="147" fillId="30" borderId="0" applyNumberFormat="0" applyBorder="0" applyAlignment="0" applyProtection="0"/>
    <xf numFmtId="265" fontId="158" fillId="0" borderId="0" applyFill="0" applyBorder="0" applyAlignment="0"/>
    <xf numFmtId="223" fontId="0" fillId="0" borderId="0" applyFont="0" applyFill="0" applyBorder="0" applyAlignment="0" applyProtection="0"/>
    <xf numFmtId="0" fontId="126" fillId="0" borderId="173" applyNumberFormat="0" applyFill="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0" fillId="38" borderId="0" applyNumberFormat="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0" fillId="40" borderId="0" applyNumberFormat="0" applyBorder="0" applyAlignment="0" applyProtection="0"/>
    <xf numFmtId="0" fontId="131" fillId="0" borderId="0" applyNumberFormat="0" applyFill="0" applyBorder="0" applyProtection="0">
      <alignment vertical="top"/>
    </xf>
    <xf numFmtId="0" fontId="0" fillId="13" borderId="0" applyNumberFormat="0" applyBorder="0" applyAlignment="0" applyProtection="0"/>
    <xf numFmtId="0" fontId="131" fillId="0" borderId="0" applyNumberFormat="0" applyFill="0" applyBorder="0" applyProtection="0">
      <alignment vertical="top"/>
    </xf>
    <xf numFmtId="0" fontId="64" fillId="56" borderId="0" applyNumberFormat="0" applyBorder="0" applyAlignment="0" applyProtection="0"/>
    <xf numFmtId="0" fontId="3" fillId="0" borderId="0"/>
    <xf numFmtId="0" fontId="64" fillId="23" borderId="0" applyNumberFormat="0" applyBorder="0" applyAlignment="0" applyProtection="0"/>
    <xf numFmtId="0" fontId="125" fillId="0" borderId="0" applyNumberFormat="0" applyFill="0" applyBorder="0" applyAlignment="0" applyProtection="0"/>
    <xf numFmtId="0" fontId="0" fillId="0" borderId="0"/>
    <xf numFmtId="0" fontId="0" fillId="0" borderId="0"/>
    <xf numFmtId="0" fontId="3" fillId="0" borderId="0"/>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126" fillId="0" borderId="170" applyNumberFormat="0" applyFill="0" applyAlignment="0" applyProtection="0"/>
    <xf numFmtId="0" fontId="131" fillId="0" borderId="0" applyNumberFormat="0" applyFill="0" applyBorder="0" applyProtection="0">
      <alignment vertical="top"/>
    </xf>
    <xf numFmtId="0" fontId="129" fillId="30" borderId="0" applyNumberFormat="0" applyBorder="0" applyAlignment="0" applyProtection="0"/>
    <xf numFmtId="0" fontId="126" fillId="0" borderId="170" applyNumberFormat="0" applyFill="0" applyAlignment="0" applyProtection="0"/>
    <xf numFmtId="0" fontId="131" fillId="0" borderId="0" applyNumberFormat="0" applyFill="0" applyBorder="0" applyProtection="0">
      <alignment vertical="top"/>
    </xf>
    <xf numFmtId="292" fontId="86" fillId="18" borderId="0" applyFont="0" applyBorder="0" applyAlignment="0" applyProtection="0">
      <alignment horizontal="right"/>
      <protection hidden="1"/>
    </xf>
    <xf numFmtId="0" fontId="127" fillId="0" borderId="171" applyNumberFormat="0" applyFill="0" applyProtection="0">
      <alignment horizontal="center"/>
    </xf>
    <xf numFmtId="0" fontId="129" fillId="26" borderId="0" applyNumberFormat="0" applyBorder="0" applyAlignment="0" applyProtection="0"/>
    <xf numFmtId="0" fontId="129" fillId="39" borderId="0" applyNumberFormat="0" applyBorder="0" applyAlignment="0" applyProtection="0"/>
    <xf numFmtId="0" fontId="126" fillId="0" borderId="170" applyNumberFormat="0" applyFill="0" applyAlignment="0" applyProtection="0"/>
    <xf numFmtId="0" fontId="3" fillId="0" borderId="0"/>
    <xf numFmtId="0" fontId="0" fillId="36" borderId="0" applyNumberFormat="0" applyBorder="0" applyAlignment="0" applyProtection="0"/>
    <xf numFmtId="300" fontId="1" fillId="0" borderId="0" applyFill="0" applyBorder="0" applyAlignment="0"/>
    <xf numFmtId="0" fontId="3" fillId="0" borderId="0"/>
    <xf numFmtId="0" fontId="126" fillId="0" borderId="173" applyNumberFormat="0" applyFill="0" applyAlignment="0" applyProtection="0"/>
    <xf numFmtId="0" fontId="127" fillId="0" borderId="171" applyNumberFormat="0" applyFill="0" applyProtection="0">
      <alignment horizontal="center"/>
    </xf>
    <xf numFmtId="245" fontId="3" fillId="0" borderId="0"/>
    <xf numFmtId="0" fontId="126" fillId="0" borderId="170" applyNumberFormat="0" applyFill="0" applyAlignment="0" applyProtection="0"/>
    <xf numFmtId="0" fontId="126" fillId="0" borderId="170" applyNumberFormat="0" applyFill="0" applyAlignment="0" applyProtection="0"/>
    <xf numFmtId="223" fontId="0" fillId="0" borderId="0" applyFont="0" applyFill="0" applyBorder="0" applyAlignment="0" applyProtection="0"/>
    <xf numFmtId="0" fontId="0" fillId="36" borderId="0" applyNumberFormat="0" applyBorder="0" applyAlignment="0" applyProtection="0"/>
    <xf numFmtId="315" fontId="158" fillId="0" borderId="0" applyFill="0" applyBorder="0" applyAlignment="0"/>
    <xf numFmtId="0" fontId="131" fillId="0" borderId="0" applyNumberFormat="0" applyFill="0" applyBorder="0" applyProtection="0">
      <alignment vertical="top"/>
    </xf>
    <xf numFmtId="0" fontId="127" fillId="0" borderId="171" applyNumberFormat="0" applyFill="0" applyProtection="0">
      <alignment horizontal="center"/>
    </xf>
    <xf numFmtId="4" fontId="3" fillId="0" borderId="0">
      <alignment horizontal="center" vertical="center"/>
    </xf>
    <xf numFmtId="0" fontId="0" fillId="22" borderId="0" applyNumberFormat="0" applyBorder="0" applyAlignment="0" applyProtection="0"/>
    <xf numFmtId="0" fontId="127" fillId="0" borderId="171" applyNumberFormat="0" applyFill="0" applyProtection="0">
      <alignment horizontal="center"/>
    </xf>
    <xf numFmtId="0" fontId="0" fillId="33" borderId="0" applyNumberFormat="0" applyBorder="0" applyAlignment="0" applyProtection="0"/>
    <xf numFmtId="0" fontId="3" fillId="0" borderId="176" applyNumberFormat="0" applyFont="0" applyFill="0" applyAlignment="0" applyProtection="0"/>
    <xf numFmtId="0" fontId="126" fillId="0" borderId="170" applyNumberFormat="0" applyFill="0" applyAlignment="0" applyProtection="0"/>
    <xf numFmtId="0" fontId="129" fillId="26" borderId="0" applyNumberFormat="0" applyBorder="0" applyAlignment="0" applyProtection="0"/>
    <xf numFmtId="0" fontId="126" fillId="0" borderId="170" applyNumberFormat="0" applyFill="0" applyAlignment="0" applyProtection="0"/>
    <xf numFmtId="0" fontId="3" fillId="0" borderId="0"/>
    <xf numFmtId="0" fontId="181" fillId="74" borderId="200" applyNumberFormat="0" applyAlignment="0" applyProtection="0"/>
    <xf numFmtId="0" fontId="151" fillId="65" borderId="0" applyNumberFormat="0" applyBorder="0" applyAlignment="0" applyProtection="0"/>
    <xf numFmtId="0" fontId="127" fillId="0" borderId="171" applyNumberFormat="0" applyFill="0" applyProtection="0">
      <alignment horizontal="center"/>
    </xf>
    <xf numFmtId="0" fontId="64" fillId="21" borderId="0" applyNumberFormat="0" applyBorder="0" applyAlignment="0" applyProtection="0"/>
    <xf numFmtId="0" fontId="64" fillId="21" borderId="0" applyNumberFormat="0" applyBorder="0" applyAlignment="0" applyProtection="0"/>
    <xf numFmtId="9" fontId="170" fillId="0" borderId="188"/>
    <xf numFmtId="0" fontId="162" fillId="0" borderId="185" applyNumberFormat="0" applyFill="0" applyAlignment="0" applyProtection="0"/>
    <xf numFmtId="0" fontId="126" fillId="0" borderId="170" applyNumberFormat="0" applyFill="0" applyAlignment="0" applyProtection="0"/>
    <xf numFmtId="0" fontId="3" fillId="0" borderId="0"/>
    <xf numFmtId="0" fontId="127" fillId="0" borderId="171" applyNumberFormat="0" applyFill="0" applyProtection="0">
      <alignment horizontal="center"/>
    </xf>
    <xf numFmtId="0" fontId="179" fillId="64" borderId="0" applyNumberFormat="0" applyBorder="0" applyAlignment="0" applyProtection="0"/>
    <xf numFmtId="0" fontId="126" fillId="0" borderId="173" applyNumberFormat="0" applyFill="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27" fillId="0" borderId="171" applyNumberFormat="0" applyFill="0" applyProtection="0">
      <alignment horizontal="center"/>
    </xf>
    <xf numFmtId="0" fontId="146" fillId="0" borderId="0" applyNumberFormat="0" applyFill="0" applyBorder="0" applyAlignment="0" applyProtection="0"/>
    <xf numFmtId="0" fontId="146" fillId="0" borderId="0" applyNumberFormat="0" applyFill="0" applyBorder="0" applyAlignment="0" applyProtection="0"/>
    <xf numFmtId="0" fontId="140" fillId="39" borderId="0" applyNumberFormat="0" applyBorder="0" applyAlignment="0" applyProtection="0"/>
    <xf numFmtId="0" fontId="152" fillId="0" borderId="0"/>
    <xf numFmtId="0" fontId="131" fillId="0" borderId="0" applyNumberFormat="0" applyFill="0" applyBorder="0" applyProtection="0">
      <alignment vertical="top"/>
    </xf>
    <xf numFmtId="0" fontId="3" fillId="0" borderId="0"/>
    <xf numFmtId="0" fontId="126" fillId="0" borderId="170" applyNumberFormat="0" applyFill="0" applyAlignment="0" applyProtection="0"/>
    <xf numFmtId="0" fontId="126" fillId="0" borderId="170" applyNumberFormat="0" applyFill="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271" fillId="0" borderId="216"/>
    <xf numFmtId="0" fontId="126" fillId="0" borderId="170" applyNumberFormat="0" applyFill="0" applyAlignment="0" applyProtection="0"/>
    <xf numFmtId="0" fontId="3" fillId="0" borderId="176" applyNumberFormat="0" applyFont="0" applyFill="0" applyAlignment="0" applyProtection="0"/>
    <xf numFmtId="0" fontId="3" fillId="0" borderId="0" applyNumberFormat="0" applyFill="0" applyBorder="0" applyAlignment="0" applyProtection="0"/>
    <xf numFmtId="0" fontId="0" fillId="0" borderId="0"/>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3" applyNumberFormat="0" applyFill="0" applyAlignment="0" applyProtection="0"/>
    <xf numFmtId="223" fontId="3" fillId="0" borderId="0" applyFont="0" applyFill="0" applyBorder="0" applyAlignment="0" applyProtection="0"/>
    <xf numFmtId="0" fontId="171" fillId="0" borderId="0" applyFont="0" applyFill="0" applyBorder="0" applyAlignment="0" applyProtection="0"/>
    <xf numFmtId="0" fontId="125" fillId="0" borderId="0" applyNumberFormat="0" applyFill="0" applyBorder="0" applyAlignment="0" applyProtection="0"/>
    <xf numFmtId="0" fontId="169" fillId="25" borderId="0" applyNumberFormat="0" applyBorder="0" applyAlignment="0" applyProtection="0"/>
    <xf numFmtId="0" fontId="0" fillId="15"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0" fillId="0" borderId="0"/>
    <xf numFmtId="0" fontId="3" fillId="0" borderId="0"/>
    <xf numFmtId="0" fontId="127" fillId="0" borderId="171" applyNumberFormat="0" applyFill="0" applyProtection="0">
      <alignment horizontal="center"/>
    </xf>
    <xf numFmtId="0" fontId="131" fillId="0" borderId="0" applyNumberFormat="0" applyFill="0" applyBorder="0" applyProtection="0">
      <alignment vertical="top"/>
    </xf>
    <xf numFmtId="0" fontId="129" fillId="0" borderId="0"/>
    <xf numFmtId="0" fontId="131" fillId="0" borderId="0" applyNumberFormat="0" applyFill="0" applyBorder="0" applyProtection="0">
      <alignment vertical="top"/>
    </xf>
    <xf numFmtId="0" fontId="64" fillId="44" borderId="0" applyNumberFormat="0" applyBorder="0" applyAlignment="0" applyProtection="0"/>
    <xf numFmtId="0" fontId="126" fillId="0" borderId="170" applyNumberFormat="0" applyFill="0" applyAlignment="0" applyProtection="0"/>
    <xf numFmtId="0" fontId="3" fillId="0" borderId="0"/>
    <xf numFmtId="0" fontId="0" fillId="22" borderId="0" applyNumberFormat="0" applyBorder="0" applyAlignment="0" applyProtection="0"/>
    <xf numFmtId="223" fontId="0" fillId="0" borderId="0" applyFont="0" applyFill="0" applyBorder="0" applyAlignment="0" applyProtection="0"/>
    <xf numFmtId="0" fontId="127" fillId="0" borderId="171" applyNumberFormat="0" applyFill="0" applyProtection="0">
      <alignment horizontal="center"/>
    </xf>
    <xf numFmtId="223" fontId="0" fillId="0" borderId="0" applyFont="0" applyFill="0" applyBorder="0" applyAlignment="0" applyProtection="0"/>
    <xf numFmtId="0" fontId="64" fillId="49" borderId="0" applyNumberFormat="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41" fillId="24" borderId="0" applyNumberFormat="0" applyBorder="0" applyAlignment="0" applyProtection="0"/>
    <xf numFmtId="0" fontId="175" fillId="0" borderId="190" applyNumberFormat="0" applyFill="0">
      <alignment horizontal="center" vertical="top"/>
    </xf>
    <xf numFmtId="0" fontId="131" fillId="0" borderId="0" applyNumberFormat="0" applyFill="0" applyBorder="0" applyProtection="0">
      <alignment vertical="top"/>
    </xf>
    <xf numFmtId="0" fontId="125" fillId="0" borderId="0" applyNumberFormat="0" applyFill="0" applyBorder="0" applyAlignment="0" applyProtection="0"/>
    <xf numFmtId="0" fontId="125" fillId="0" borderId="0" applyNumberFormat="0" applyFill="0" applyBorder="0" applyAlignment="0" applyProtection="0"/>
    <xf numFmtId="0" fontId="126" fillId="0" borderId="173" applyNumberFormat="0" applyFill="0" applyAlignment="0" applyProtection="0"/>
    <xf numFmtId="0" fontId="0" fillId="25"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90" fillId="51"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9" fillId="38" borderId="0" applyNumberFormat="0" applyBorder="0" applyAlignment="0" applyProtection="0"/>
    <xf numFmtId="325" fontId="3" fillId="0" borderId="0" applyFont="0" applyFill="0" applyBorder="0" applyAlignment="0" applyProtection="0"/>
    <xf numFmtId="223" fontId="3" fillId="0" borderId="0" applyFont="0" applyFill="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31" fillId="0" borderId="0" applyNumberFormat="0" applyFill="0" applyBorder="0" applyProtection="0">
      <alignment vertical="top"/>
    </xf>
    <xf numFmtId="0" fontId="0" fillId="57" borderId="0" applyNumberFormat="0" applyBorder="0" applyAlignment="0" applyProtection="0"/>
    <xf numFmtId="0" fontId="129" fillId="24" borderId="0" applyNumberFormat="0" applyBorder="0" applyAlignment="0" applyProtection="0"/>
    <xf numFmtId="0" fontId="127" fillId="0" borderId="171" applyNumberFormat="0" applyFill="0" applyProtection="0">
      <alignment horizontal="center"/>
    </xf>
    <xf numFmtId="325" fontId="3" fillId="0" borderId="0" applyFont="0" applyFill="0" applyBorder="0" applyAlignment="0" applyProtection="0"/>
    <xf numFmtId="0" fontId="129" fillId="35" borderId="0" applyNumberFormat="0" applyBorder="0" applyAlignment="0" applyProtection="0"/>
    <xf numFmtId="0" fontId="3" fillId="0" borderId="0" applyNumberFormat="0" applyFill="0" applyBorder="0" applyAlignment="0" applyProtection="0"/>
    <xf numFmtId="0" fontId="129" fillId="0" borderId="0"/>
    <xf numFmtId="0" fontId="127" fillId="0" borderId="171" applyNumberFormat="0" applyFill="0" applyProtection="0">
      <alignment horizontal="center"/>
    </xf>
    <xf numFmtId="0" fontId="131" fillId="0" borderId="0" applyNumberFormat="0" applyFill="0" applyBorder="0" applyProtection="0">
      <alignment vertical="top"/>
    </xf>
    <xf numFmtId="0" fontId="126" fillId="0" borderId="170" applyNumberFormat="0" applyFill="0" applyAlignment="0" applyProtection="0"/>
    <xf numFmtId="0" fontId="126" fillId="0" borderId="170" applyNumberFormat="0" applyFill="0" applyAlignment="0" applyProtection="0"/>
    <xf numFmtId="0" fontId="0" fillId="13" borderId="0" applyNumberFormat="0" applyBorder="0" applyAlignment="0" applyProtection="0"/>
    <xf numFmtId="0" fontId="0" fillId="0" borderId="0"/>
    <xf numFmtId="0" fontId="0" fillId="0" borderId="0"/>
    <xf numFmtId="0" fontId="126" fillId="0" borderId="170" applyNumberFormat="0" applyFill="0" applyAlignment="0" applyProtection="0"/>
    <xf numFmtId="0" fontId="131" fillId="0" borderId="0" applyNumberFormat="0" applyFill="0" applyBorder="0" applyProtection="0">
      <alignment vertical="top"/>
    </xf>
    <xf numFmtId="0" fontId="126" fillId="0" borderId="170" applyNumberFormat="0" applyFill="0" applyAlignment="0" applyProtection="0"/>
    <xf numFmtId="0" fontId="131" fillId="0" borderId="0" applyNumberFormat="0" applyFill="0" applyBorder="0" applyProtection="0">
      <alignment vertical="top"/>
    </xf>
    <xf numFmtId="0" fontId="126" fillId="0" borderId="173" applyNumberFormat="0" applyFill="0" applyAlignment="0" applyProtection="0"/>
    <xf numFmtId="0" fontId="158" fillId="0" borderId="0"/>
    <xf numFmtId="0" fontId="25" fillId="41" borderId="180" applyNumberFormat="0" applyAlignment="0" applyProtection="0"/>
    <xf numFmtId="0" fontId="64" fillId="56" borderId="0" applyNumberFormat="0" applyBorder="0" applyAlignment="0" applyProtection="0"/>
    <xf numFmtId="0" fontId="131" fillId="0" borderId="0" applyNumberFormat="0" applyFill="0" applyBorder="0" applyProtection="0">
      <alignment vertical="top"/>
    </xf>
    <xf numFmtId="0" fontId="126" fillId="0" borderId="170" applyNumberFormat="0" applyFill="0" applyAlignment="0" applyProtection="0"/>
    <xf numFmtId="0" fontId="0" fillId="51" borderId="0" applyNumberFormat="0" applyBorder="0" applyAlignment="0" applyProtection="0"/>
    <xf numFmtId="0" fontId="3" fillId="0" borderId="0"/>
    <xf numFmtId="0" fontId="3" fillId="0" borderId="0"/>
    <xf numFmtId="0" fontId="127" fillId="0" borderId="171" applyNumberFormat="0" applyFill="0" applyProtection="0">
      <alignment horizontal="center"/>
    </xf>
    <xf numFmtId="0" fontId="188" fillId="54" borderId="0" applyNumberFormat="0" applyBorder="0" applyAlignment="0" applyProtection="0"/>
    <xf numFmtId="0" fontId="131" fillId="0" borderId="0" applyNumberFormat="0" applyFill="0" applyBorder="0" applyProtection="0">
      <alignment vertical="top"/>
    </xf>
    <xf numFmtId="0" fontId="0" fillId="25" borderId="0" applyNumberFormat="0" applyBorder="0" applyAlignment="0" applyProtection="0"/>
    <xf numFmtId="0" fontId="131" fillId="0" borderId="0" applyNumberFormat="0" applyFill="0" applyBorder="0" applyProtection="0">
      <alignment vertical="top"/>
    </xf>
    <xf numFmtId="223" fontId="0" fillId="0" borderId="0" applyFont="0" applyFill="0" applyBorder="0" applyAlignment="0" applyProtection="0"/>
    <xf numFmtId="4" fontId="3" fillId="0" borderId="0">
      <alignment horizontal="center" vertical="center"/>
    </xf>
    <xf numFmtId="291" fontId="3" fillId="0" borderId="0" applyFont="0" applyFill="0" applyBorder="0" applyAlignment="0" applyProtection="0"/>
    <xf numFmtId="0" fontId="127" fillId="0" borderId="171" applyNumberFormat="0" applyFill="0" applyProtection="0">
      <alignment horizontal="center"/>
    </xf>
    <xf numFmtId="0" fontId="129" fillId="38" borderId="0" applyNumberFormat="0" applyBorder="0" applyAlignment="0" applyProtection="0"/>
    <xf numFmtId="0" fontId="173" fillId="0" borderId="0" applyNumberFormat="0" applyFill="0" applyBorder="0" applyAlignment="0" applyProtection="0"/>
    <xf numFmtId="0" fontId="131" fillId="0" borderId="0" applyNumberFormat="0" applyFill="0" applyBorder="0" applyProtection="0">
      <alignment vertical="top"/>
    </xf>
    <xf numFmtId="0" fontId="126" fillId="0" borderId="170" applyNumberFormat="0" applyFill="0" applyAlignment="0" applyProtection="0"/>
    <xf numFmtId="9" fontId="3" fillId="0" borderId="0" applyFont="0" applyFill="0" applyBorder="0" applyAlignment="0" applyProtection="0"/>
    <xf numFmtId="0" fontId="131" fillId="0" borderId="0" applyNumberFormat="0" applyFill="0" applyBorder="0" applyProtection="0">
      <alignment vertical="top"/>
    </xf>
    <xf numFmtId="223" fontId="3" fillId="0" borderId="0" applyFont="0" applyFill="0" applyBorder="0" applyAlignment="0" applyProtection="0"/>
    <xf numFmtId="223" fontId="130" fillId="0" borderId="0" applyFont="0" applyFill="0" applyBorder="0" applyAlignment="0" applyProtection="0"/>
    <xf numFmtId="0" fontId="127" fillId="0" borderId="171" applyNumberFormat="0" applyFill="0" applyProtection="0">
      <alignment horizontal="center"/>
    </xf>
    <xf numFmtId="228" fontId="3" fillId="0" borderId="0" applyFont="0" applyFill="0" applyBorder="0" applyAlignment="0" applyProtection="0"/>
    <xf numFmtId="0" fontId="144" fillId="53" borderId="0" applyNumberFormat="0" applyBorder="0" applyAlignment="0" applyProtection="0"/>
    <xf numFmtId="0" fontId="0" fillId="58" borderId="0" applyNumberFormat="0" applyBorder="0" applyAlignment="0" applyProtection="0"/>
    <xf numFmtId="282" fontId="3" fillId="0" borderId="0" applyFont="0" applyFill="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0" applyNumberFormat="0" applyFill="0" applyAlignment="0" applyProtection="0"/>
    <xf numFmtId="0" fontId="64" fillId="37" borderId="0" applyNumberFormat="0" applyBorder="0" applyAlignment="0" applyProtection="0"/>
    <xf numFmtId="0" fontId="125" fillId="0" borderId="0" applyNumberFormat="0" applyFill="0" applyBorder="0" applyAlignment="0" applyProtection="0"/>
    <xf numFmtId="0" fontId="131" fillId="0" borderId="0" applyNumberFormat="0" applyFill="0" applyBorder="0" applyProtection="0">
      <alignment vertical="top"/>
    </xf>
    <xf numFmtId="0" fontId="86" fillId="0" borderId="0"/>
    <xf numFmtId="0" fontId="129" fillId="40" borderId="0" applyNumberFormat="0" applyBorder="0" applyAlignment="0" applyProtection="0"/>
    <xf numFmtId="0" fontId="131" fillId="0" borderId="0" applyNumberFormat="0" applyFill="0" applyBorder="0" applyProtection="0">
      <alignment vertical="top"/>
    </xf>
    <xf numFmtId="0" fontId="129" fillId="25" borderId="0" applyNumberFormat="0" applyBorder="0" applyAlignment="0" applyProtection="0"/>
    <xf numFmtId="4" fontId="3" fillId="0" borderId="0">
      <alignment horizontal="center" vertical="center"/>
    </xf>
    <xf numFmtId="0" fontId="64" fillId="38" borderId="0" applyNumberFormat="0" applyBorder="0" applyAlignment="0" applyProtection="0"/>
    <xf numFmtId="0" fontId="64" fillId="38" borderId="0" applyNumberFormat="0" applyBorder="0" applyAlignment="0" applyProtection="0"/>
    <xf numFmtId="0" fontId="0" fillId="33" borderId="0" applyNumberFormat="0" applyBorder="0" applyAlignment="0" applyProtection="0"/>
    <xf numFmtId="0" fontId="126" fillId="0" borderId="173" applyNumberFormat="0" applyFill="0" applyAlignment="0" applyProtection="0"/>
    <xf numFmtId="0" fontId="0" fillId="28" borderId="0" applyNumberFormat="0" applyBorder="0" applyAlignment="0" applyProtection="0"/>
    <xf numFmtId="0" fontId="127" fillId="0" borderId="171" applyNumberFormat="0" applyFill="0" applyProtection="0">
      <alignment horizontal="center"/>
    </xf>
    <xf numFmtId="0" fontId="158" fillId="0" borderId="0"/>
    <xf numFmtId="0" fontId="126" fillId="0" borderId="170" applyNumberFormat="0" applyFill="0" applyAlignment="0" applyProtection="0"/>
    <xf numFmtId="223" fontId="129" fillId="0" borderId="0" applyFont="0" applyFill="0" applyBorder="0" applyAlignment="0" applyProtection="0"/>
    <xf numFmtId="0" fontId="125" fillId="0" borderId="0" applyNumberFormat="0" applyFill="0" applyBorder="0" applyAlignment="0" applyProtection="0"/>
    <xf numFmtId="0" fontId="131" fillId="0" borderId="0" applyNumberFormat="0" applyFill="0" applyBorder="0" applyProtection="0">
      <alignment vertical="top"/>
    </xf>
    <xf numFmtId="0" fontId="0" fillId="40" borderId="0" applyNumberFormat="0" applyBorder="0" applyAlignment="0" applyProtection="0"/>
    <xf numFmtId="0" fontId="3" fillId="0" borderId="0"/>
    <xf numFmtId="0" fontId="126" fillId="0" borderId="170" applyNumberFormat="0" applyFill="0" applyAlignment="0" applyProtection="0"/>
    <xf numFmtId="0" fontId="0" fillId="57" borderId="0" applyNumberFormat="0" applyBorder="0" applyAlignment="0" applyProtection="0"/>
    <xf numFmtId="9" fontId="0" fillId="0" borderId="0" applyFont="0" applyFill="0" applyBorder="0" applyAlignment="0" applyProtection="0"/>
    <xf numFmtId="0" fontId="0" fillId="13" borderId="0" applyNumberFormat="0" applyBorder="0" applyAlignment="0" applyProtection="0"/>
    <xf numFmtId="0" fontId="126" fillId="0" borderId="170" applyNumberFormat="0" applyFill="0" applyAlignment="0" applyProtection="0"/>
    <xf numFmtId="0" fontId="0" fillId="13" borderId="0" applyNumberFormat="0" applyBorder="0" applyAlignment="0" applyProtection="0"/>
    <xf numFmtId="238" fontId="86" fillId="0" borderId="0"/>
    <xf numFmtId="0" fontId="0" fillId="36" borderId="0" applyNumberFormat="0" applyBorder="0" applyAlignment="0" applyProtection="0"/>
    <xf numFmtId="0" fontId="64" fillId="56" borderId="0" applyNumberFormat="0" applyBorder="0" applyAlignment="0" applyProtection="0"/>
    <xf numFmtId="0" fontId="3" fillId="0" borderId="0"/>
    <xf numFmtId="325" fontId="3" fillId="0" borderId="0" applyFont="0" applyFill="0" applyBorder="0" applyAlignment="0" applyProtection="0"/>
    <xf numFmtId="0" fontId="137" fillId="0" borderId="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137" fillId="0" borderId="0"/>
    <xf numFmtId="0" fontId="86" fillId="0" borderId="0"/>
    <xf numFmtId="0" fontId="3" fillId="0" borderId="0"/>
    <xf numFmtId="0" fontId="127" fillId="0" borderId="171" applyNumberFormat="0" applyFill="0" applyProtection="0">
      <alignment horizontal="center"/>
    </xf>
    <xf numFmtId="0" fontId="126" fillId="0" borderId="170" applyNumberFormat="0" applyFill="0" applyAlignment="0" applyProtection="0"/>
    <xf numFmtId="0" fontId="129" fillId="26" borderId="0" applyNumberFormat="0" applyBorder="0" applyAlignment="0" applyProtection="0"/>
    <xf numFmtId="0" fontId="64" fillId="56" borderId="0" applyNumberFormat="0" applyBorder="0" applyAlignment="0" applyProtection="0"/>
    <xf numFmtId="0" fontId="167" fillId="25" borderId="0" applyNumberFormat="0" applyBorder="0" applyAlignment="0" applyProtection="0"/>
    <xf numFmtId="0" fontId="137" fillId="0" borderId="0"/>
    <xf numFmtId="0" fontId="126" fillId="0" borderId="170" applyNumberFormat="0" applyFill="0" applyAlignment="0" applyProtection="0"/>
    <xf numFmtId="0" fontId="64" fillId="31" borderId="0" applyNumberFormat="0" applyBorder="0" applyAlignment="0" applyProtection="0"/>
    <xf numFmtId="0" fontId="3" fillId="0" borderId="0"/>
    <xf numFmtId="0" fontId="125" fillId="0" borderId="0" applyNumberFormat="0" applyFill="0" applyBorder="0" applyAlignment="0" applyProtection="0"/>
    <xf numFmtId="0" fontId="125" fillId="0" borderId="0" applyNumberFormat="0" applyFill="0" applyBorder="0" applyAlignment="0" applyProtection="0"/>
    <xf numFmtId="0" fontId="129" fillId="35" borderId="0" applyNumberFormat="0" applyBorder="0" applyAlignment="0" applyProtection="0"/>
    <xf numFmtId="0" fontId="129" fillId="35" borderId="0" applyNumberFormat="0" applyBorder="0" applyAlignment="0" applyProtection="0"/>
    <xf numFmtId="0" fontId="126" fillId="0" borderId="170" applyNumberFormat="0" applyFill="0" applyAlignment="0" applyProtection="0"/>
    <xf numFmtId="0" fontId="0" fillId="0" borderId="0"/>
    <xf numFmtId="0" fontId="127" fillId="0" borderId="171" applyNumberFormat="0" applyFill="0" applyProtection="0">
      <alignment horizontal="center"/>
    </xf>
    <xf numFmtId="0" fontId="137" fillId="0" borderId="0"/>
    <xf numFmtId="0" fontId="126" fillId="0" borderId="170" applyNumberFormat="0" applyFill="0" applyAlignment="0" applyProtection="0"/>
    <xf numFmtId="0" fontId="3" fillId="0" borderId="0"/>
    <xf numFmtId="0" fontId="131" fillId="0" borderId="0" applyNumberFormat="0" applyFill="0" applyBorder="0" applyProtection="0">
      <alignment vertical="top"/>
    </xf>
    <xf numFmtId="0" fontId="0" fillId="29"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0" fillId="0" borderId="0"/>
    <xf numFmtId="223" fontId="3" fillId="0" borderId="0" applyFont="0" applyFill="0" applyBorder="0" applyAlignment="0" applyProtection="0"/>
    <xf numFmtId="0" fontId="127" fillId="0" borderId="171" applyNumberFormat="0" applyFill="0" applyProtection="0">
      <alignment horizontal="center"/>
    </xf>
    <xf numFmtId="0" fontId="0" fillId="0" borderId="0"/>
    <xf numFmtId="0" fontId="126" fillId="0" borderId="170" applyNumberFormat="0" applyFill="0" applyAlignment="0" applyProtection="0"/>
    <xf numFmtId="0" fontId="158" fillId="0" borderId="0"/>
    <xf numFmtId="0" fontId="0" fillId="25" borderId="0" applyNumberFormat="0" applyBorder="0" applyAlignment="0" applyProtection="0"/>
    <xf numFmtId="0" fontId="126" fillId="0" borderId="170" applyNumberFormat="0" applyFill="0" applyAlignment="0" applyProtection="0"/>
    <xf numFmtId="0" fontId="129" fillId="4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15" borderId="0" applyNumberFormat="0" applyBorder="0" applyAlignment="0" applyProtection="0"/>
    <xf numFmtId="0" fontId="162" fillId="0" borderId="185" applyNumberFormat="0" applyFill="0" applyAlignment="0" applyProtection="0"/>
    <xf numFmtId="0" fontId="129" fillId="51" borderId="0" applyNumberFormat="0" applyBorder="0" applyAlignment="0" applyProtection="0"/>
    <xf numFmtId="0" fontId="137" fillId="0" borderId="0"/>
    <xf numFmtId="0" fontId="126" fillId="0" borderId="170" applyNumberFormat="0" applyFill="0" applyAlignment="0" applyProtection="0"/>
    <xf numFmtId="0" fontId="0" fillId="40" borderId="0" applyNumberFormat="0" applyBorder="0" applyAlignment="0" applyProtection="0"/>
    <xf numFmtId="0" fontId="0" fillId="40" borderId="0" applyNumberFormat="0" applyBorder="0" applyAlignment="0" applyProtection="0"/>
    <xf numFmtId="3" fontId="166" fillId="0" borderId="0"/>
    <xf numFmtId="0" fontId="131" fillId="0" borderId="0" applyNumberFormat="0" applyFill="0" applyBorder="0" applyProtection="0">
      <alignment vertical="top"/>
    </xf>
    <xf numFmtId="0" fontId="125" fillId="0" borderId="0" applyNumberFormat="0" applyFill="0" applyBorder="0" applyAlignment="0" applyProtection="0"/>
    <xf numFmtId="0" fontId="126" fillId="0" borderId="170" applyNumberFormat="0" applyFill="0" applyAlignment="0" applyProtection="0"/>
    <xf numFmtId="0" fontId="0" fillId="0" borderId="0"/>
    <xf numFmtId="0" fontId="137" fillId="0" borderId="0"/>
    <xf numFmtId="0" fontId="0" fillId="51"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3" fillId="0" borderId="0"/>
    <xf numFmtId="307" fontId="3" fillId="0" borderId="0" applyFont="0" applyFill="0" applyBorder="0" applyAlignment="0" applyProtection="0"/>
    <xf numFmtId="226" fontId="35" fillId="0" borderId="0"/>
    <xf numFmtId="0" fontId="129" fillId="24" borderId="0" applyNumberFormat="0" applyBorder="0" applyAlignment="0" applyProtection="0"/>
    <xf numFmtId="0" fontId="129" fillId="46" borderId="0" applyNumberFormat="0" applyBorder="0" applyAlignment="0" applyProtection="0"/>
    <xf numFmtId="0" fontId="126" fillId="0" borderId="170" applyNumberFormat="0" applyFill="0" applyAlignment="0" applyProtection="0"/>
    <xf numFmtId="0" fontId="86" fillId="0" borderId="0"/>
    <xf numFmtId="0" fontId="0" fillId="51" borderId="0" applyNumberFormat="0" applyBorder="0" applyAlignment="0" applyProtection="0"/>
    <xf numFmtId="0" fontId="125" fillId="0" borderId="0" applyNumberFormat="0" applyFill="0" applyBorder="0" applyAlignment="0" applyProtection="0"/>
    <xf numFmtId="9" fontId="0" fillId="0" borderId="0" applyFont="0" applyFill="0" applyBorder="0" applyAlignment="0" applyProtection="0"/>
    <xf numFmtId="0" fontId="125" fillId="0" borderId="0" applyNumberForma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37" fillId="0" borderId="0"/>
    <xf numFmtId="0" fontId="127" fillId="0" borderId="171" applyNumberFormat="0" applyFill="0" applyProtection="0">
      <alignment horizontal="center"/>
    </xf>
    <xf numFmtId="0" fontId="129" fillId="43" borderId="0" applyNumberFormat="0" applyBorder="0" applyAlignment="0" applyProtection="0"/>
    <xf numFmtId="0" fontId="125" fillId="0" borderId="0" applyNumberFormat="0" applyFill="0" applyBorder="0" applyAlignment="0" applyProtection="0"/>
    <xf numFmtId="0" fontId="129" fillId="40" borderId="0" applyNumberFormat="0" applyBorder="0" applyAlignment="0" applyProtection="0"/>
    <xf numFmtId="0" fontId="137" fillId="0" borderId="0"/>
    <xf numFmtId="0" fontId="0" fillId="34" borderId="0" applyNumberFormat="0" applyBorder="0" applyAlignment="0" applyProtection="0"/>
    <xf numFmtId="0" fontId="126" fillId="0" borderId="170" applyNumberFormat="0" applyFill="0" applyAlignment="0" applyProtection="0"/>
    <xf numFmtId="0" fontId="64" fillId="37" borderId="0" applyNumberFormat="0" applyBorder="0" applyAlignment="0" applyProtection="0"/>
    <xf numFmtId="0" fontId="129" fillId="51" borderId="0" applyNumberFormat="0" applyBorder="0" applyAlignment="0" applyProtection="0"/>
    <xf numFmtId="0" fontId="126" fillId="0" borderId="173" applyNumberFormat="0" applyFill="0" applyAlignment="0" applyProtection="0"/>
    <xf numFmtId="307" fontId="3" fillId="0" borderId="0" applyFont="0" applyFill="0" applyBorder="0" applyProtection="0">
      <alignment horizontal="right"/>
    </xf>
    <xf numFmtId="0" fontId="127" fillId="0" borderId="171" applyNumberFormat="0" applyFill="0" applyProtection="0">
      <alignment horizontal="center"/>
    </xf>
    <xf numFmtId="0" fontId="126" fillId="0" borderId="170" applyNumberFormat="0" applyFill="0" applyAlignment="0" applyProtection="0"/>
    <xf numFmtId="0" fontId="210" fillId="18" borderId="192" applyNumberFormat="0" applyAlignment="0" applyProtection="0"/>
    <xf numFmtId="0" fontId="165" fillId="0" borderId="0" applyNumberFormat="0" applyFill="0" applyBorder="0" applyAlignment="0" applyProtection="0"/>
    <xf numFmtId="0" fontId="0" fillId="0" borderId="0"/>
    <xf numFmtId="0" fontId="164" fillId="0" borderId="0">
      <alignment vertical="center"/>
    </xf>
    <xf numFmtId="9" fontId="129" fillId="0" borderId="0" applyFont="0" applyFill="0" applyBorder="0" applyAlignment="0" applyProtection="0"/>
    <xf numFmtId="0" fontId="255" fillId="0" borderId="0" applyNumberFormat="0" applyFill="0" applyBorder="0" applyAlignment="0" applyProtection="0">
      <alignment vertical="center"/>
    </xf>
    <xf numFmtId="0" fontId="127" fillId="0" borderId="171" applyNumberFormat="0" applyFill="0" applyProtection="0">
      <alignment horizontal="center"/>
    </xf>
    <xf numFmtId="0" fontId="129" fillId="39" borderId="0" applyNumberFormat="0" applyBorder="0" applyAlignment="0" applyProtection="0"/>
    <xf numFmtId="0" fontId="137" fillId="0" borderId="0"/>
    <xf numFmtId="0" fontId="0" fillId="34" borderId="0" applyNumberFormat="0" applyBorder="0" applyAlignment="0" applyProtection="0"/>
    <xf numFmtId="0" fontId="64" fillId="37" borderId="0" applyNumberFormat="0" applyBorder="0" applyAlignment="0" applyProtection="0"/>
    <xf numFmtId="0" fontId="125" fillId="0" borderId="0" applyNumberFormat="0" applyFill="0" applyBorder="0" applyAlignment="0" applyProtection="0"/>
    <xf numFmtId="0" fontId="137" fillId="0" borderId="0"/>
    <xf numFmtId="0" fontId="130" fillId="0" borderId="0"/>
    <xf numFmtId="0" fontId="161" fillId="0" borderId="183" applyNumberFormat="0" applyFill="0" applyAlignment="0" applyProtection="0"/>
    <xf numFmtId="0" fontId="129" fillId="26"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64" fillId="0" borderId="0">
      <alignment vertical="center"/>
    </xf>
    <xf numFmtId="0" fontId="130" fillId="0" borderId="0"/>
    <xf numFmtId="0" fontId="126" fillId="0" borderId="170" applyNumberFormat="0" applyFill="0" applyAlignment="0" applyProtection="0"/>
    <xf numFmtId="0" fontId="129" fillId="51" borderId="0" applyNumberFormat="0" applyBorder="0" applyAlignment="0" applyProtection="0"/>
    <xf numFmtId="0" fontId="126" fillId="0" borderId="170" applyNumberFormat="0" applyFill="0" applyAlignment="0" applyProtection="0"/>
    <xf numFmtId="0" fontId="137" fillId="0" borderId="0"/>
    <xf numFmtId="0" fontId="126" fillId="0" borderId="170" applyNumberFormat="0" applyFill="0" applyAlignment="0" applyProtection="0"/>
    <xf numFmtId="0" fontId="0" fillId="29" borderId="0" applyNumberFormat="0" applyBorder="0" applyAlignment="0" applyProtection="0"/>
    <xf numFmtId="0" fontId="3" fillId="0" borderId="0"/>
    <xf numFmtId="0" fontId="163" fillId="14" borderId="186" applyNumberFormat="0" applyAlignment="0" applyProtection="0"/>
    <xf numFmtId="0" fontId="126" fillId="0" borderId="170" applyNumberFormat="0" applyFill="0" applyAlignment="0" applyProtection="0"/>
    <xf numFmtId="0" fontId="0" fillId="22" borderId="0" applyNumberFormat="0" applyBorder="0" applyAlignment="0" applyProtection="0"/>
    <xf numFmtId="0" fontId="0" fillId="22" borderId="0" applyNumberFormat="0" applyBorder="0" applyAlignment="0" applyProtection="0"/>
    <xf numFmtId="0" fontId="126" fillId="0" borderId="170" applyNumberFormat="0" applyFill="0" applyAlignment="0" applyProtection="0"/>
    <xf numFmtId="0" fontId="0" fillId="27" borderId="0" applyNumberFormat="0" applyBorder="0" applyAlignment="0" applyProtection="0"/>
    <xf numFmtId="0" fontId="3" fillId="0" borderId="176" applyNumberFormat="0" applyFont="0" applyFill="0" applyAlignment="0" applyProtection="0"/>
    <xf numFmtId="0" fontId="126" fillId="0" borderId="173" applyNumberFormat="0" applyFill="0" applyAlignment="0" applyProtection="0"/>
    <xf numFmtId="0" fontId="126" fillId="0" borderId="170" applyNumberFormat="0" applyFill="0" applyAlignment="0" applyProtection="0"/>
    <xf numFmtId="0" fontId="129" fillId="26" borderId="0" applyNumberFormat="0" applyBorder="0" applyAlignment="0" applyProtection="0"/>
    <xf numFmtId="324" fontId="136" fillId="0" borderId="0" applyFont="0" applyFill="0" applyBorder="0" applyAlignment="0" applyProtection="0"/>
    <xf numFmtId="0" fontId="127" fillId="0" borderId="171" applyNumberFormat="0" applyFill="0" applyProtection="0">
      <alignment horizontal="center"/>
    </xf>
    <xf numFmtId="0" fontId="0" fillId="15" borderId="0" applyNumberFormat="0" applyBorder="0" applyAlignment="0" applyProtection="0"/>
    <xf numFmtId="0" fontId="129" fillId="26" borderId="0" applyNumberFormat="0" applyBorder="0" applyAlignment="0" applyProtection="0"/>
    <xf numFmtId="0" fontId="129" fillId="0" borderId="0"/>
    <xf numFmtId="0" fontId="0" fillId="0" borderId="0"/>
    <xf numFmtId="0" fontId="127" fillId="0" borderId="171" applyNumberFormat="0" applyFill="0" applyProtection="0">
      <alignment horizontal="center"/>
    </xf>
    <xf numFmtId="0" fontId="129" fillId="39" borderId="0" applyNumberFormat="0" applyBorder="0" applyAlignment="0" applyProtection="0"/>
    <xf numFmtId="0" fontId="129" fillId="39"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0" fontId="126" fillId="0" borderId="170" applyNumberFormat="0" applyFill="0" applyAlignment="0" applyProtection="0"/>
    <xf numFmtId="0" fontId="129" fillId="40"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130" fillId="0" borderId="0"/>
    <xf numFmtId="0" fontId="165" fillId="0" borderId="0" applyNumberFormat="0" applyFill="0" applyBorder="0" applyAlignment="0" applyProtection="0"/>
    <xf numFmtId="9" fontId="0" fillId="0" borderId="0" applyFont="0" applyFill="0" applyBorder="0" applyAlignment="0" applyProtection="0"/>
    <xf numFmtId="0" fontId="162" fillId="0" borderId="185" applyNumberFormat="0" applyFill="0" applyAlignment="0" applyProtection="0"/>
    <xf numFmtId="0" fontId="158" fillId="0" borderId="0"/>
    <xf numFmtId="0" fontId="129" fillId="26" borderId="0" applyNumberFormat="0" applyBorder="0" applyAlignment="0" applyProtection="0"/>
    <xf numFmtId="0" fontId="126" fillId="0" borderId="173" applyNumberFormat="0" applyFill="0" applyAlignment="0" applyProtection="0"/>
    <xf numFmtId="311" fontId="3" fillId="0" borderId="0" applyFont="0" applyFill="0" applyBorder="0" applyAlignment="0" applyProtection="0"/>
    <xf numFmtId="223" fontId="129" fillId="0" borderId="0" applyFont="0" applyFill="0" applyBorder="0" applyAlignment="0" applyProtection="0"/>
    <xf numFmtId="0" fontId="158" fillId="0" borderId="0"/>
    <xf numFmtId="0" fontId="0" fillId="36" borderId="0" applyNumberFormat="0" applyBorder="0" applyAlignment="0" applyProtection="0"/>
    <xf numFmtId="0" fontId="0" fillId="36" borderId="0" applyNumberFormat="0" applyBorder="0" applyAlignment="0" applyProtection="0"/>
    <xf numFmtId="0" fontId="0" fillId="15" borderId="0" applyNumberFormat="0" applyBorder="0" applyAlignment="0" applyProtection="0"/>
    <xf numFmtId="279" fontId="136" fillId="0" borderId="0" applyFont="0" applyFill="0" applyBorder="0" applyAlignment="0" applyProtection="0"/>
    <xf numFmtId="0" fontId="131" fillId="0" borderId="0" applyNumberFormat="0" applyFill="0" applyBorder="0" applyProtection="0">
      <alignment vertical="top"/>
    </xf>
    <xf numFmtId="0" fontId="129" fillId="47" borderId="182" applyNumberFormat="0" applyFont="0" applyAlignment="0" applyProtection="0"/>
    <xf numFmtId="0" fontId="127" fillId="0" borderId="171" applyNumberFormat="0" applyFill="0" applyProtection="0">
      <alignment horizontal="center"/>
    </xf>
    <xf numFmtId="0" fontId="3" fillId="0" borderId="0"/>
    <xf numFmtId="223" fontId="3" fillId="0" borderId="0" applyFont="0" applyFill="0" applyBorder="0" applyAlignment="0" applyProtection="0"/>
    <xf numFmtId="325" fontId="3" fillId="0" borderId="0" applyFont="0" applyFill="0" applyBorder="0" applyAlignment="0" applyProtection="0"/>
    <xf numFmtId="0" fontId="129" fillId="61" borderId="0" applyNumberFormat="0" applyBorder="0" applyAlignment="0" applyProtection="0"/>
    <xf numFmtId="0" fontId="126" fillId="0" borderId="173" applyNumberFormat="0" applyFill="0" applyAlignment="0" applyProtection="0"/>
    <xf numFmtId="0" fontId="202" fillId="70" borderId="186" applyNumberFormat="0" applyAlignment="0" applyProtection="0"/>
    <xf numFmtId="291" fontId="3" fillId="0" borderId="0" applyFont="0" applyFill="0" applyBorder="0" applyAlignment="0" applyProtection="0"/>
    <xf numFmtId="0" fontId="127" fillId="0" borderId="171" applyNumberFormat="0" applyFill="0" applyProtection="0">
      <alignment horizontal="center"/>
    </xf>
    <xf numFmtId="194" fontId="135" fillId="0" borderId="0" applyFont="0" applyFill="0" applyBorder="0" applyAlignment="0" applyProtection="0"/>
    <xf numFmtId="0" fontId="0" fillId="36" borderId="0" applyNumberFormat="0" applyBorder="0" applyAlignment="0" applyProtection="0"/>
    <xf numFmtId="279" fontId="136" fillId="0" borderId="0" applyFont="0" applyFill="0" applyBorder="0" applyAlignment="0" applyProtection="0"/>
    <xf numFmtId="0" fontId="0" fillId="22" borderId="0" applyNumberFormat="0" applyBorder="0" applyAlignment="0" applyProtection="0"/>
    <xf numFmtId="0" fontId="143" fillId="0" borderId="0"/>
    <xf numFmtId="0" fontId="161" fillId="0" borderId="183" applyNumberFormat="0" applyFill="0" applyAlignment="0" applyProtection="0"/>
    <xf numFmtId="0" fontId="128" fillId="0" borderId="172" applyNumberFormat="0" applyFill="0" applyAlignment="0" applyProtection="0"/>
    <xf numFmtId="0" fontId="128" fillId="0" borderId="172" applyNumberFormat="0" applyFill="0" applyAlignment="0" applyProtection="0"/>
    <xf numFmtId="325" fontId="3" fillId="0" borderId="0" applyFont="0" applyFill="0" applyBorder="0" applyAlignment="0" applyProtection="0"/>
    <xf numFmtId="0" fontId="127" fillId="0" borderId="171" applyNumberFormat="0" applyFill="0" applyProtection="0">
      <alignment horizontal="center"/>
    </xf>
    <xf numFmtId="0" fontId="129" fillId="40" borderId="0" applyNumberFormat="0" applyBorder="0" applyAlignment="0" applyProtection="0"/>
    <xf numFmtId="0" fontId="129" fillId="43" borderId="0" applyNumberFormat="0" applyBorder="0" applyAlignment="0" applyProtection="0"/>
    <xf numFmtId="0" fontId="0" fillId="13" borderId="0" applyNumberFormat="0" applyBorder="0" applyAlignment="0" applyProtection="0"/>
    <xf numFmtId="0" fontId="126" fillId="0" borderId="173" applyNumberFormat="0" applyFill="0" applyAlignment="0" applyProtection="0"/>
    <xf numFmtId="0" fontId="129" fillId="35" borderId="0" applyNumberFormat="0" applyBorder="0" applyAlignment="0" applyProtection="0"/>
    <xf numFmtId="0" fontId="0" fillId="25" borderId="0" applyNumberFormat="0" applyBorder="0" applyAlignment="0" applyProtection="0"/>
    <xf numFmtId="227" fontId="3" fillId="0" borderId="0" applyFont="0" applyFill="0" applyBorder="0" applyAlignment="0" applyProtection="0"/>
    <xf numFmtId="268" fontId="3" fillId="0" borderId="0" applyFont="0" applyFill="0" applyBorder="0" applyAlignment="0" applyProtection="0"/>
    <xf numFmtId="0" fontId="125" fillId="0" borderId="0" applyNumberFormat="0" applyFill="0" applyBorder="0" applyAlignment="0" applyProtection="0"/>
    <xf numFmtId="0" fontId="0" fillId="29" borderId="0" applyNumberFormat="0" applyBorder="0" applyAlignment="0" applyProtection="0"/>
    <xf numFmtId="0" fontId="127" fillId="0" borderId="171" applyNumberFormat="0" applyFill="0" applyProtection="0">
      <alignment horizontal="center"/>
    </xf>
    <xf numFmtId="0" fontId="129" fillId="54" borderId="0" applyNumberFormat="0" applyBorder="0" applyAlignment="0" applyProtection="0"/>
    <xf numFmtId="0" fontId="156" fillId="0" borderId="177" applyNumberFormat="0" applyFill="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0" fillId="15" borderId="0" applyNumberFormat="0" applyBorder="0" applyAlignment="0" applyProtection="0"/>
    <xf numFmtId="0" fontId="0" fillId="15" borderId="0" applyNumberFormat="0" applyBorder="0" applyAlignment="0" applyProtection="0"/>
    <xf numFmtId="223" fontId="129" fillId="0" borderId="0" applyFont="0" applyFill="0" applyBorder="0" applyAlignment="0" applyProtection="0"/>
    <xf numFmtId="0" fontId="126" fillId="0" borderId="173" applyNumberFormat="0" applyFill="0" applyAlignment="0" applyProtection="0"/>
    <xf numFmtId="0" fontId="126" fillId="0" borderId="170" applyNumberFormat="0" applyFill="0" applyAlignment="0" applyProtection="0"/>
    <xf numFmtId="209" fontId="304" fillId="0" borderId="0">
      <alignment horizontal="left"/>
    </xf>
    <xf numFmtId="0" fontId="126" fillId="0" borderId="170" applyNumberFormat="0" applyFill="0" applyAlignment="0" applyProtection="0"/>
    <xf numFmtId="0" fontId="0" fillId="38" borderId="0" applyNumberFormat="0" applyBorder="0" applyAlignment="0" applyProtection="0"/>
    <xf numFmtId="0" fontId="0" fillId="38" borderId="0" applyNumberFormat="0" applyBorder="0" applyAlignment="0" applyProtection="0"/>
    <xf numFmtId="220" fontId="3" fillId="0" borderId="0" applyFont="0" applyFill="0" applyBorder="0" applyAlignment="0" applyProtection="0"/>
    <xf numFmtId="0" fontId="0" fillId="29" borderId="0" applyNumberFormat="0" applyBorder="0" applyAlignment="0" applyProtection="0"/>
    <xf numFmtId="0" fontId="127" fillId="0" borderId="171" applyNumberFormat="0" applyFill="0" applyProtection="0">
      <alignment horizontal="center"/>
    </xf>
    <xf numFmtId="267" fontId="86" fillId="0" borderId="0" applyFont="0" applyFill="0" applyBorder="0" applyAlignment="0" applyProtection="0"/>
    <xf numFmtId="0" fontId="127" fillId="0" borderId="171" applyNumberFormat="0" applyFill="0" applyProtection="0">
      <alignment horizontal="center"/>
    </xf>
    <xf numFmtId="308" fontId="86" fillId="0" borderId="0"/>
    <xf numFmtId="0" fontId="127" fillId="0" borderId="171" applyNumberFormat="0" applyFill="0" applyProtection="0">
      <alignment horizontal="center"/>
    </xf>
    <xf numFmtId="0" fontId="3" fillId="0" borderId="176" applyNumberFormat="0" applyFon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22" borderId="0" applyNumberFormat="0" applyBorder="0" applyAlignment="0" applyProtection="0"/>
    <xf numFmtId="0" fontId="129" fillId="54" borderId="0" applyNumberFormat="0" applyBorder="0" applyAlignment="0" applyProtection="0"/>
    <xf numFmtId="0" fontId="160" fillId="14" borderId="184" applyNumberFormat="0" applyAlignment="0" applyProtection="0"/>
    <xf numFmtId="0" fontId="0" fillId="58" borderId="0" applyNumberFormat="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0" applyNumberFormat="0" applyFill="0" applyBorder="0" applyAlignment="0" applyProtection="0"/>
    <xf numFmtId="0" fontId="3" fillId="0" borderId="0"/>
    <xf numFmtId="0" fontId="0" fillId="15" borderId="0" applyNumberFormat="0" applyBorder="0" applyAlignment="0" applyProtection="0"/>
    <xf numFmtId="0" fontId="159" fillId="54" borderId="0" applyNumberFormat="0" applyBorder="0" applyAlignment="0" applyProtection="0"/>
    <xf numFmtId="0" fontId="125" fillId="0" borderId="0" applyNumberFormat="0" applyFill="0" applyBorder="0" applyAlignment="0" applyProtection="0"/>
    <xf numFmtId="239" fontId="86" fillId="0" borderId="0" applyFont="0" applyFill="0" applyBorder="0" applyAlignment="0" applyProtection="0"/>
    <xf numFmtId="0" fontId="127" fillId="0" borderId="171" applyNumberFormat="0" applyFill="0" applyProtection="0">
      <alignment horizontal="center"/>
    </xf>
    <xf numFmtId="4" fontId="3" fillId="0" borderId="0">
      <alignment horizontal="center" vertical="center"/>
    </xf>
    <xf numFmtId="0" fontId="86" fillId="0" borderId="0"/>
    <xf numFmtId="0" fontId="126" fillId="0" borderId="173" applyNumberFormat="0" applyFill="0" applyAlignment="0" applyProtection="0"/>
    <xf numFmtId="0" fontId="147" fillId="45" borderId="0" applyNumberFormat="0" applyBorder="0" applyAlignment="0" applyProtection="0"/>
    <xf numFmtId="0" fontId="0" fillId="25"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29" fillId="43" borderId="0" applyNumberFormat="0" applyBorder="0" applyAlignment="0" applyProtection="0"/>
    <xf numFmtId="0" fontId="129" fillId="43" borderId="0" applyNumberFormat="0" applyBorder="0" applyAlignment="0" applyProtection="0"/>
    <xf numFmtId="0" fontId="0" fillId="27" borderId="0" applyNumberFormat="0" applyBorder="0" applyAlignment="0" applyProtection="0"/>
    <xf numFmtId="0" fontId="64" fillId="37"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176" applyNumberFormat="0" applyFont="0" applyFill="0" applyAlignment="0" applyProtection="0"/>
    <xf numFmtId="0" fontId="158" fillId="0" borderId="0"/>
    <xf numFmtId="0" fontId="64" fillId="37" borderId="0" applyNumberFormat="0" applyBorder="0" applyAlignment="0" applyProtection="0"/>
    <xf numFmtId="0" fontId="158" fillId="0" borderId="0"/>
    <xf numFmtId="0" fontId="3" fillId="0" borderId="0" applyNumberFormat="0" applyFill="0" applyBorder="0" applyAlignment="0" applyProtection="0"/>
    <xf numFmtId="0" fontId="158" fillId="0" borderId="0"/>
    <xf numFmtId="0" fontId="126" fillId="0" borderId="170" applyNumberFormat="0" applyFill="0" applyAlignment="0" applyProtection="0"/>
    <xf numFmtId="0" fontId="126" fillId="0" borderId="173" applyNumberFormat="0" applyFill="0" applyAlignment="0" applyProtection="0"/>
    <xf numFmtId="0" fontId="131" fillId="0" borderId="0" applyNumberFormat="0" applyFill="0" applyBorder="0" applyProtection="0">
      <alignment vertical="top"/>
    </xf>
    <xf numFmtId="0" fontId="125" fillId="0" borderId="0" applyNumberFormat="0" applyFill="0" applyBorder="0" applyAlignment="0" applyProtection="0"/>
    <xf numFmtId="0" fontId="0" fillId="15"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0" fillId="24" borderId="0" applyNumberFormat="0" applyBorder="0" applyAlignment="0" applyProtection="0"/>
    <xf numFmtId="0" fontId="131" fillId="0" borderId="0" applyNumberFormat="0" applyFill="0" applyBorder="0" applyProtection="0">
      <alignment vertical="top"/>
    </xf>
    <xf numFmtId="0" fontId="3" fillId="0" borderId="176" applyNumberFormat="0" applyFont="0" applyFill="0" applyAlignment="0" applyProtection="0"/>
    <xf numFmtId="0" fontId="129" fillId="43" borderId="0" applyNumberFormat="0" applyBorder="0" applyAlignment="0" applyProtection="0"/>
    <xf numFmtId="0" fontId="130"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57" fillId="55" borderId="0" applyNumberFormat="0" applyBorder="0" applyAlignment="0" applyProtection="0"/>
    <xf numFmtId="0" fontId="131" fillId="0" borderId="0" applyNumberFormat="0" applyFill="0" applyBorder="0" applyProtection="0">
      <alignment vertical="top"/>
    </xf>
    <xf numFmtId="0" fontId="3" fillId="0" borderId="176" applyNumberFormat="0" applyFont="0" applyFill="0" applyAlignment="0" applyProtection="0"/>
    <xf numFmtId="0" fontId="125" fillId="0" borderId="0" applyNumberFormat="0" applyFill="0" applyBorder="0" applyAlignment="0" applyProtection="0"/>
    <xf numFmtId="4" fontId="3" fillId="0" borderId="0">
      <alignment horizontal="center" vertical="center"/>
    </xf>
    <xf numFmtId="0" fontId="3" fillId="0" borderId="176" applyNumberFormat="0" applyFont="0" applyFill="0" applyAlignment="0" applyProtection="0"/>
    <xf numFmtId="0" fontId="156" fillId="0" borderId="0" applyNumberFormat="0" applyFill="0" applyBorder="0" applyAlignment="0" applyProtection="0"/>
    <xf numFmtId="0" fontId="127" fillId="0" borderId="171" applyNumberFormat="0" applyFill="0" applyProtection="0">
      <alignment horizontal="center"/>
    </xf>
    <xf numFmtId="0" fontId="64" fillId="50" borderId="0" applyNumberFormat="0" applyBorder="0" applyAlignment="0" applyProtection="0"/>
    <xf numFmtId="0" fontId="64" fillId="50" borderId="0" applyNumberFormat="0" applyBorder="0" applyAlignment="0" applyProtection="0"/>
    <xf numFmtId="0" fontId="129" fillId="39" borderId="0" applyNumberFormat="0" applyBorder="0" applyAlignment="0" applyProtection="0"/>
    <xf numFmtId="0" fontId="129" fillId="39" borderId="0" applyNumberFormat="0" applyBorder="0" applyAlignment="0" applyProtection="0"/>
    <xf numFmtId="0" fontId="155" fillId="0" borderId="178" applyNumberFormat="0" applyFill="0" applyAlignment="0" applyProtection="0"/>
    <xf numFmtId="0" fontId="0" fillId="22" borderId="0" applyNumberFormat="0" applyBorder="0" applyAlignment="0" applyProtection="0"/>
    <xf numFmtId="0" fontId="0" fillId="22" borderId="0" applyNumberFormat="0" applyBorder="0" applyAlignment="0" applyProtection="0"/>
    <xf numFmtId="0" fontId="126" fillId="0" borderId="170" applyNumberFormat="0" applyFill="0" applyAlignment="0" applyProtection="0"/>
    <xf numFmtId="0" fontId="131" fillId="0" borderId="0" applyNumberFormat="0" applyFill="0" applyBorder="0" applyAlignment="0" applyProtection="0"/>
    <xf numFmtId="0" fontId="3" fillId="0" borderId="0"/>
    <xf numFmtId="0" fontId="147" fillId="30" borderId="0" applyNumberFormat="0" applyBorder="0" applyAlignment="0" applyProtection="0"/>
    <xf numFmtId="0" fontId="86" fillId="0" borderId="0"/>
    <xf numFmtId="0" fontId="126" fillId="0" borderId="170" applyNumberFormat="0" applyFill="0" applyAlignment="0" applyProtection="0"/>
    <xf numFmtId="0" fontId="3" fillId="0" borderId="176" applyNumberFormat="0" applyFont="0" applyFill="0" applyAlignment="0" applyProtection="0"/>
    <xf numFmtId="0" fontId="129" fillId="38"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0" fillId="34"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9" fillId="43" borderId="0" applyNumberFormat="0" applyBorder="0" applyAlignment="0" applyProtection="0"/>
    <xf numFmtId="0" fontId="127" fillId="0" borderId="171" applyNumberFormat="0" applyFill="0" applyProtection="0">
      <alignment horizontal="center"/>
    </xf>
    <xf numFmtId="0" fontId="3" fillId="0" borderId="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125" fillId="0" borderId="0" applyNumberFormat="0" applyFill="0" applyBorder="0" applyAlignment="0" applyProtection="0"/>
    <xf numFmtId="223" fontId="129" fillId="0" borderId="0" applyFont="0" applyFill="0" applyBorder="0" applyAlignment="0" applyProtection="0"/>
    <xf numFmtId="0" fontId="0" fillId="0" borderId="0"/>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3" fillId="0" borderId="0"/>
    <xf numFmtId="0" fontId="3" fillId="0" borderId="0"/>
    <xf numFmtId="311" fontId="3" fillId="0" borderId="0" applyFont="0" applyFill="0" applyBorder="0" applyAlignment="0" applyProtection="0"/>
    <xf numFmtId="0" fontId="125" fillId="0" borderId="0" applyNumberFormat="0" applyFill="0" applyBorder="0" applyAlignment="0" applyProtection="0"/>
    <xf numFmtId="4" fontId="3" fillId="0" borderId="0">
      <alignment horizontal="center" vertical="center"/>
    </xf>
    <xf numFmtId="4" fontId="3" fillId="0" borderId="0">
      <alignment horizontal="center" vertical="center"/>
    </xf>
    <xf numFmtId="0" fontId="125" fillId="0" borderId="0" applyNumberFormat="0" applyFill="0" applyBorder="0" applyAlignment="0" applyProtection="0"/>
    <xf numFmtId="0" fontId="129" fillId="38" borderId="0" applyNumberFormat="0" applyBorder="0" applyAlignment="0" applyProtection="0"/>
    <xf numFmtId="0" fontId="127" fillId="0" borderId="171" applyNumberFormat="0" applyFill="0" applyProtection="0">
      <alignment horizontal="center"/>
    </xf>
    <xf numFmtId="0" fontId="0" fillId="25" borderId="0" applyNumberFormat="0" applyBorder="0" applyAlignment="0" applyProtection="0"/>
    <xf numFmtId="0" fontId="127" fillId="0" borderId="171" applyNumberFormat="0" applyFill="0" applyProtection="0">
      <alignment horizontal="center"/>
    </xf>
    <xf numFmtId="223" fontId="3" fillId="0" borderId="0" applyFont="0" applyFill="0" applyBorder="0" applyAlignment="0" applyProtection="0"/>
    <xf numFmtId="0" fontId="3" fillId="0" borderId="176" applyNumberFormat="0" applyFon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51" fillId="38" borderId="0" applyNumberFormat="0" applyBorder="0" applyAlignment="0" applyProtection="0"/>
    <xf numFmtId="291" fontId="3" fillId="0" borderId="0" applyFont="0" applyFill="0" applyBorder="0" applyAlignment="0" applyProtection="0"/>
    <xf numFmtId="0" fontId="126" fillId="0" borderId="173" applyNumberFormat="0" applyFill="0" applyAlignment="0" applyProtection="0"/>
    <xf numFmtId="0" fontId="126" fillId="0" borderId="170" applyNumberFormat="0" applyFill="0" applyAlignment="0" applyProtection="0"/>
    <xf numFmtId="0" fontId="129" fillId="24" borderId="0" applyNumberFormat="0" applyBorder="0" applyAlignment="0" applyProtection="0"/>
    <xf numFmtId="265" fontId="3" fillId="0" borderId="0" applyFont="0" applyFill="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0" fontId="135" fillId="0" borderId="0" applyNumberFormat="0" applyFont="0" applyFill="0" applyBorder="0" applyProtection="0">
      <alignment wrapText="1"/>
    </xf>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54" fillId="0" borderId="0"/>
    <xf numFmtId="0" fontId="126" fillId="0" borderId="173" applyNumberFormat="0" applyFill="0" applyAlignment="0" applyProtection="0"/>
    <xf numFmtId="0" fontId="127" fillId="0" borderId="171" applyNumberFormat="0" applyFill="0" applyProtection="0">
      <alignment horizontal="center"/>
    </xf>
    <xf numFmtId="0" fontId="0" fillId="25" borderId="0" applyNumberFormat="0" applyBorder="0" applyAlignment="0" applyProtection="0"/>
    <xf numFmtId="291" fontId="3" fillId="0" borderId="0" applyFon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31" fillId="0" borderId="0" applyNumberFormat="0" applyFill="0" applyBorder="0" applyProtection="0">
      <alignment vertical="top"/>
    </xf>
    <xf numFmtId="0" fontId="126" fillId="0" borderId="170" applyNumberFormat="0" applyFill="0" applyAlignment="0" applyProtection="0"/>
    <xf numFmtId="0" fontId="126" fillId="0" borderId="173" applyNumberFormat="0" applyFill="0" applyAlignment="0" applyProtection="0"/>
    <xf numFmtId="301" fontId="1" fillId="0" borderId="0" applyFill="0" applyBorder="0" applyAlignment="0"/>
    <xf numFmtId="0" fontId="160" fillId="14" borderId="184" applyNumberFormat="0" applyAlignment="0" applyProtection="0"/>
    <xf numFmtId="0" fontId="129" fillId="40" borderId="0" applyNumberFormat="0" applyBorder="0" applyAlignment="0" applyProtection="0"/>
    <xf numFmtId="0" fontId="86" fillId="0" borderId="0"/>
    <xf numFmtId="0" fontId="126" fillId="0" borderId="170" applyNumberFormat="0" applyFill="0" applyAlignment="0" applyProtection="0"/>
    <xf numFmtId="0" fontId="25" fillId="41" borderId="180" applyNumberFormat="0" applyAlignment="0" applyProtection="0"/>
    <xf numFmtId="0" fontId="25" fillId="41" borderId="180" applyNumberFormat="0" applyAlignment="0" applyProtection="0"/>
    <xf numFmtId="223" fontId="3" fillId="0" borderId="0" applyFont="0" applyFill="0" applyBorder="0" applyAlignment="0" applyProtection="0"/>
    <xf numFmtId="0" fontId="130" fillId="0" borderId="0"/>
    <xf numFmtId="0" fontId="131" fillId="0" borderId="0" applyNumberFormat="0" applyFill="0" applyBorder="0" applyProtection="0">
      <alignment vertical="top"/>
    </xf>
    <xf numFmtId="0" fontId="125" fillId="0" borderId="0" applyNumberFormat="0" applyFill="0" applyBorder="0" applyAlignment="0" applyProtection="0"/>
    <xf numFmtId="0" fontId="131" fillId="0" borderId="0" applyNumberFormat="0" applyFill="0" applyBorder="0" applyProtection="0">
      <alignment vertical="top"/>
    </xf>
    <xf numFmtId="0" fontId="125" fillId="0" borderId="0" applyNumberFormat="0" applyFill="0" applyBorder="0" applyAlignment="0" applyProtection="0"/>
    <xf numFmtId="0" fontId="3" fillId="0" borderId="176" applyNumberFormat="0" applyFont="0" applyFill="0" applyAlignment="0" applyProtection="0"/>
    <xf numFmtId="0" fontId="0" fillId="36" borderId="0" applyNumberFormat="0" applyBorder="0" applyAlignment="0" applyProtection="0"/>
    <xf numFmtId="0" fontId="0" fillId="25" borderId="0" applyNumberFormat="0" applyBorder="0" applyAlignment="0" applyProtection="0"/>
    <xf numFmtId="4" fontId="3" fillId="0" borderId="0">
      <alignment horizontal="center" vertical="center"/>
    </xf>
    <xf numFmtId="0" fontId="129" fillId="51" borderId="0" applyNumberFormat="0" applyBorder="0" applyAlignment="0" applyProtection="0"/>
    <xf numFmtId="0" fontId="129" fillId="51" borderId="0" applyNumberFormat="0" applyBorder="0" applyAlignment="0" applyProtection="0"/>
    <xf numFmtId="4" fontId="3" fillId="0" borderId="0">
      <alignment horizontal="center" vertical="center"/>
    </xf>
    <xf numFmtId="0" fontId="127" fillId="0" borderId="171" applyNumberFormat="0" applyFill="0" applyProtection="0">
      <alignment horizontal="center"/>
    </xf>
    <xf numFmtId="0" fontId="3" fillId="0" borderId="0"/>
    <xf numFmtId="234" fontId="153" fillId="54" borderId="0" applyBorder="0">
      <alignment horizontal="right" vertical="center"/>
      <protection locked="0"/>
    </xf>
    <xf numFmtId="0" fontId="127" fillId="0" borderId="171" applyNumberFormat="0" applyFill="0" applyProtection="0">
      <alignment horizontal="center"/>
    </xf>
    <xf numFmtId="0" fontId="0" fillId="38" borderId="0" applyNumberFormat="0" applyBorder="0" applyAlignment="0" applyProtection="0"/>
    <xf numFmtId="0" fontId="125" fillId="0" borderId="0" applyNumberFormat="0" applyFill="0" applyBorder="0" applyAlignment="0" applyProtection="0"/>
    <xf numFmtId="0" fontId="0" fillId="27" borderId="0" applyNumberFormat="0" applyBorder="0" applyAlignment="0" applyProtection="0"/>
    <xf numFmtId="0" fontId="126" fillId="0" borderId="173" applyNumberFormat="0" applyFill="0" applyAlignment="0" applyProtection="0"/>
    <xf numFmtId="0" fontId="3" fillId="0" borderId="0"/>
    <xf numFmtId="0" fontId="127" fillId="0" borderId="171" applyNumberFormat="0" applyFill="0" applyProtection="0">
      <alignment horizontal="center"/>
    </xf>
    <xf numFmtId="223" fontId="129" fillId="0" borderId="0" applyFont="0" applyFill="0" applyBorder="0" applyAlignment="0" applyProtection="0"/>
    <xf numFmtId="0" fontId="126" fillId="0" borderId="170" applyNumberFormat="0" applyFill="0" applyAlignment="0" applyProtection="0"/>
    <xf numFmtId="0" fontId="3" fillId="0" borderId="0"/>
    <xf numFmtId="223" fontId="3" fillId="0" borderId="0" applyFont="0" applyFill="0" applyBorder="0" applyAlignment="0" applyProtection="0"/>
    <xf numFmtId="0" fontId="127" fillId="0" borderId="171" applyNumberFormat="0" applyFill="0" applyProtection="0">
      <alignment horizontal="center"/>
    </xf>
    <xf numFmtId="0" fontId="0" fillId="38" borderId="0" applyNumberFormat="0" applyBorder="0" applyAlignment="0" applyProtection="0"/>
    <xf numFmtId="0" fontId="126" fillId="0" borderId="170" applyNumberFormat="0" applyFill="0" applyAlignment="0" applyProtection="0"/>
    <xf numFmtId="0" fontId="86" fillId="0" borderId="0"/>
    <xf numFmtId="0" fontId="126" fillId="0" borderId="170" applyNumberFormat="0" applyFill="0" applyAlignment="0" applyProtection="0"/>
    <xf numFmtId="291" fontId="3" fillId="0" borderId="0" applyFont="0" applyFill="0" applyBorder="0" applyAlignment="0" applyProtection="0"/>
    <xf numFmtId="0" fontId="126" fillId="0" borderId="170" applyNumberFormat="0" applyFill="0" applyAlignment="0" applyProtection="0"/>
    <xf numFmtId="39" fontId="3" fillId="0" borderId="0" applyFont="0" applyFill="0" applyBorder="0" applyAlignment="0" applyProtection="0"/>
    <xf numFmtId="223" fontId="3" fillId="0" borderId="0" applyFont="0" applyFill="0" applyBorder="0" applyAlignment="0" applyProtection="0"/>
    <xf numFmtId="0" fontId="0" fillId="32" borderId="0" applyNumberFormat="0" applyBorder="0" applyAlignment="0" applyProtection="0"/>
    <xf numFmtId="0" fontId="127" fillId="0" borderId="171" applyNumberFormat="0" applyFill="0" applyProtection="0">
      <alignment horizontal="center"/>
    </xf>
    <xf numFmtId="0" fontId="86" fillId="0" borderId="0"/>
    <xf numFmtId="0" fontId="0" fillId="13" borderId="0" applyNumberFormat="0" applyBorder="0" applyAlignment="0" applyProtection="0"/>
    <xf numFmtId="0" fontId="0" fillId="13" borderId="0" applyNumberFormat="0" applyBorder="0" applyAlignment="0" applyProtection="0"/>
    <xf numFmtId="0" fontId="127" fillId="0" borderId="171" applyNumberFormat="0" applyFill="0" applyProtection="0">
      <alignment horizontal="center"/>
    </xf>
    <xf numFmtId="0" fontId="152" fillId="0" borderId="181" applyNumberFormat="0" applyFon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0" fillId="58" borderId="0" applyNumberFormat="0" applyBorder="0" applyAlignment="0" applyProtection="0"/>
    <xf numFmtId="0" fontId="129" fillId="30" borderId="0" applyNumberFormat="0" applyBorder="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125" fillId="0" borderId="0" applyNumberFormat="0" applyFill="0" applyBorder="0" applyAlignment="0" applyProtection="0"/>
    <xf numFmtId="0" fontId="130" fillId="0" borderId="0"/>
    <xf numFmtId="0" fontId="131" fillId="0" borderId="0" applyNumberFormat="0" applyFill="0" applyBorder="0" applyProtection="0">
      <alignment vertical="top"/>
    </xf>
    <xf numFmtId="9" fontId="0" fillId="0" borderId="0" applyFont="0" applyFill="0" applyBorder="0" applyAlignment="0" applyProtection="0"/>
    <xf numFmtId="0" fontId="3" fillId="18" borderId="189" applyNumberFormat="0" applyProtection="0">
      <alignment horizontal="left" vertical="center" indent="1"/>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0" fillId="0" borderId="0"/>
    <xf numFmtId="0" fontId="0" fillId="32" borderId="0" applyNumberFormat="0" applyBorder="0" applyAlignment="0" applyProtection="0"/>
    <xf numFmtId="0" fontId="0" fillId="47" borderId="182" applyNumberFormat="0" applyFont="0" applyAlignment="0" applyProtection="0"/>
    <xf numFmtId="291" fontId="3" fillId="0" borderId="0" applyFont="0" applyFill="0" applyBorder="0" applyAlignment="0" applyProtection="0"/>
    <xf numFmtId="0" fontId="144" fillId="53" borderId="0" applyNumberFormat="0" applyBorder="0" applyAlignment="0" applyProtection="0"/>
    <xf numFmtId="0" fontId="125" fillId="0" borderId="0" applyNumberFormat="0" applyFill="0" applyBorder="0" applyAlignment="0" applyProtection="0"/>
    <xf numFmtId="301" fontId="1" fillId="0" borderId="0" applyFill="0" applyBorder="0" applyAlignment="0"/>
    <xf numFmtId="0" fontId="0" fillId="36" borderId="0" applyNumberFormat="0" applyBorder="0" applyAlignment="0" applyProtection="0"/>
    <xf numFmtId="0" fontId="126" fillId="0" borderId="173" applyNumberFormat="0" applyFill="0" applyAlignment="0" applyProtection="0"/>
    <xf numFmtId="9" fontId="129" fillId="0" borderId="0" applyFont="0" applyFill="0" applyBorder="0" applyAlignment="0" applyProtection="0"/>
    <xf numFmtId="0" fontId="168" fillId="0" borderId="187" applyBorder="0">
      <alignment vertical="top"/>
      <protection locked="0"/>
    </xf>
    <xf numFmtId="0" fontId="140" fillId="40"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265" fontId="3" fillId="0" borderId="0" applyFont="0" applyFill="0" applyBorder="0" applyAlignment="0" applyProtection="0"/>
    <xf numFmtId="223" fontId="129" fillId="0" borderId="0" applyFont="0" applyFill="0" applyBorder="0" applyAlignment="0" applyProtection="0"/>
    <xf numFmtId="0" fontId="126" fillId="0" borderId="173" applyNumberFormat="0" applyFill="0" applyAlignment="0" applyProtection="0"/>
    <xf numFmtId="0" fontId="0" fillId="27" borderId="0" applyNumberFormat="0" applyBorder="0" applyAlignment="0" applyProtection="0"/>
    <xf numFmtId="0" fontId="126" fillId="0" borderId="173" applyNumberFormat="0" applyFill="0" applyAlignment="0" applyProtection="0"/>
    <xf numFmtId="0" fontId="0" fillId="33" borderId="0" applyNumberFormat="0" applyBorder="0" applyAlignment="0" applyProtection="0"/>
    <xf numFmtId="0" fontId="127" fillId="0" borderId="171" applyNumberFormat="0" applyFill="0" applyProtection="0">
      <alignment horizontal="center"/>
    </xf>
    <xf numFmtId="0" fontId="64" fillId="52" borderId="0" applyNumberFormat="0" applyBorder="0" applyAlignment="0" applyProtection="0"/>
    <xf numFmtId="0" fontId="64" fillId="52" borderId="0" applyNumberFormat="0" applyBorder="0" applyAlignment="0" applyProtection="0"/>
    <xf numFmtId="0" fontId="129" fillId="35" borderId="0" applyNumberFormat="0" applyBorder="0" applyAlignment="0" applyProtection="0"/>
    <xf numFmtId="0" fontId="133" fillId="0" borderId="175" applyNumberFormat="0" applyFill="0" applyAlignment="0" applyProtection="0"/>
    <xf numFmtId="0" fontId="126" fillId="0" borderId="170" applyNumberFormat="0" applyFill="0" applyAlignment="0" applyProtection="0"/>
    <xf numFmtId="0" fontId="174" fillId="0" borderId="0" applyNumberFormat="0" applyFill="0" applyBorder="0" applyAlignment="0" applyProtection="0"/>
    <xf numFmtId="0" fontId="131" fillId="0" borderId="0" applyNumberFormat="0" applyFill="0" applyBorder="0" applyProtection="0">
      <alignment vertical="top"/>
    </xf>
    <xf numFmtId="0" fontId="129" fillId="35" borderId="0" applyNumberFormat="0" applyBorder="0" applyAlignment="0" applyProtection="0"/>
    <xf numFmtId="0" fontId="126" fillId="0" borderId="173" applyNumberFormat="0" applyFill="0" applyAlignment="0" applyProtection="0"/>
    <xf numFmtId="0" fontId="161" fillId="0" borderId="183" applyNumberFormat="0" applyFill="0" applyAlignment="0" applyProtection="0"/>
    <xf numFmtId="0" fontId="127" fillId="0" borderId="171" applyNumberFormat="0" applyFill="0" applyProtection="0">
      <alignment horizontal="center"/>
    </xf>
    <xf numFmtId="0" fontId="64" fillId="10" borderId="0" applyNumberFormat="0" applyBorder="0" applyAlignment="0" applyProtection="0"/>
    <xf numFmtId="0" fontId="125" fillId="0" borderId="0" applyNumberFormat="0" applyFill="0" applyBorder="0" applyAlignment="0" applyProtection="0"/>
    <xf numFmtId="0" fontId="0" fillId="29" borderId="0" applyNumberFormat="0" applyBorder="0" applyAlignment="0" applyProtection="0"/>
    <xf numFmtId="0" fontId="131" fillId="0" borderId="0" applyNumberFormat="0" applyFill="0" applyBorder="0" applyProtection="0">
      <alignment vertical="top"/>
    </xf>
    <xf numFmtId="0" fontId="146" fillId="0" borderId="0" applyNumberFormat="0" applyFill="0" applyBorder="0" applyAlignment="0" applyProtection="0"/>
    <xf numFmtId="9" fontId="129" fillId="0" borderId="0" applyFont="0" applyFill="0" applyBorder="0" applyAlignment="0" applyProtection="0"/>
    <xf numFmtId="0" fontId="129" fillId="40" borderId="0" applyNumberFormat="0" applyBorder="0" applyAlignment="0" applyProtection="0"/>
    <xf numFmtId="0" fontId="130" fillId="0" borderId="0"/>
    <xf numFmtId="0" fontId="125" fillId="0" borderId="0" applyNumberFormat="0" applyFill="0" applyBorder="0" applyAlignment="0" applyProtection="0"/>
    <xf numFmtId="0" fontId="125" fillId="0" borderId="0" applyNumberFormat="0" applyFill="0" applyBorder="0" applyAlignment="0" applyProtection="0"/>
    <xf numFmtId="0" fontId="0" fillId="0" borderId="0"/>
    <xf numFmtId="0" fontId="125" fillId="0" borderId="0" applyNumberForma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3" fillId="0" borderId="176" applyNumberFormat="0" applyFont="0" applyFill="0" applyAlignment="0" applyProtection="0"/>
    <xf numFmtId="0" fontId="129" fillId="3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23" fontId="3" fillId="0" borderId="0" applyFon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51" fillId="48" borderId="0" applyNumberFormat="0" applyBorder="0" applyAlignment="0" applyProtection="0"/>
    <xf numFmtId="0" fontId="151" fillId="48" borderId="0" applyNumberFormat="0" applyBorder="0" applyAlignment="0" applyProtection="0"/>
    <xf numFmtId="0" fontId="126" fillId="0" borderId="173" applyNumberFormat="0" applyFill="0" applyAlignment="0" applyProtection="0"/>
    <xf numFmtId="0" fontId="126" fillId="0" borderId="170" applyNumberFormat="0" applyFill="0" applyAlignment="0" applyProtection="0"/>
    <xf numFmtId="223" fontId="79" fillId="0" borderId="0" applyFont="0" applyFill="0" applyBorder="0" applyAlignment="0" applyProtection="0"/>
    <xf numFmtId="0" fontId="127" fillId="0" borderId="171" applyNumberFormat="0" applyFill="0" applyProtection="0">
      <alignment horizontal="center"/>
    </xf>
    <xf numFmtId="0" fontId="129" fillId="61" borderId="0" applyNumberFormat="0" applyBorder="0" applyAlignment="0" applyProtection="0"/>
    <xf numFmtId="0" fontId="126" fillId="0" borderId="173" applyNumberFormat="0" applyFill="0" applyAlignment="0" applyProtection="0"/>
    <xf numFmtId="0" fontId="129" fillId="39" borderId="0" applyNumberFormat="0" applyBorder="0" applyAlignment="0" applyProtection="0"/>
    <xf numFmtId="0" fontId="152" fillId="0" borderId="0"/>
    <xf numFmtId="223" fontId="3" fillId="0" borderId="0" applyFont="0" applyFill="0" applyBorder="0" applyAlignment="0" applyProtection="0"/>
    <xf numFmtId="0" fontId="3" fillId="0" borderId="0"/>
    <xf numFmtId="0" fontId="129" fillId="43"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125" fillId="0" borderId="0" applyNumberFormat="0" applyFill="0" applyBorder="0" applyAlignment="0" applyProtection="0"/>
    <xf numFmtId="0" fontId="131" fillId="0" borderId="0" applyNumberFormat="0" applyFill="0" applyBorder="0" applyProtection="0">
      <alignment vertical="top"/>
    </xf>
    <xf numFmtId="223" fontId="0" fillId="0" borderId="0" applyFont="0" applyFill="0" applyBorder="0" applyAlignment="0" applyProtection="0"/>
    <xf numFmtId="223" fontId="0" fillId="0" borderId="0" applyFont="0" applyFill="0" applyBorder="0" applyAlignment="0" applyProtection="0"/>
    <xf numFmtId="0" fontId="0" fillId="0" borderId="0"/>
    <xf numFmtId="280" fontId="1" fillId="0" borderId="0"/>
    <xf numFmtId="0" fontId="126" fillId="0" borderId="170" applyNumberFormat="0" applyFill="0" applyAlignment="0" applyProtection="0"/>
    <xf numFmtId="0" fontId="125" fillId="0" borderId="0" applyNumberFormat="0" applyFill="0" applyBorder="0" applyAlignment="0" applyProtection="0"/>
    <xf numFmtId="0" fontId="137" fillId="0" borderId="0"/>
    <xf numFmtId="0" fontId="125" fillId="0" borderId="0" applyNumberFormat="0" applyFill="0" applyBorder="0" applyAlignment="0" applyProtection="0"/>
    <xf numFmtId="0" fontId="146" fillId="0" borderId="0" applyNumberFormat="0" applyFill="0" applyBorder="0" applyAlignment="0" applyProtection="0"/>
    <xf numFmtId="0" fontId="0" fillId="0" borderId="0"/>
    <xf numFmtId="0" fontId="126" fillId="0" borderId="173"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33" borderId="0" applyNumberFormat="0" applyBorder="0" applyAlignment="0" applyProtection="0"/>
    <xf numFmtId="265" fontId="136" fillId="0" borderId="0" applyFont="0" applyFill="0" applyBorder="0" applyAlignment="0" applyProtection="0"/>
    <xf numFmtId="0" fontId="129" fillId="40" borderId="0" applyNumberFormat="0" applyBorder="0" applyAlignment="0" applyProtection="0"/>
    <xf numFmtId="0" fontId="125" fillId="0" borderId="0" applyNumberFormat="0" applyFill="0" applyBorder="0" applyAlignment="0" applyProtection="0"/>
    <xf numFmtId="0" fontId="126" fillId="0" borderId="170" applyNumberFormat="0" applyFill="0" applyAlignment="0" applyProtection="0"/>
    <xf numFmtId="0" fontId="151" fillId="45" borderId="0" applyNumberFormat="0" applyBorder="0" applyAlignment="0" applyProtection="0"/>
    <xf numFmtId="0" fontId="125" fillId="0" borderId="0" applyNumberFormat="0" applyFill="0" applyBorder="0" applyAlignment="0" applyProtection="0"/>
    <xf numFmtId="0" fontId="126" fillId="0" borderId="170" applyNumberFormat="0" applyFill="0" applyAlignment="0" applyProtection="0"/>
    <xf numFmtId="0" fontId="140" fillId="3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13" borderId="0" applyNumberFormat="0" applyBorder="0" applyAlignment="0" applyProtection="0"/>
    <xf numFmtId="0" fontId="126" fillId="0" borderId="170" applyNumberFormat="0" applyFill="0" applyAlignment="0" applyProtection="0"/>
    <xf numFmtId="0" fontId="3" fillId="0" borderId="0"/>
    <xf numFmtId="0" fontId="126" fillId="0" borderId="170" applyNumberFormat="0" applyFill="0" applyAlignment="0" applyProtection="0"/>
    <xf numFmtId="0" fontId="150" fillId="0" borderId="0" applyNumberFormat="0" applyFill="0" applyBorder="0" applyProtection="0">
      <alignment horizontal="centerContinuous"/>
    </xf>
    <xf numFmtId="0" fontId="0" fillId="13" borderId="0" applyNumberFormat="0" applyBorder="0" applyAlignment="0" applyProtection="0"/>
    <xf numFmtId="0" fontId="126" fillId="0" borderId="173" applyNumberFormat="0" applyFill="0" applyAlignment="0" applyProtection="0"/>
    <xf numFmtId="291" fontId="3" fillId="0" borderId="0" applyFont="0" applyFill="0" applyBorder="0" applyAlignment="0" applyProtection="0"/>
    <xf numFmtId="0" fontId="0" fillId="51" borderId="0" applyNumberFormat="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9" fillId="51" borderId="0" applyNumberFormat="0" applyBorder="0" applyAlignment="0" applyProtection="0"/>
    <xf numFmtId="0" fontId="126" fillId="0" borderId="170" applyNumberFormat="0" applyFill="0" applyAlignment="0" applyProtection="0"/>
    <xf numFmtId="290" fontId="136" fillId="0" borderId="0" applyFont="0" applyFill="0" applyBorder="0" applyAlignment="0" applyProtection="0"/>
    <xf numFmtId="4" fontId="3" fillId="0" borderId="0">
      <alignment horizontal="center" vertical="center"/>
    </xf>
    <xf numFmtId="0" fontId="127" fillId="0" borderId="171" applyNumberFormat="0" applyFill="0" applyProtection="0">
      <alignment horizontal="center"/>
    </xf>
    <xf numFmtId="0" fontId="149" fillId="0" borderId="0" applyNumberFormat="0" applyFill="0" applyBorder="0" applyAlignment="0" applyProtection="0"/>
    <xf numFmtId="0" fontId="127" fillId="0" borderId="171" applyNumberFormat="0" applyFill="0" applyProtection="0">
      <alignment horizontal="center"/>
    </xf>
    <xf numFmtId="223" fontId="0" fillId="0" borderId="0" applyFont="0" applyFill="0" applyBorder="0" applyAlignment="0" applyProtection="0"/>
    <xf numFmtId="0" fontId="64" fillId="23" borderId="0" applyNumberFormat="0" applyBorder="0" applyAlignment="0" applyProtection="0"/>
    <xf numFmtId="0" fontId="149" fillId="0" borderId="0" applyNumberFormat="0" applyFill="0" applyBorder="0" applyAlignment="0" applyProtection="0"/>
    <xf numFmtId="0" fontId="137" fillId="0" borderId="0"/>
    <xf numFmtId="0" fontId="129" fillId="51" borderId="0" applyNumberFormat="0" applyBorder="0" applyAlignment="0" applyProtection="0"/>
    <xf numFmtId="0" fontId="0" fillId="13" borderId="0" applyNumberFormat="0" applyBorder="0" applyAlignment="0" applyProtection="0"/>
    <xf numFmtId="0" fontId="0" fillId="13"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86" fillId="0" borderId="0"/>
    <xf numFmtId="0" fontId="3" fillId="0" borderId="0"/>
    <xf numFmtId="0" fontId="3" fillId="0" borderId="0"/>
    <xf numFmtId="0" fontId="3" fillId="0" borderId="176" applyNumberFormat="0" applyFon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33" borderId="0" applyNumberFormat="0" applyBorder="0" applyAlignment="0" applyProtection="0"/>
    <xf numFmtId="0" fontId="0" fillId="33" borderId="0" applyNumberFormat="0" applyBorder="0" applyAlignment="0" applyProtection="0"/>
    <xf numFmtId="0" fontId="125" fillId="0" borderId="0" applyNumberFormat="0" applyFill="0" applyBorder="0" applyAlignment="0" applyProtection="0"/>
    <xf numFmtId="295" fontId="3" fillId="0" borderId="0" applyFont="0" applyFill="0" applyBorder="0" applyAlignment="0" applyProtection="0"/>
    <xf numFmtId="0" fontId="129" fillId="43" borderId="0" applyNumberFormat="0" applyBorder="0" applyAlignment="0" applyProtection="0"/>
    <xf numFmtId="9" fontId="3" fillId="0" borderId="0" applyFont="0" applyFill="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25" fillId="0" borderId="0" applyNumberForma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63" fillId="14" borderId="186" applyNumberFormat="0" applyAlignment="0" applyProtection="0"/>
    <xf numFmtId="0" fontId="163" fillId="14" borderId="186" applyNumberFormat="0" applyAlignment="0" applyProtection="0"/>
    <xf numFmtId="0" fontId="148" fillId="0" borderId="183" applyNumberFormat="0" applyFill="0" applyAlignment="0" applyProtection="0"/>
    <xf numFmtId="0" fontId="126" fillId="0" borderId="170" applyNumberFormat="0" applyFill="0" applyAlignment="0" applyProtection="0"/>
    <xf numFmtId="0" fontId="125" fillId="0" borderId="0" applyNumberFormat="0" applyFill="0" applyBorder="0" applyAlignment="0" applyProtection="0"/>
    <xf numFmtId="0" fontId="151" fillId="45" borderId="0" applyNumberFormat="0" applyBorder="0" applyAlignment="0" applyProtection="0"/>
    <xf numFmtId="0" fontId="64" fillId="50" borderId="0" applyNumberFormat="0" applyBorder="0" applyAlignment="0" applyProtection="0"/>
    <xf numFmtId="0" fontId="0" fillId="34" borderId="0" applyNumberFormat="0" applyBorder="0" applyAlignment="0" applyProtection="0"/>
    <xf numFmtId="4" fontId="3" fillId="0" borderId="0">
      <alignment horizontal="center" vertical="center"/>
    </xf>
    <xf numFmtId="0" fontId="126" fillId="0" borderId="173" applyNumberFormat="0" applyFill="0" applyAlignment="0" applyProtection="0"/>
    <xf numFmtId="0" fontId="0" fillId="36" borderId="0" applyNumberFormat="0" applyBorder="0" applyAlignment="0" applyProtection="0"/>
    <xf numFmtId="0" fontId="127" fillId="0" borderId="171" applyNumberFormat="0" applyFill="0" applyProtection="0">
      <alignment horizontal="center"/>
    </xf>
    <xf numFmtId="0" fontId="3" fillId="0" borderId="0"/>
    <xf numFmtId="0" fontId="125" fillId="0" borderId="0" applyNumberForma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3" applyNumberFormat="0" applyFill="0" applyAlignment="0" applyProtection="0"/>
    <xf numFmtId="0" fontId="126" fillId="0" borderId="173" applyNumberFormat="0" applyFill="0" applyAlignment="0" applyProtection="0"/>
    <xf numFmtId="325" fontId="3" fillId="0" borderId="0" applyFon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40" borderId="0" applyNumberFormat="0" applyBorder="0" applyAlignment="0" applyProtection="0"/>
    <xf numFmtId="0" fontId="3" fillId="0" borderId="0"/>
    <xf numFmtId="0" fontId="127" fillId="0" borderId="171" applyNumberFormat="0" applyFill="0" applyProtection="0">
      <alignment horizontal="center"/>
    </xf>
    <xf numFmtId="0" fontId="0" fillId="33" borderId="0" applyNumberFormat="0" applyBorder="0" applyAlignment="0" applyProtection="0"/>
    <xf numFmtId="0" fontId="126" fillId="0" borderId="173" applyNumberFormat="0" applyFill="0" applyAlignment="0" applyProtection="0"/>
    <xf numFmtId="0" fontId="64" fillId="49" borderId="0" applyNumberFormat="0" applyBorder="0" applyAlignment="0" applyProtection="0"/>
    <xf numFmtId="0" fontId="64" fillId="49"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0" fillId="13" borderId="0" applyNumberFormat="0" applyBorder="0" applyAlignment="0" applyProtection="0"/>
    <xf numFmtId="0" fontId="126" fillId="0" borderId="170" applyNumberFormat="0" applyFill="0" applyAlignment="0" applyProtection="0"/>
    <xf numFmtId="0" fontId="129" fillId="39" borderId="0" applyNumberFormat="0" applyBorder="0" applyAlignment="0" applyProtection="0"/>
    <xf numFmtId="0" fontId="129" fillId="30"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23" fontId="3" fillId="0" borderId="0" applyFont="0" applyFill="0" applyBorder="0" applyAlignment="0" applyProtection="0"/>
    <xf numFmtId="0" fontId="126" fillId="0" borderId="173" applyNumberFormat="0" applyFill="0" applyAlignment="0" applyProtection="0"/>
    <xf numFmtId="0" fontId="3" fillId="0" borderId="176" applyNumberFormat="0" applyFont="0" applyFill="0" applyAlignment="0" applyProtection="0"/>
    <xf numFmtId="0" fontId="0" fillId="57"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9" fillId="35" borderId="0" applyNumberFormat="0" applyBorder="0" applyAlignment="0" applyProtection="0"/>
    <xf numFmtId="0" fontId="125" fillId="0" borderId="0" applyNumberFormat="0" applyFill="0" applyBorder="0" applyAlignment="0" applyProtection="0"/>
    <xf numFmtId="0" fontId="147" fillId="48" borderId="0" applyNumberFormat="0" applyBorder="0" applyAlignment="0" applyProtection="0"/>
    <xf numFmtId="0" fontId="3" fillId="0" borderId="176" applyNumberFormat="0" applyFont="0" applyFill="0" applyAlignment="0" applyProtection="0"/>
    <xf numFmtId="0" fontId="127" fillId="0" borderId="171" applyNumberFormat="0" applyFill="0" applyProtection="0">
      <alignment horizontal="center"/>
    </xf>
    <xf numFmtId="314" fontId="3" fillId="0" borderId="0" applyFont="0" applyFill="0" applyBorder="0" applyAlignment="0" applyProtection="0"/>
    <xf numFmtId="0" fontId="125" fillId="0" borderId="0" applyNumberFormat="0" applyFill="0" applyBorder="0" applyAlignment="0" applyProtection="0"/>
    <xf numFmtId="268" fontId="3" fillId="0" borderId="0" applyFont="0" applyFill="0" applyBorder="0" applyAlignment="0" applyProtection="0"/>
    <xf numFmtId="0" fontId="127" fillId="0" borderId="171" applyNumberFormat="0" applyFill="0" applyProtection="0">
      <alignment horizontal="center"/>
    </xf>
    <xf numFmtId="0" fontId="3" fillId="0" borderId="0"/>
    <xf numFmtId="0" fontId="127" fillId="0" borderId="171" applyNumberFormat="0" applyFill="0" applyProtection="0">
      <alignment horizontal="center"/>
    </xf>
    <xf numFmtId="0" fontId="126" fillId="0" borderId="170" applyNumberFormat="0" applyFill="0" applyAlignment="0" applyProtection="0"/>
    <xf numFmtId="223" fontId="0" fillId="0" borderId="0" applyFont="0" applyFill="0" applyBorder="0" applyAlignment="0" applyProtection="0"/>
    <xf numFmtId="223" fontId="0"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3" fillId="0" borderId="0"/>
    <xf numFmtId="0" fontId="3" fillId="0" borderId="0"/>
    <xf numFmtId="0" fontId="64" fillId="38" borderId="0" applyNumberFormat="0" applyBorder="0" applyAlignment="0" applyProtection="0"/>
    <xf numFmtId="0" fontId="64" fillId="38" borderId="0" applyNumberFormat="0" applyBorder="0" applyAlignment="0" applyProtection="0"/>
    <xf numFmtId="0" fontId="129" fillId="47" borderId="182" applyNumberFormat="0" applyFont="0" applyAlignment="0" applyProtection="0"/>
    <xf numFmtId="0" fontId="129" fillId="47" borderId="182" applyNumberFormat="0" applyFont="0" applyAlignment="0" applyProtection="0"/>
    <xf numFmtId="0" fontId="126" fillId="0" borderId="173" applyNumberFormat="0" applyFill="0" applyAlignment="0" applyProtection="0"/>
    <xf numFmtId="4" fontId="3" fillId="0" borderId="0">
      <alignment horizontal="center" vertical="center"/>
    </xf>
    <xf numFmtId="309" fontId="136" fillId="0" borderId="0" applyFont="0" applyFill="0" applyBorder="0" applyAlignment="0" applyProtection="0"/>
    <xf numFmtId="0" fontId="126" fillId="0" borderId="170" applyNumberFormat="0" applyFill="0" applyAlignment="0" applyProtection="0"/>
    <xf numFmtId="0" fontId="129" fillId="46" borderId="0" applyNumberFormat="0" applyBorder="0" applyAlignment="0" applyProtection="0"/>
    <xf numFmtId="0" fontId="125" fillId="0" borderId="0" applyNumberFormat="0" applyFill="0" applyBorder="0" applyAlignment="0" applyProtection="0"/>
    <xf numFmtId="0" fontId="3" fillId="0" borderId="0"/>
    <xf numFmtId="0" fontId="0" fillId="24" borderId="0" applyNumberFormat="0" applyBorder="0" applyAlignment="0" applyProtection="0"/>
    <xf numFmtId="0" fontId="0" fillId="24" borderId="0" applyNumberFormat="0" applyBorder="0" applyAlignment="0" applyProtection="0"/>
    <xf numFmtId="0" fontId="3" fillId="0" borderId="176" applyNumberFormat="0" applyFont="0" applyFill="0" applyAlignment="0" applyProtection="0"/>
    <xf numFmtId="0" fontId="125" fillId="0" borderId="0" applyNumberFormat="0" applyFill="0" applyBorder="0" applyAlignment="0" applyProtection="0"/>
    <xf numFmtId="0" fontId="0" fillId="51" borderId="0" applyNumberFormat="0" applyBorder="0" applyAlignment="0" applyProtection="0"/>
    <xf numFmtId="0" fontId="131" fillId="0" borderId="0" applyNumberFormat="0" applyFill="0" applyBorder="0" applyProtection="0">
      <alignment vertical="top"/>
    </xf>
    <xf numFmtId="0" fontId="3" fillId="0" borderId="0"/>
    <xf numFmtId="223" fontId="3" fillId="0" borderId="0" applyFont="0" applyFill="0" applyBorder="0" applyAlignment="0" applyProtection="0"/>
    <xf numFmtId="0" fontId="25" fillId="41" borderId="180" applyNumberFormat="0" applyAlignment="0" applyProtection="0"/>
    <xf numFmtId="0" fontId="129" fillId="24" borderId="0" applyNumberFormat="0" applyBorder="0" applyAlignment="0" applyProtection="0"/>
    <xf numFmtId="0" fontId="0" fillId="22" borderId="0" applyNumberFormat="0" applyBorder="0" applyAlignment="0" applyProtection="0"/>
    <xf numFmtId="0" fontId="127" fillId="0" borderId="171" applyNumberFormat="0" applyFill="0" applyProtection="0">
      <alignment horizontal="center"/>
    </xf>
    <xf numFmtId="0" fontId="3" fillId="0" borderId="0"/>
    <xf numFmtId="0" fontId="0" fillId="36" borderId="0" applyNumberFormat="0" applyBorder="0" applyAlignment="0" applyProtection="0"/>
    <xf numFmtId="0" fontId="146" fillId="0" borderId="0" applyNumberFormat="0" applyFill="0" applyBorder="0" applyAlignment="0" applyProtection="0"/>
    <xf numFmtId="0" fontId="158" fillId="0" borderId="0"/>
    <xf numFmtId="0" fontId="126" fillId="0" borderId="170" applyNumberFormat="0" applyFill="0" applyAlignment="0" applyProtection="0"/>
    <xf numFmtId="0" fontId="0" fillId="15" borderId="0" applyNumberFormat="0" applyBorder="0" applyAlignment="0" applyProtection="0"/>
    <xf numFmtId="0" fontId="125" fillId="0" borderId="0" applyNumberFormat="0" applyFill="0" applyBorder="0" applyAlignment="0" applyProtection="0"/>
    <xf numFmtId="0" fontId="126" fillId="0" borderId="170" applyNumberFormat="0" applyFill="0" applyAlignment="0" applyProtection="0"/>
    <xf numFmtId="0" fontId="145" fillId="0" borderId="181">
      <alignment horizontal="center"/>
    </xf>
    <xf numFmtId="0" fontId="0" fillId="3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29" fillId="26" borderId="0" applyNumberFormat="0" applyBorder="0" applyAlignment="0" applyProtection="0"/>
    <xf numFmtId="0" fontId="3" fillId="0" borderId="0"/>
    <xf numFmtId="0" fontId="3" fillId="0" borderId="0"/>
    <xf numFmtId="0" fontId="144" fillId="45" borderId="0" applyNumberFormat="0" applyBorder="0" applyAlignment="0" applyProtection="0"/>
    <xf numFmtId="0" fontId="125" fillId="0" borderId="0" applyNumberFormat="0" applyFill="0" applyBorder="0" applyAlignment="0" applyProtection="0"/>
    <xf numFmtId="0" fontId="126" fillId="0" borderId="173" applyNumberFormat="0" applyFill="0" applyAlignment="0" applyProtection="0"/>
    <xf numFmtId="0" fontId="140" fillId="43" borderId="0" applyNumberFormat="0" applyBorder="0" applyAlignment="0" applyProtection="0"/>
    <xf numFmtId="0" fontId="126" fillId="0" borderId="173" applyNumberFormat="0" applyFill="0" applyAlignment="0" applyProtection="0"/>
    <xf numFmtId="0" fontId="131" fillId="0" borderId="0" applyNumberFormat="0" applyFill="0" applyBorder="0" applyProtection="0">
      <alignment vertical="top"/>
    </xf>
    <xf numFmtId="0" fontId="125" fillId="0" borderId="0" applyNumberForma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0" borderId="0"/>
    <xf numFmtId="4" fontId="3" fillId="0" borderId="0">
      <alignment horizontal="center" vertical="center"/>
    </xf>
    <xf numFmtId="0" fontId="0" fillId="57" borderId="0" applyNumberFormat="0" applyBorder="0" applyAlignment="0" applyProtection="0"/>
    <xf numFmtId="0" fontId="141" fillId="25" borderId="0" applyNumberFormat="0" applyBorder="0" applyAlignment="0" applyProtection="0"/>
    <xf numFmtId="0" fontId="25" fillId="41" borderId="180" applyNumberFormat="0" applyAlignment="0" applyProtection="0"/>
    <xf numFmtId="0" fontId="137" fillId="0" borderId="0"/>
    <xf numFmtId="235" fontId="3" fillId="0" borderId="0" applyFont="0" applyFill="0" applyBorder="0" applyAlignment="0" applyProtection="0"/>
    <xf numFmtId="0" fontId="126" fillId="0" borderId="170" applyNumberFormat="0" applyFill="0" applyAlignment="0" applyProtection="0"/>
    <xf numFmtId="223" fontId="0"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4" fontId="3" fillId="0" borderId="0">
      <alignment horizontal="center" vertical="center"/>
    </xf>
    <xf numFmtId="0" fontId="64" fillId="21"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32" fillId="0" borderId="0" applyNumberFormat="0" applyFill="0" applyBorder="0" applyAlignment="0" applyProtection="0"/>
    <xf numFmtId="0" fontId="131" fillId="0" borderId="0" applyNumberFormat="0" applyFill="0" applyBorder="0" applyProtection="0">
      <alignment vertical="top"/>
    </xf>
    <xf numFmtId="0" fontId="126" fillId="0" borderId="170" applyNumberFormat="0" applyFill="0" applyAlignment="0" applyProtection="0"/>
    <xf numFmtId="0" fontId="0" fillId="13" borderId="0" applyNumberFormat="0" applyBorder="0" applyAlignment="0" applyProtection="0"/>
    <xf numFmtId="0" fontId="86" fillId="0" borderId="0"/>
    <xf numFmtId="0" fontId="0" fillId="0" borderId="0"/>
    <xf numFmtId="0" fontId="64" fillId="44" borderId="0" applyNumberFormat="0" applyBorder="0" applyAlignment="0" applyProtection="0"/>
    <xf numFmtId="0" fontId="0" fillId="0" borderId="0"/>
    <xf numFmtId="0" fontId="137" fillId="0" borderId="0"/>
    <xf numFmtId="0" fontId="3" fillId="0" borderId="0"/>
    <xf numFmtId="0" fontId="3" fillId="0" borderId="0"/>
    <xf numFmtId="0" fontId="3" fillId="0" borderId="0"/>
    <xf numFmtId="291" fontId="3" fillId="0" borderId="0" applyFont="0" applyFill="0" applyBorder="0" applyAlignment="0" applyProtection="0"/>
    <xf numFmtId="0" fontId="86" fillId="0" borderId="0">
      <protection hidden="1"/>
    </xf>
    <xf numFmtId="0" fontId="131" fillId="0" borderId="0" applyNumberFormat="0" applyFill="0" applyBorder="0" applyProtection="0">
      <alignment vertical="top"/>
    </xf>
    <xf numFmtId="223" fontId="0" fillId="0" borderId="0" applyFont="0" applyFill="0" applyBorder="0" applyAlignment="0" applyProtection="0"/>
    <xf numFmtId="0" fontId="0" fillId="22" borderId="0" applyNumberFormat="0" applyBorder="0" applyAlignment="0" applyProtection="0"/>
    <xf numFmtId="4" fontId="3" fillId="0" borderId="0">
      <alignment horizontal="center" vertical="center"/>
    </xf>
    <xf numFmtId="0" fontId="126" fillId="0" borderId="173" applyNumberFormat="0" applyFill="0" applyAlignment="0" applyProtection="0"/>
    <xf numFmtId="0" fontId="127" fillId="0" borderId="171" applyNumberFormat="0" applyFill="0" applyProtection="0">
      <alignment horizontal="center"/>
    </xf>
    <xf numFmtId="0" fontId="64" fillId="52"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223" fontId="3" fillId="0" borderId="0" applyFont="0" applyFill="0" applyBorder="0" applyAlignment="0" applyProtection="0"/>
    <xf numFmtId="0" fontId="3" fillId="0" borderId="0"/>
    <xf numFmtId="0" fontId="131" fillId="0" borderId="0" applyNumberFormat="0" applyFill="0" applyBorder="0" applyProtection="0">
      <alignment vertical="top"/>
    </xf>
    <xf numFmtId="0" fontId="126" fillId="0" borderId="173" applyNumberFormat="0" applyFill="0" applyAlignment="0" applyProtection="0"/>
    <xf numFmtId="0" fontId="3" fillId="0" borderId="0"/>
    <xf numFmtId="0" fontId="129" fillId="39" borderId="0" applyNumberFormat="0" applyBorder="0" applyAlignment="0" applyProtection="0"/>
    <xf numFmtId="0" fontId="126" fillId="0" borderId="170" applyNumberFormat="0" applyFill="0" applyAlignment="0" applyProtection="0"/>
    <xf numFmtId="265" fontId="3" fillId="0" borderId="0" applyFont="0" applyFill="0" applyBorder="0" applyAlignment="0" applyProtection="0"/>
    <xf numFmtId="307" fontId="3" fillId="0" borderId="0" applyFont="0" applyFill="0" applyBorder="0" applyAlignment="0" applyProtection="0"/>
    <xf numFmtId="0" fontId="148" fillId="0" borderId="183" applyNumberFormat="0" applyFill="0" applyAlignment="0" applyProtection="0"/>
    <xf numFmtId="0" fontId="126" fillId="0" borderId="170" applyNumberFormat="0" applyFill="0" applyAlignment="0" applyProtection="0"/>
    <xf numFmtId="0" fontId="129" fillId="39" borderId="0" applyNumberFormat="0" applyBorder="0" applyAlignment="0" applyProtection="0"/>
    <xf numFmtId="0" fontId="64" fillId="56" borderId="0" applyNumberFormat="0" applyBorder="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0" applyNumberFormat="0" applyFill="0" applyAlignment="0" applyProtection="0"/>
    <xf numFmtId="0" fontId="126" fillId="0" borderId="173" applyNumberFormat="0" applyFill="0" applyAlignment="0" applyProtection="0"/>
    <xf numFmtId="279" fontId="136" fillId="0" borderId="0" applyFont="0" applyFill="0" applyBorder="0" applyAlignment="0" applyProtection="0"/>
    <xf numFmtId="0" fontId="3" fillId="0" borderId="176" applyNumberFormat="0" applyFont="0" applyFill="0" applyAlignment="0" applyProtection="0"/>
    <xf numFmtId="4" fontId="3" fillId="0" borderId="0">
      <alignment horizontal="center" vertical="center"/>
    </xf>
    <xf numFmtId="0" fontId="144" fillId="38" borderId="0" applyNumberFormat="0" applyBorder="0" applyAlignment="0" applyProtection="0"/>
    <xf numFmtId="0" fontId="126" fillId="0" borderId="170" applyNumberFormat="0" applyFill="0" applyAlignment="0" applyProtection="0"/>
    <xf numFmtId="0" fontId="0" fillId="28" borderId="0" applyNumberFormat="0" applyBorder="0" applyAlignment="0" applyProtection="0"/>
    <xf numFmtId="0" fontId="125" fillId="0" borderId="0" applyNumberFormat="0" applyFill="0" applyBorder="0" applyAlignment="0" applyProtection="0"/>
    <xf numFmtId="0" fontId="129" fillId="43" borderId="0" applyNumberFormat="0" applyBorder="0" applyAlignment="0" applyProtection="0"/>
    <xf numFmtId="0" fontId="129" fillId="43"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64" fillId="23" borderId="0" applyNumberFormat="0" applyBorder="0" applyAlignment="0" applyProtection="0"/>
    <xf numFmtId="0" fontId="3" fillId="0" borderId="0"/>
    <xf numFmtId="0" fontId="86" fillId="0" borderId="0"/>
    <xf numFmtId="0" fontId="127" fillId="0" borderId="171" applyNumberFormat="0" applyFill="0" applyProtection="0">
      <alignment horizontal="center"/>
    </xf>
    <xf numFmtId="0" fontId="126" fillId="0" borderId="170" applyNumberFormat="0" applyFill="0" applyAlignment="0" applyProtection="0"/>
    <xf numFmtId="0" fontId="0" fillId="25" borderId="0" applyNumberFormat="0" applyBorder="0" applyAlignment="0" applyProtection="0"/>
    <xf numFmtId="0" fontId="0" fillId="25" borderId="0" applyNumberFormat="0" applyBorder="0" applyAlignment="0" applyProtection="0"/>
    <xf numFmtId="325" fontId="3" fillId="0" borderId="0" applyFont="0" applyFill="0" applyBorder="0" applyAlignment="0" applyProtection="0"/>
    <xf numFmtId="0" fontId="126" fillId="0" borderId="173" applyNumberFormat="0" applyFill="0" applyAlignment="0" applyProtection="0"/>
    <xf numFmtId="0" fontId="129" fillId="43" borderId="0" applyNumberFormat="0" applyBorder="0" applyAlignment="0" applyProtection="0"/>
    <xf numFmtId="0" fontId="131" fillId="0" borderId="0" applyNumberFormat="0" applyFill="0" applyBorder="0" applyProtection="0">
      <alignment vertical="top"/>
    </xf>
    <xf numFmtId="9" fontId="0" fillId="0" borderId="0" applyFont="0" applyFill="0" applyBorder="0" applyAlignment="0" applyProtection="0"/>
    <xf numFmtId="0" fontId="64" fillId="23" borderId="0" applyNumberFormat="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143" fillId="0" borderId="0"/>
    <xf numFmtId="0" fontId="64" fillId="52" borderId="0" applyNumberFormat="0" applyBorder="0" applyAlignment="0" applyProtection="0"/>
    <xf numFmtId="39" fontId="3" fillId="0" borderId="0" applyFont="0" applyFill="0" applyBorder="0" applyAlignment="0" applyProtection="0"/>
    <xf numFmtId="0" fontId="188" fillId="54" borderId="0" applyNumberFormat="0" applyBorder="0" applyAlignment="0" applyProtection="0"/>
    <xf numFmtId="0" fontId="126" fillId="0" borderId="170" applyNumberFormat="0" applyFill="0" applyAlignment="0" applyProtection="0"/>
    <xf numFmtId="0" fontId="140" fillId="26" borderId="0" applyNumberFormat="0" applyBorder="0" applyAlignment="0" applyProtection="0"/>
    <xf numFmtId="0" fontId="3" fillId="0" borderId="0"/>
    <xf numFmtId="0" fontId="0" fillId="34" borderId="0" applyNumberFormat="0" applyBorder="0" applyAlignment="0" applyProtection="0"/>
    <xf numFmtId="0" fontId="3" fillId="0" borderId="0"/>
    <xf numFmtId="0" fontId="129" fillId="24" borderId="0" applyNumberFormat="0" applyBorder="0" applyAlignment="0" applyProtection="0"/>
    <xf numFmtId="0" fontId="129" fillId="40" borderId="0" applyNumberFormat="0" applyBorder="0" applyAlignment="0" applyProtection="0"/>
    <xf numFmtId="304" fontId="86" fillId="0" borderId="0"/>
    <xf numFmtId="0" fontId="64" fillId="42" borderId="0" applyNumberFormat="0" applyBorder="0" applyAlignment="0" applyProtection="0"/>
    <xf numFmtId="0" fontId="0" fillId="0" borderId="0"/>
    <xf numFmtId="0" fontId="126" fillId="0" borderId="170" applyNumberFormat="0" applyFill="0" applyAlignment="0" applyProtection="0"/>
    <xf numFmtId="0" fontId="0" fillId="13" borderId="0" applyNumberFormat="0" applyBorder="0" applyAlignment="0" applyProtection="0"/>
    <xf numFmtId="0" fontId="133" fillId="0" borderId="175" applyNumberFormat="0" applyFill="0" applyAlignment="0" applyProtection="0"/>
    <xf numFmtId="0" fontId="126" fillId="0" borderId="173" applyNumberFormat="0" applyFill="0" applyAlignment="0" applyProtection="0"/>
    <xf numFmtId="309" fontId="136" fillId="0" borderId="0" applyFont="0" applyFill="0" applyBorder="0" applyAlignment="0" applyProtection="0"/>
    <xf numFmtId="0" fontId="25" fillId="41" borderId="180" applyNumberFormat="0" applyAlignment="0" applyProtection="0"/>
    <xf numFmtId="195" fontId="136" fillId="0" borderId="0" applyFont="0" applyFill="0" applyBorder="0" applyAlignment="0" applyProtection="0"/>
    <xf numFmtId="312" fontId="142" fillId="0" borderId="0"/>
    <xf numFmtId="0" fontId="129" fillId="40" borderId="0" applyNumberFormat="0" applyBorder="0" applyAlignment="0" applyProtection="0"/>
    <xf numFmtId="0" fontId="126" fillId="0" borderId="170" applyNumberFormat="0" applyFill="0" applyAlignment="0" applyProtection="0"/>
    <xf numFmtId="275" fontId="136" fillId="0" borderId="0" applyFont="0" applyFill="0" applyBorder="0" applyAlignment="0" applyProtection="0"/>
    <xf numFmtId="0" fontId="127" fillId="0" borderId="171" applyNumberFormat="0" applyFill="0" applyProtection="0">
      <alignment horizontal="center"/>
    </xf>
    <xf numFmtId="0" fontId="0" fillId="0" borderId="0"/>
    <xf numFmtId="0" fontId="0" fillId="0" borderId="0"/>
    <xf numFmtId="0" fontId="126" fillId="0" borderId="170" applyNumberFormat="0" applyFill="0" applyAlignment="0" applyProtection="0"/>
    <xf numFmtId="0" fontId="127" fillId="0" borderId="171" applyNumberFormat="0" applyFill="0" applyProtection="0">
      <alignment horizontal="center"/>
    </xf>
    <xf numFmtId="0" fontId="137" fillId="0" borderId="0"/>
    <xf numFmtId="0" fontId="126" fillId="0" borderId="170" applyNumberFormat="0" applyFill="0" applyAlignment="0" applyProtection="0"/>
    <xf numFmtId="0" fontId="126" fillId="0" borderId="173" applyNumberFormat="0" applyFill="0" applyAlignment="0" applyProtection="0"/>
    <xf numFmtId="0" fontId="158" fillId="0" borderId="0"/>
    <xf numFmtId="0" fontId="15" fillId="0" borderId="179" applyNumberFormat="0" applyFill="0" applyAlignment="0" applyProtection="0"/>
    <xf numFmtId="0" fontId="0" fillId="32" borderId="0" applyNumberFormat="0" applyBorder="0" applyAlignment="0" applyProtection="0"/>
    <xf numFmtId="0" fontId="0" fillId="32" borderId="0" applyNumberFormat="0" applyBorder="0" applyAlignment="0" applyProtection="0"/>
    <xf numFmtId="0" fontId="163" fillId="14" borderId="186" applyNumberFormat="0" applyAlignment="0" applyProtection="0"/>
    <xf numFmtId="0" fontId="15" fillId="0" borderId="179"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3" fillId="0" borderId="0"/>
    <xf numFmtId="0" fontId="127" fillId="0" borderId="171" applyNumberFormat="0" applyFill="0" applyProtection="0">
      <alignment horizontal="center"/>
    </xf>
    <xf numFmtId="0" fontId="127" fillId="0" borderId="171" applyNumberFormat="0" applyFill="0" applyProtection="0">
      <alignment horizontal="center"/>
    </xf>
    <xf numFmtId="0" fontId="216" fillId="0" borderId="203" applyNumberFormat="0" applyFill="0" applyAlignment="0" applyProtection="0"/>
    <xf numFmtId="0" fontId="127" fillId="0" borderId="171" applyNumberFormat="0" applyFill="0" applyProtection="0">
      <alignment horizontal="center"/>
    </xf>
    <xf numFmtId="282" fontId="3"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4" fontId="3" fillId="0" borderId="0">
      <alignment horizontal="center" vertical="center"/>
    </xf>
    <xf numFmtId="0" fontId="3" fillId="0" borderId="176" applyNumberFormat="0" applyFont="0" applyFill="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0" applyNumberFormat="0" applyFill="0" applyAlignment="0" applyProtection="0"/>
    <xf numFmtId="0" fontId="126" fillId="0" borderId="173" applyNumberFormat="0" applyFill="0" applyAlignment="0" applyProtection="0"/>
    <xf numFmtId="0" fontId="0" fillId="40"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9" fillId="39" borderId="0" applyNumberFormat="0" applyBorder="0" applyAlignment="0" applyProtection="0"/>
    <xf numFmtId="0" fontId="126" fillId="0" borderId="170" applyNumberFormat="0" applyFill="0" applyAlignment="0" applyProtection="0"/>
    <xf numFmtId="0" fontId="126" fillId="0" borderId="173" applyNumberFormat="0" applyFill="0" applyAlignment="0" applyProtection="0"/>
    <xf numFmtId="0" fontId="141" fillId="35" borderId="0" applyNumberFormat="0" applyBorder="0" applyAlignment="0" applyProtection="0"/>
    <xf numFmtId="223" fontId="129" fillId="0" borderId="0" applyFont="0" applyFill="0" applyBorder="0" applyAlignment="0" applyProtection="0"/>
    <xf numFmtId="0" fontId="126" fillId="0" borderId="170" applyNumberFormat="0" applyFill="0" applyAlignment="0" applyProtection="0"/>
    <xf numFmtId="0" fontId="0" fillId="24" borderId="0" applyNumberFormat="0" applyBorder="0" applyAlignment="0" applyProtection="0"/>
    <xf numFmtId="0" fontId="0" fillId="38" borderId="0" applyNumberFormat="0" applyBorder="0" applyAlignment="0" applyProtection="0"/>
    <xf numFmtId="4" fontId="3" fillId="0" borderId="0">
      <alignment horizontal="center" vertical="center"/>
    </xf>
    <xf numFmtId="0" fontId="126" fillId="0" borderId="173" applyNumberFormat="0" applyFill="0" applyAlignment="0" applyProtection="0"/>
    <xf numFmtId="0" fontId="127" fillId="0" borderId="171" applyNumberFormat="0" applyFill="0" applyProtection="0">
      <alignment horizontal="center"/>
    </xf>
    <xf numFmtId="4" fontId="3" fillId="0" borderId="0">
      <alignment horizontal="center" vertical="center"/>
    </xf>
    <xf numFmtId="38" fontId="86" fillId="0" borderId="1" applyFont="0" applyFill="0" applyBorder="0" applyAlignment="0" applyProtection="0"/>
    <xf numFmtId="311" fontId="3" fillId="0" borderId="0" applyFont="0" applyFill="0" applyBorder="0" applyAlignment="0" applyProtection="0"/>
    <xf numFmtId="0" fontId="3" fillId="0" borderId="0"/>
    <xf numFmtId="0" fontId="129" fillId="26" borderId="0" applyNumberFormat="0" applyBorder="0" applyAlignment="0" applyProtection="0"/>
    <xf numFmtId="0" fontId="3" fillId="0" borderId="176" applyNumberFormat="0" applyFont="0" applyFill="0" applyAlignment="0" applyProtection="0"/>
    <xf numFmtId="0" fontId="3" fillId="0" borderId="0"/>
    <xf numFmtId="0" fontId="0" fillId="0" borderId="0"/>
    <xf numFmtId="0" fontId="0" fillId="0" borderId="0"/>
    <xf numFmtId="0" fontId="3" fillId="0" borderId="0"/>
    <xf numFmtId="0" fontId="126" fillId="0" borderId="173" applyNumberFormat="0" applyFill="0" applyAlignment="0" applyProtection="0"/>
    <xf numFmtId="321" fontId="283" fillId="0" borderId="0" applyFont="0" applyFill="0" applyBorder="0" applyAlignment="0" applyProtection="0"/>
    <xf numFmtId="311" fontId="3" fillId="0" borderId="0" applyFont="0" applyFill="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3" fillId="0" borderId="0"/>
    <xf numFmtId="0" fontId="126" fillId="0" borderId="173" applyNumberFormat="0" applyFill="0" applyAlignment="0" applyProtection="0"/>
    <xf numFmtId="0" fontId="129" fillId="26" borderId="0" applyNumberFormat="0" applyBorder="0" applyAlignment="0" applyProtection="0"/>
    <xf numFmtId="0" fontId="126" fillId="0" borderId="170" applyNumberFormat="0" applyFill="0" applyAlignment="0" applyProtection="0"/>
    <xf numFmtId="0" fontId="3" fillId="0" borderId="0"/>
    <xf numFmtId="0" fontId="126" fillId="0" borderId="173" applyNumberFormat="0" applyFill="0" applyAlignment="0" applyProtection="0"/>
    <xf numFmtId="0" fontId="0" fillId="34" borderId="0" applyNumberFormat="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0" fontId="127" fillId="0" borderId="171" applyNumberFormat="0" applyFill="0" applyProtection="0">
      <alignment horizontal="center"/>
    </xf>
    <xf numFmtId="261" fontId="3" fillId="0" borderId="0" applyFont="0" applyFill="0" applyBorder="0" applyAlignment="0" applyProtection="0"/>
    <xf numFmtId="265" fontId="3" fillId="0" borderId="0" applyFont="0" applyFill="0" applyBorder="0" applyAlignment="0" applyProtection="0"/>
    <xf numFmtId="0" fontId="126" fillId="0" borderId="173" applyNumberFormat="0" applyFill="0" applyAlignment="0" applyProtection="0"/>
    <xf numFmtId="4" fontId="3" fillId="0" borderId="0">
      <alignment horizontal="center" vertical="center"/>
    </xf>
    <xf numFmtId="223" fontId="129" fillId="0" borderId="0" applyFon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64" fillId="37" borderId="0" applyNumberFormat="0" applyBorder="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3" fillId="0" borderId="176" applyNumberFormat="0" applyFont="0" applyFill="0" applyAlignment="0" applyProtection="0"/>
    <xf numFmtId="293" fontId="3" fillId="0" borderId="0" applyFont="0" applyFill="0" applyBorder="0" applyAlignment="0" applyProtection="0"/>
    <xf numFmtId="4" fontId="3" fillId="0" borderId="0">
      <alignment horizontal="center" vertical="center"/>
    </xf>
    <xf numFmtId="0" fontId="0" fillId="25" borderId="0" applyNumberFormat="0" applyBorder="0" applyAlignment="0" applyProtection="0"/>
    <xf numFmtId="0" fontId="125" fillId="0" borderId="0" applyNumberFormat="0" applyFill="0" applyBorder="0" applyAlignment="0" applyProtection="0"/>
    <xf numFmtId="9" fontId="0" fillId="0" borderId="0" applyFont="0" applyFill="0" applyBorder="0" applyAlignment="0" applyProtection="0"/>
    <xf numFmtId="0" fontId="0" fillId="36" borderId="0" applyNumberFormat="0" applyBorder="0" applyAlignment="0" applyProtection="0"/>
    <xf numFmtId="0" fontId="125" fillId="0" borderId="0" applyNumberFormat="0" applyFill="0" applyBorder="0" applyAlignment="0" applyProtection="0"/>
    <xf numFmtId="0" fontId="140" fillId="35" borderId="0" applyNumberFormat="0" applyBorder="0" applyAlignment="0" applyProtection="0"/>
    <xf numFmtId="0" fontId="3" fillId="0" borderId="0"/>
    <xf numFmtId="0" fontId="127" fillId="0" borderId="171" applyNumberFormat="0" applyFill="0" applyProtection="0">
      <alignment horizontal="center"/>
    </xf>
    <xf numFmtId="0" fontId="129" fillId="43" borderId="0" applyNumberFormat="0" applyBorder="0" applyAlignment="0" applyProtection="0"/>
    <xf numFmtId="0" fontId="15" fillId="0" borderId="179" applyNumberFormat="0" applyFill="0" applyAlignment="0" applyProtection="0"/>
    <xf numFmtId="0" fontId="130" fillId="0" borderId="0"/>
    <xf numFmtId="223" fontId="129" fillId="0" borderId="0" applyFont="0" applyFill="0" applyBorder="0" applyAlignment="0" applyProtection="0"/>
    <xf numFmtId="0" fontId="126" fillId="0" borderId="170" applyNumberFormat="0" applyFill="0" applyAlignment="0" applyProtection="0"/>
    <xf numFmtId="0" fontId="129" fillId="61" borderId="0" applyNumberFormat="0" applyBorder="0" applyAlignment="0" applyProtection="0"/>
    <xf numFmtId="0" fontId="125" fillId="0" borderId="0" applyNumberFormat="0" applyFill="0" applyBorder="0" applyAlignment="0" applyProtection="0"/>
    <xf numFmtId="0" fontId="126" fillId="0" borderId="170" applyNumberFormat="0" applyFill="0" applyAlignment="0" applyProtection="0"/>
    <xf numFmtId="0" fontId="3" fillId="0" borderId="176" applyNumberFormat="0" applyFont="0" applyFill="0" applyAlignment="0" applyProtection="0"/>
    <xf numFmtId="0" fontId="86" fillId="0" borderId="0"/>
    <xf numFmtId="0" fontId="127" fillId="0" borderId="171" applyNumberFormat="0" applyFill="0" applyProtection="0">
      <alignment horizontal="center"/>
    </xf>
    <xf numFmtId="223" fontId="0" fillId="0" borderId="0" applyFont="0" applyFill="0" applyBorder="0" applyAlignment="0" applyProtection="0"/>
    <xf numFmtId="0" fontId="147" fillId="60" borderId="0" applyNumberFormat="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64" fillId="53" borderId="0" applyNumberFormat="0" applyBorder="0" applyAlignment="0" applyProtection="0"/>
    <xf numFmtId="0" fontId="3" fillId="0" borderId="176" applyNumberFormat="0" applyFon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3" fillId="0" borderId="0"/>
    <xf numFmtId="0" fontId="126" fillId="0" borderId="170" applyNumberFormat="0" applyFill="0" applyAlignment="0" applyProtection="0"/>
    <xf numFmtId="0" fontId="129" fillId="24" borderId="0" applyNumberFormat="0" applyBorder="0" applyAlignment="0" applyProtection="0"/>
    <xf numFmtId="0" fontId="129" fillId="24"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220" fontId="3" fillId="0" borderId="0" applyFont="0" applyFill="0" applyBorder="0" applyAlignment="0" applyProtection="0"/>
    <xf numFmtId="0" fontId="139" fillId="0" borderId="178" applyNumberFormat="0" applyFill="0" applyAlignment="0" applyProtection="0"/>
    <xf numFmtId="0" fontId="0" fillId="57" borderId="0" applyNumberFormat="0" applyBorder="0" applyAlignment="0" applyProtection="0"/>
    <xf numFmtId="0" fontId="138" fillId="0" borderId="177" applyNumberFormat="0" applyFill="0" applyAlignment="0" applyProtection="0"/>
    <xf numFmtId="0" fontId="125" fillId="0" borderId="0" applyNumberFormat="0" applyFill="0" applyBorder="0" applyAlignment="0" applyProtection="0"/>
    <xf numFmtId="0" fontId="0" fillId="34" borderId="0" applyNumberFormat="0" applyBorder="0" applyAlignment="0" applyProtection="0"/>
    <xf numFmtId="0" fontId="126" fillId="0" borderId="173" applyNumberFormat="0" applyFill="0" applyAlignment="0" applyProtection="0"/>
    <xf numFmtId="0" fontId="137" fillId="0" borderId="0"/>
    <xf numFmtId="0" fontId="128" fillId="0" borderId="172"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6" fillId="0" borderId="170" applyNumberFormat="0" applyFill="0" applyAlignment="0" applyProtection="0"/>
    <xf numFmtId="0" fontId="64" fillId="31" borderId="0" applyNumberFormat="0" applyBorder="0" applyAlignment="0" applyProtection="0"/>
    <xf numFmtId="0" fontId="129" fillId="40" borderId="0" applyNumberFormat="0" applyBorder="0" applyAlignment="0" applyProtection="0"/>
    <xf numFmtId="0" fontId="129" fillId="26" borderId="0" applyNumberFormat="0" applyBorder="0" applyAlignment="0" applyProtection="0"/>
    <xf numFmtId="0" fontId="0" fillId="28" borderId="0" applyNumberFormat="0" applyBorder="0" applyAlignment="0" applyProtection="0"/>
    <xf numFmtId="0" fontId="158" fillId="0" borderId="0"/>
    <xf numFmtId="0" fontId="0" fillId="0" borderId="0"/>
    <xf numFmtId="0" fontId="127" fillId="0" borderId="171" applyNumberFormat="0" applyFill="0" applyProtection="0">
      <alignment horizontal="center"/>
    </xf>
    <xf numFmtId="38" fontId="86" fillId="0" borderId="1" applyFont="0" applyFill="0" applyBorder="0" applyAlignment="0" applyProtection="0"/>
    <xf numFmtId="0" fontId="126" fillId="0" borderId="170" applyNumberFormat="0" applyFill="0" applyAlignment="0" applyProtection="0"/>
    <xf numFmtId="0" fontId="3" fillId="0" borderId="0"/>
    <xf numFmtId="0" fontId="127" fillId="0" borderId="171" applyNumberFormat="0" applyFill="0" applyProtection="0">
      <alignment horizontal="center"/>
    </xf>
    <xf numFmtId="0" fontId="0" fillId="33" borderId="0" applyNumberFormat="0" applyBorder="0" applyAlignment="0" applyProtection="0"/>
    <xf numFmtId="0" fontId="126" fillId="0" borderId="170" applyNumberFormat="0" applyFill="0" applyAlignment="0" applyProtection="0"/>
    <xf numFmtId="0" fontId="182" fillId="0" borderId="0" applyNumberFormat="0" applyFill="0" applyBorder="0" applyAlignment="0" applyProtection="0"/>
    <xf numFmtId="0" fontId="3" fillId="0" borderId="0"/>
    <xf numFmtId="0" fontId="130" fillId="0" borderId="0"/>
    <xf numFmtId="0" fontId="0" fillId="15" borderId="0" applyNumberFormat="0" applyBorder="0" applyAlignment="0" applyProtection="0"/>
    <xf numFmtId="0" fontId="0" fillId="15" borderId="0" applyNumberFormat="0" applyBorder="0" applyAlignment="0" applyProtection="0"/>
    <xf numFmtId="0" fontId="0" fillId="32" borderId="0" applyNumberFormat="0" applyBorder="0" applyAlignment="0" applyProtection="0"/>
    <xf numFmtId="0" fontId="3" fillId="0" borderId="0"/>
    <xf numFmtId="0" fontId="126" fillId="0" borderId="170" applyNumberFormat="0" applyFill="0" applyAlignment="0" applyProtection="0"/>
    <xf numFmtId="0" fontId="0" fillId="32" borderId="0" applyNumberFormat="0" applyBorder="0" applyAlignment="0" applyProtection="0"/>
    <xf numFmtId="0" fontId="0" fillId="32" borderId="0" applyNumberFormat="0" applyBorder="0" applyAlignment="0" applyProtection="0"/>
    <xf numFmtId="0" fontId="126" fillId="0" borderId="170" applyNumberFormat="0" applyFill="0" applyAlignment="0" applyProtection="0"/>
    <xf numFmtId="314" fontId="136" fillId="0" borderId="0" applyFont="0" applyFill="0" applyBorder="0" applyAlignment="0" applyProtection="0"/>
    <xf numFmtId="0" fontId="64" fillId="31" borderId="0" applyNumberFormat="0" applyBorder="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3" fillId="0" borderId="176" applyNumberFormat="0" applyFont="0" applyFill="0" applyAlignment="0" applyProtection="0"/>
    <xf numFmtId="0" fontId="126" fillId="0" borderId="170" applyNumberFormat="0" applyFill="0" applyAlignment="0" applyProtection="0"/>
    <xf numFmtId="0" fontId="0" fillId="0" borderId="0"/>
    <xf numFmtId="318" fontId="135" fillId="0" borderId="0" applyFont="0" applyFill="0" applyBorder="0" applyAlignment="0" applyProtection="0"/>
    <xf numFmtId="0" fontId="127" fillId="0" borderId="171" applyNumberFormat="0" applyFill="0" applyProtection="0">
      <alignment horizontal="center"/>
    </xf>
    <xf numFmtId="4" fontId="3" fillId="0" borderId="0">
      <alignment horizontal="center" vertical="center"/>
    </xf>
    <xf numFmtId="0" fontId="0" fillId="0" borderId="0"/>
    <xf numFmtId="268" fontId="3" fillId="0" borderId="0" applyFont="0" applyFill="0" applyBorder="0" applyAlignment="0" applyProtection="0"/>
    <xf numFmtId="0" fontId="137" fillId="0" borderId="0"/>
    <xf numFmtId="0" fontId="129" fillId="25" borderId="0" applyNumberFormat="0" applyBorder="0" applyAlignment="0" applyProtection="0"/>
    <xf numFmtId="202" fontId="178" fillId="0" borderId="0" applyFont="0" applyFill="0" applyBorder="0" applyAlignment="0" applyProtection="0"/>
    <xf numFmtId="0" fontId="127" fillId="0" borderId="171" applyNumberFormat="0" applyFill="0" applyProtection="0">
      <alignment horizontal="center"/>
    </xf>
    <xf numFmtId="0" fontId="126" fillId="0" borderId="173" applyNumberFormat="0" applyFill="0" applyAlignment="0" applyProtection="0"/>
    <xf numFmtId="3" fontId="1" fillId="0" borderId="0" applyFont="0" applyFill="0" applyBorder="0" applyAlignment="0" applyProtection="0"/>
    <xf numFmtId="0" fontId="206" fillId="0" borderId="0" applyNumberFormat="0" applyFill="0" applyBorder="0" applyAlignment="0" applyProtection="0">
      <alignment vertical="center"/>
    </xf>
    <xf numFmtId="0" fontId="134" fillId="0" borderId="0" applyNumberFormat="0" applyFill="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0" fillId="36" borderId="0" applyNumberFormat="0" applyBorder="0" applyAlignment="0" applyProtection="0"/>
    <xf numFmtId="0" fontId="3" fillId="0" borderId="0"/>
    <xf numFmtId="0" fontId="126" fillId="0" borderId="173"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223" fontId="0" fillId="0" borderId="0" applyFont="0" applyFill="0" applyBorder="0" applyAlignment="0" applyProtection="0"/>
    <xf numFmtId="4" fontId="3" fillId="0" borderId="0">
      <alignment horizontal="center" vertical="center"/>
    </xf>
    <xf numFmtId="0" fontId="127" fillId="0" borderId="171" applyNumberFormat="0" applyFill="0" applyProtection="0">
      <alignment horizontal="center"/>
    </xf>
    <xf numFmtId="0" fontId="129" fillId="51" borderId="0" applyNumberFormat="0" applyBorder="0" applyAlignment="0" applyProtection="0"/>
    <xf numFmtId="0" fontId="126" fillId="0" borderId="170" applyNumberForma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4" fontId="3" fillId="0" borderId="0">
      <alignment horizontal="center" vertical="center"/>
    </xf>
    <xf numFmtId="0" fontId="126" fillId="0" borderId="170" applyNumberFormat="0" applyFill="0" applyAlignment="0" applyProtection="0"/>
    <xf numFmtId="4" fontId="3" fillId="0" borderId="0">
      <alignment horizontal="center" vertical="center"/>
    </xf>
    <xf numFmtId="0" fontId="0" fillId="22" borderId="0" applyNumberFormat="0" applyBorder="0" applyAlignment="0" applyProtection="0"/>
    <xf numFmtId="329" fontId="3" fillId="0" borderId="0" applyFont="0" applyFill="0" applyBorder="0" applyAlignment="0" applyProtection="0"/>
    <xf numFmtId="0" fontId="127" fillId="0" borderId="171" applyNumberFormat="0" applyFill="0" applyProtection="0">
      <alignment horizontal="center"/>
    </xf>
    <xf numFmtId="0" fontId="129" fillId="43" borderId="0" applyNumberFormat="0" applyBorder="0" applyAlignment="0" applyProtection="0"/>
    <xf numFmtId="0" fontId="125" fillId="0" borderId="0" applyNumberFormat="0" applyFill="0" applyBorder="0" applyAlignment="0" applyProtection="0"/>
    <xf numFmtId="0" fontId="126" fillId="0" borderId="173"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4" fontId="3" fillId="0" borderId="0">
      <alignment horizontal="center" vertical="center"/>
    </xf>
    <xf numFmtId="0" fontId="0" fillId="36" borderId="0" applyNumberFormat="0" applyBorder="0" applyAlignment="0" applyProtection="0"/>
    <xf numFmtId="0" fontId="0" fillId="36" borderId="0" applyNumberFormat="0" applyBorder="0" applyAlignment="0" applyProtection="0"/>
    <xf numFmtId="311" fontId="3" fillId="0" borderId="0" applyFont="0" applyFill="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3" fillId="0" borderId="0"/>
    <xf numFmtId="0" fontId="3" fillId="0" borderId="0" applyNumberFormat="0" applyFill="0" applyBorder="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0" fillId="27" borderId="0" applyNumberFormat="0" applyBorder="0" applyAlignment="0" applyProtection="0"/>
    <xf numFmtId="0" fontId="158" fillId="0" borderId="0"/>
    <xf numFmtId="0" fontId="126" fillId="0" borderId="170" applyNumberFormat="0" applyFill="0" applyAlignment="0" applyProtection="0"/>
    <xf numFmtId="0" fontId="126" fillId="0" borderId="173" applyNumberFormat="0" applyFill="0" applyAlignment="0" applyProtection="0"/>
    <xf numFmtId="0" fontId="86" fillId="0" borderId="0"/>
    <xf numFmtId="0" fontId="125" fillId="0" borderId="0" applyNumberFormat="0" applyFill="0" applyBorder="0" applyAlignment="0" applyProtection="0"/>
    <xf numFmtId="0" fontId="0" fillId="0" borderId="0"/>
    <xf numFmtId="0" fontId="3" fillId="0" borderId="0"/>
    <xf numFmtId="9" fontId="0" fillId="0" borderId="0" applyFont="0" applyFill="0" applyBorder="0" applyAlignment="0" applyProtection="0"/>
    <xf numFmtId="0" fontId="127" fillId="0" borderId="171" applyNumberFormat="0" applyFill="0" applyProtection="0">
      <alignment horizontal="center"/>
    </xf>
    <xf numFmtId="0" fontId="129" fillId="30" borderId="0" applyNumberFormat="0" applyBorder="0" applyAlignment="0" applyProtection="0"/>
    <xf numFmtId="0" fontId="129" fillId="30" borderId="0" applyNumberFormat="0" applyBorder="0" applyAlignment="0" applyProtection="0"/>
    <xf numFmtId="0" fontId="0" fillId="29" borderId="0" applyNumberFormat="0" applyBorder="0" applyAlignment="0" applyProtection="0"/>
    <xf numFmtId="0" fontId="126" fillId="0" borderId="170" applyNumberFormat="0" applyFill="0" applyAlignment="0" applyProtection="0"/>
    <xf numFmtId="4" fontId="3" fillId="0" borderId="0">
      <alignment horizontal="center" vertical="center"/>
    </xf>
    <xf numFmtId="4" fontId="3" fillId="0" borderId="0">
      <alignment horizontal="center" vertical="center"/>
    </xf>
    <xf numFmtId="0" fontId="0" fillId="0" borderId="0"/>
    <xf numFmtId="0" fontId="126" fillId="0" borderId="173" applyNumberFormat="0" applyFill="0" applyAlignment="0" applyProtection="0"/>
    <xf numFmtId="0" fontId="64" fillId="69"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0" fillId="13" borderId="0" applyNumberFormat="0" applyBorder="0" applyAlignment="0" applyProtection="0"/>
    <xf numFmtId="0" fontId="0" fillId="22" borderId="0" applyNumberFormat="0" applyBorder="0" applyAlignment="0" applyProtection="0"/>
    <xf numFmtId="0" fontId="64" fillId="16" borderId="0" applyNumberFormat="0" applyBorder="0" applyAlignment="0" applyProtection="0"/>
    <xf numFmtId="0" fontId="126" fillId="0" borderId="170" applyNumberFormat="0" applyFill="0" applyAlignment="0" applyProtection="0"/>
    <xf numFmtId="0" fontId="3" fillId="0" borderId="0"/>
    <xf numFmtId="0" fontId="126" fillId="0" borderId="173" applyNumberFormat="0" applyFill="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40" fillId="39" borderId="0" applyNumberFormat="0" applyBorder="0" applyAlignment="0" applyProtection="0"/>
    <xf numFmtId="325" fontId="3" fillId="0" borderId="0" applyFont="0" applyFill="0" applyBorder="0" applyAlignment="0" applyProtection="0"/>
    <xf numFmtId="0" fontId="133" fillId="0" borderId="175" applyNumberFormat="0" applyFill="0" applyAlignment="0" applyProtection="0"/>
    <xf numFmtId="223" fontId="3" fillId="0" borderId="0" applyFont="0" applyFill="0" applyBorder="0" applyAlignment="0" applyProtection="0"/>
    <xf numFmtId="0" fontId="64" fillId="37" borderId="0" applyNumberFormat="0" applyBorder="0" applyAlignment="0" applyProtection="0"/>
    <xf numFmtId="274" fontId="3" fillId="0" borderId="0" applyFont="0" applyFill="0" applyBorder="0" applyAlignment="0" applyProtection="0"/>
    <xf numFmtId="0" fontId="0" fillId="27" borderId="0" applyNumberFormat="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325" fontId="3" fillId="0" borderId="0" applyFont="0" applyFill="0" applyBorder="0" applyAlignment="0" applyProtection="0"/>
    <xf numFmtId="0" fontId="126" fillId="0" borderId="0" applyNumberFormat="0" applyFill="0" applyBorder="0" applyAlignment="0" applyProtection="0"/>
    <xf numFmtId="0" fontId="126" fillId="0" borderId="170" applyNumberFormat="0" applyFill="0" applyAlignment="0" applyProtection="0"/>
    <xf numFmtId="0" fontId="181" fillId="66" borderId="194">
      <alignment horizontal="center"/>
    </xf>
    <xf numFmtId="0" fontId="3" fillId="0" borderId="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7" fillId="0" borderId="171" applyNumberFormat="0" applyFill="0" applyProtection="0">
      <alignment horizontal="center"/>
    </xf>
    <xf numFmtId="0" fontId="3" fillId="0" borderId="0"/>
    <xf numFmtId="0" fontId="129" fillId="51" borderId="0" applyNumberFormat="0" applyBorder="0" applyAlignment="0" applyProtection="0"/>
    <xf numFmtId="0" fontId="129" fillId="26" borderId="0" applyNumberFormat="0" applyBorder="0" applyAlignment="0" applyProtection="0"/>
    <xf numFmtId="0" fontId="0" fillId="15" borderId="0" applyNumberFormat="0" applyBorder="0" applyAlignment="0" applyProtection="0"/>
    <xf numFmtId="0" fontId="3" fillId="0" borderId="0"/>
    <xf numFmtId="293" fontId="3" fillId="0" borderId="0" applyFont="0" applyFill="0" applyBorder="0" applyAlignment="0" applyProtection="0"/>
    <xf numFmtId="0" fontId="129" fillId="51" borderId="0" applyNumberFormat="0" applyBorder="0" applyAlignment="0" applyProtection="0"/>
    <xf numFmtId="0" fontId="0" fillId="28" borderId="0" applyNumberFormat="0" applyBorder="0" applyAlignment="0" applyProtection="0"/>
    <xf numFmtId="0" fontId="127" fillId="0" borderId="171" applyNumberFormat="0" applyFill="0" applyProtection="0">
      <alignment horizontal="center"/>
    </xf>
    <xf numFmtId="0" fontId="126" fillId="0" borderId="170" applyNumberForma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0" fillId="34"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4" fontId="3" fillId="0" borderId="0">
      <alignment horizontal="center" vertical="center"/>
    </xf>
    <xf numFmtId="223" fontId="3" fillId="0" borderId="0" applyFont="0" applyFill="0" applyBorder="0" applyAlignment="0" applyProtection="0"/>
    <xf numFmtId="0" fontId="126" fillId="0" borderId="170" applyNumberFormat="0" applyFill="0" applyAlignment="0" applyProtection="0"/>
    <xf numFmtId="0" fontId="126" fillId="0" borderId="170" applyNumberFormat="0" applyFill="0" applyAlignment="0" applyProtection="0"/>
    <xf numFmtId="0" fontId="3" fillId="0" borderId="0"/>
    <xf numFmtId="0" fontId="0" fillId="27" borderId="0" applyNumberFormat="0" applyBorder="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0" fontId="64" fillId="50" borderId="0" applyNumberFormat="0" applyBorder="0" applyAlignment="0" applyProtection="0"/>
    <xf numFmtId="0" fontId="125" fillId="0" borderId="0" applyNumberFormat="0" applyFill="0" applyBorder="0" applyAlignment="0" applyProtection="0"/>
    <xf numFmtId="223" fontId="129" fillId="0" borderId="0" applyFont="0" applyFill="0" applyBorder="0" applyAlignment="0" applyProtection="0"/>
    <xf numFmtId="255" fontId="1" fillId="0" borderId="0" applyFill="0" applyBorder="0" applyAlignment="0"/>
    <xf numFmtId="0" fontId="127" fillId="0" borderId="171" applyNumberFormat="0" applyFill="0" applyProtection="0">
      <alignment horizontal="center"/>
    </xf>
    <xf numFmtId="0" fontId="132" fillId="0" borderId="174" applyNumberFormat="0" applyFill="0" applyAlignment="0" applyProtection="0"/>
    <xf numFmtId="0" fontId="126" fillId="0" borderId="170" applyNumberFormat="0" applyFill="0" applyAlignment="0" applyProtection="0"/>
    <xf numFmtId="223" fontId="0"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129" fillId="26" borderId="0" applyNumberFormat="0" applyBorder="0" applyAlignment="0" applyProtection="0"/>
    <xf numFmtId="0" fontId="125" fillId="0" borderId="0" applyNumberFormat="0" applyFill="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xf numFmtId="0" fontId="25" fillId="41" borderId="180" applyNumberFormat="0" applyAlignment="0" applyProtection="0"/>
    <xf numFmtId="0" fontId="126" fillId="0" borderId="170" applyNumberFormat="0" applyFill="0" applyAlignment="0" applyProtection="0"/>
    <xf numFmtId="0" fontId="127" fillId="0" borderId="171" applyNumberFormat="0" applyFill="0" applyProtection="0">
      <alignment horizontal="center"/>
    </xf>
    <xf numFmtId="0" fontId="131" fillId="0" borderId="0" applyNumberFormat="0" applyFill="0" applyBorder="0" applyProtection="0">
      <alignment vertical="top"/>
    </xf>
    <xf numFmtId="223" fontId="3" fillId="0" borderId="0" applyFont="0" applyFill="0" applyBorder="0" applyAlignment="0" applyProtection="0"/>
    <xf numFmtId="0" fontId="0" fillId="13" borderId="0" applyNumberFormat="0" applyBorder="0" applyAlignment="0" applyProtection="0"/>
    <xf numFmtId="0" fontId="126" fillId="0" borderId="170" applyNumberFormat="0" applyFill="0" applyAlignment="0" applyProtection="0"/>
    <xf numFmtId="0" fontId="126" fillId="0" borderId="170" applyNumberFormat="0" applyFill="0" applyAlignment="0" applyProtection="0"/>
    <xf numFmtId="0" fontId="126" fillId="0" borderId="173" applyNumberFormat="0" applyFill="0" applyAlignment="0" applyProtection="0"/>
    <xf numFmtId="0" fontId="127" fillId="0" borderId="171" applyNumberFormat="0" applyFill="0" applyProtection="0">
      <alignment horizontal="center"/>
    </xf>
    <xf numFmtId="0" fontId="126" fillId="0" borderId="173" applyNumberFormat="0" applyFill="0" applyAlignment="0" applyProtection="0"/>
    <xf numFmtId="4" fontId="3" fillId="0" borderId="0">
      <alignment horizontal="center" vertical="center"/>
    </xf>
    <xf numFmtId="0" fontId="132" fillId="0" borderId="0" applyNumberFormat="0" applyFill="0" applyBorder="0" applyAlignment="0" applyProtection="0"/>
    <xf numFmtId="0" fontId="0" fillId="15" borderId="0" applyNumberFormat="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3" fillId="0" borderId="176" applyNumberFormat="0" applyFont="0" applyFill="0" applyAlignment="0" applyProtection="0"/>
    <xf numFmtId="0" fontId="131" fillId="0" borderId="0" applyNumberFormat="0" applyFill="0" applyBorder="0" applyProtection="0">
      <alignment vertical="top"/>
    </xf>
    <xf numFmtId="0" fontId="131" fillId="0" borderId="0" applyNumberFormat="0" applyFill="0" applyBorder="0" applyProtection="0">
      <alignment vertical="top"/>
    </xf>
    <xf numFmtId="0" fontId="127" fillId="0" borderId="171" applyNumberFormat="0" applyFill="0" applyProtection="0">
      <alignment horizontal="center"/>
    </xf>
    <xf numFmtId="0" fontId="0" fillId="22" borderId="0" applyNumberFormat="0" applyBorder="0" applyAlignment="0" applyProtection="0"/>
    <xf numFmtId="0" fontId="126" fillId="0" borderId="173" applyNumberFormat="0" applyFill="0" applyAlignment="0" applyProtection="0"/>
    <xf numFmtId="0" fontId="0" fillId="25" borderId="0" applyNumberFormat="0" applyBorder="0" applyAlignment="0" applyProtection="0"/>
    <xf numFmtId="0" fontId="0" fillId="22" borderId="0" applyNumberFormat="0" applyBorder="0" applyAlignment="0" applyProtection="0"/>
    <xf numFmtId="326" fontId="130" fillId="0" borderId="0" applyFont="0" applyFill="0" applyBorder="0" applyAlignment="0" applyProtection="0"/>
    <xf numFmtId="0" fontId="127" fillId="0" borderId="171" applyNumberFormat="0" applyFill="0" applyProtection="0">
      <alignment horizontal="center"/>
    </xf>
    <xf numFmtId="0" fontId="127" fillId="0" borderId="171" applyNumberFormat="0" applyFill="0" applyProtection="0">
      <alignment horizontal="center"/>
    </xf>
    <xf numFmtId="0" fontId="127" fillId="0" borderId="171" applyNumberFormat="0" applyFill="0" applyProtection="0">
      <alignment horizontal="center"/>
    </xf>
    <xf numFmtId="0" fontId="126" fillId="0" borderId="170" applyNumberFormat="0" applyFill="0" applyAlignment="0" applyProtection="0"/>
    <xf numFmtId="0" fontId="0" fillId="13" borderId="0" applyNumberFormat="0" applyBorder="0" applyAlignment="0" applyProtection="0"/>
    <xf numFmtId="0" fontId="0" fillId="36" borderId="0" applyNumberFormat="0" applyBorder="0" applyAlignment="0" applyProtection="0"/>
    <xf numFmtId="0" fontId="3" fillId="0" borderId="0"/>
    <xf numFmtId="0" fontId="127" fillId="0" borderId="171" applyNumberFormat="0" applyFill="0" applyProtection="0">
      <alignment horizontal="center"/>
    </xf>
    <xf numFmtId="0" fontId="86" fillId="0" borderId="0"/>
    <xf numFmtId="320" fontId="3" fillId="0" borderId="0" applyFont="0" applyFill="0" applyBorder="0" applyAlignment="0" applyProtection="0"/>
    <xf numFmtId="0" fontId="125" fillId="0" borderId="0" applyNumberFormat="0" applyFill="0" applyBorder="0" applyAlignment="0" applyProtection="0"/>
    <xf numFmtId="0" fontId="130" fillId="0" borderId="0"/>
    <xf numFmtId="4" fontId="3" fillId="0" borderId="0">
      <alignment horizontal="center" vertical="center"/>
    </xf>
    <xf numFmtId="283" fontId="3" fillId="0" borderId="0" applyFont="0" applyFill="0" applyBorder="0" applyAlignment="0" applyProtection="0"/>
    <xf numFmtId="0" fontId="0" fillId="15" borderId="0" applyNumberFormat="0" applyBorder="0" applyAlignment="0" applyProtection="0"/>
    <xf numFmtId="223" fontId="129" fillId="0" borderId="0" applyFont="0" applyFill="0" applyBorder="0" applyAlignment="0" applyProtection="0"/>
    <xf numFmtId="0" fontId="128" fillId="0" borderId="172" applyNumberFormat="0" applyFill="0" applyAlignment="0" applyProtection="0"/>
    <xf numFmtId="0" fontId="126" fillId="0" borderId="170" applyNumberFormat="0" applyFill="0" applyAlignment="0" applyProtection="0"/>
    <xf numFmtId="0" fontId="0" fillId="24" borderId="0" applyNumberFormat="0" applyBorder="0" applyAlignment="0" applyProtection="0"/>
    <xf numFmtId="0" fontId="0" fillId="24" borderId="0" applyNumberFormat="0" applyBorder="0" applyAlignment="0" applyProtection="0"/>
    <xf numFmtId="0" fontId="3" fillId="0" borderId="176" applyNumberFormat="0" applyFont="0" applyFill="0" applyAlignment="0" applyProtection="0"/>
    <xf numFmtId="0" fontId="0" fillId="15" borderId="0" applyNumberFormat="0" applyBorder="0" applyAlignment="0" applyProtection="0"/>
    <xf numFmtId="0" fontId="126" fillId="0" borderId="170" applyNumberFormat="0" applyFill="0" applyAlignment="0" applyProtection="0"/>
    <xf numFmtId="0" fontId="297" fillId="0" borderId="0" applyBorder="0">
      <alignment horizontal="left" vertical="center"/>
    </xf>
    <xf numFmtId="0" fontId="127" fillId="0" borderId="171" applyNumberFormat="0" applyFill="0" applyProtection="0">
      <alignment horizontal="center"/>
    </xf>
    <xf numFmtId="0" fontId="3" fillId="0" borderId="0"/>
    <xf numFmtId="223" fontId="0" fillId="0" borderId="0" applyFont="0" applyFill="0" applyBorder="0" applyAlignment="0" applyProtection="0"/>
    <xf numFmtId="0" fontId="3" fillId="0" borderId="176" applyNumberFormat="0" applyFont="0" applyFill="0" applyAlignment="0" applyProtection="0"/>
    <xf numFmtId="4" fontId="3" fillId="0" borderId="0">
      <alignment horizontal="center" vertical="center"/>
    </xf>
    <xf numFmtId="0" fontId="131" fillId="0" borderId="0" applyNumberFormat="0" applyFill="0" applyBorder="0" applyAlignment="0" applyProtection="0"/>
    <xf numFmtId="249" fontId="3" fillId="0" borderId="0" applyFont="0" applyFill="0" applyBorder="0" applyAlignment="0" applyProtection="0"/>
    <xf numFmtId="0" fontId="126" fillId="0" borderId="173" applyNumberFormat="0" applyFill="0" applyAlignment="0" applyProtection="0"/>
    <xf numFmtId="304" fontId="86" fillId="0" borderId="0"/>
    <xf numFmtId="0" fontId="126" fillId="0" borderId="170" applyNumberFormat="0" applyFill="0" applyAlignment="0" applyProtection="0"/>
    <xf numFmtId="0" fontId="125" fillId="0" borderId="0" applyNumberFormat="0" applyFill="0" applyBorder="0" applyAlignment="0" applyProtection="0"/>
    <xf numFmtId="223" fontId="3" fillId="0" borderId="0" applyFont="0" applyFill="0" applyBorder="0" applyAlignment="0" applyProtection="0"/>
    <xf numFmtId="0" fontId="64" fillId="42" borderId="0" applyNumberFormat="0" applyBorder="0" applyAlignment="0" applyProtection="0"/>
    <xf numFmtId="0" fontId="127" fillId="0" borderId="171" applyNumberFormat="0" applyFill="0" applyProtection="0">
      <alignment horizontal="center"/>
    </xf>
    <xf numFmtId="0" fontId="64" fillId="23" borderId="0" applyNumberFormat="0" applyBorder="0" applyAlignment="0" applyProtection="0"/>
    <xf numFmtId="295" fontId="3" fillId="0" borderId="0" applyFont="0" applyFill="0" applyBorder="0" applyAlignment="0" applyProtection="0"/>
    <xf numFmtId="0" fontId="0" fillId="22" borderId="0" applyNumberFormat="0" applyBorder="0" applyAlignment="0" applyProtection="0"/>
    <xf numFmtId="223" fontId="3" fillId="0" borderId="0" applyFont="0" applyFill="0" applyBorder="0" applyAlignment="0" applyProtection="0"/>
    <xf numFmtId="0" fontId="64" fillId="21" borderId="0" applyNumberFormat="0" applyBorder="0" applyAlignment="0" applyProtection="0"/>
    <xf numFmtId="0" fontId="126" fillId="0" borderId="170" applyNumberFormat="0" applyFill="0" applyAlignment="0" applyProtection="0"/>
    <xf numFmtId="0" fontId="131" fillId="0" borderId="0" applyNumberFormat="0" applyFill="0" applyBorder="0" applyProtection="0">
      <alignment vertical="top"/>
    </xf>
    <xf numFmtId="0" fontId="127" fillId="0" borderId="171" applyNumberFormat="0" applyFill="0" applyProtection="0">
      <alignment horizontal="center"/>
    </xf>
    <xf numFmtId="0" fontId="126" fillId="0" borderId="170" applyNumberFormat="0" applyFill="0" applyAlignment="0" applyProtection="0"/>
    <xf numFmtId="0" fontId="189" fillId="68" borderId="0" applyNumberFormat="0" applyBorder="0" applyAlignment="0" applyProtection="0"/>
    <xf numFmtId="0" fontId="127" fillId="0" borderId="171" applyNumberFormat="0" applyFill="0" applyProtection="0">
      <alignment horizontal="center"/>
    </xf>
    <xf numFmtId="0" fontId="125" fillId="0" borderId="0" applyNumberFormat="0" applyFill="0" applyBorder="0" applyAlignment="0" applyProtection="0"/>
  </cellStyleXfs>
  <cellXfs count="1890">
    <xf numFmtId="0" fontId="0" fillId="0" borderId="0" xfId="0"/>
    <xf numFmtId="0" fontId="0" fillId="0" borderId="1" xfId="0" applyBorder="1"/>
    <xf numFmtId="0" fontId="0" fillId="0" borderId="2" xfId="0" applyBorder="1"/>
    <xf numFmtId="10" fontId="0" fillId="0" borderId="1" xfId="0" applyNumberFormat="1" applyBorder="1"/>
    <xf numFmtId="0" fontId="1" fillId="0" borderId="0" xfId="1553" applyFont="1" applyAlignment="1">
      <alignment vertical="center"/>
    </xf>
    <xf numFmtId="0" fontId="1" fillId="0" borderId="0" xfId="1553" applyFont="1"/>
    <xf numFmtId="9" fontId="2" fillId="0" borderId="0" xfId="31" applyFont="1"/>
    <xf numFmtId="0" fontId="2" fillId="0" borderId="0" xfId="1553" applyFont="1"/>
    <xf numFmtId="0" fontId="1" fillId="0" borderId="0" xfId="1553" applyFont="1" applyAlignment="1">
      <alignment horizontal="center" vertical="center"/>
    </xf>
    <xf numFmtId="0" fontId="3" fillId="0" borderId="0" xfId="1553" applyFont="1"/>
    <xf numFmtId="0" fontId="0" fillId="0" borderId="0" xfId="1553"/>
    <xf numFmtId="0" fontId="3" fillId="0" borderId="0" xfId="1553" applyFont="1" applyAlignment="1">
      <alignment horizontal="center"/>
    </xf>
    <xf numFmtId="0" fontId="4" fillId="0" borderId="3" xfId="0" applyFont="1" applyBorder="1" applyAlignment="1">
      <alignment horizontal="center"/>
    </xf>
    <xf numFmtId="3" fontId="3" fillId="0" borderId="0" xfId="1553" applyNumberFormat="1" applyFont="1"/>
    <xf numFmtId="0" fontId="5" fillId="0" borderId="4" xfId="0" applyFont="1" applyBorder="1" applyAlignment="1">
      <alignment horizontal="center" wrapText="1"/>
    </xf>
    <xf numFmtId="0" fontId="0" fillId="0" borderId="0" xfId="542"/>
    <xf numFmtId="0" fontId="3" fillId="0" borderId="0" xfId="542" applyFont="1" applyAlignment="1">
      <alignment horizontal="center"/>
    </xf>
    <xf numFmtId="0" fontId="6" fillId="2" borderId="5" xfId="1553" applyFont="1" applyFill="1" applyBorder="1" applyAlignment="1">
      <alignment vertical="center"/>
    </xf>
    <xf numFmtId="0" fontId="7" fillId="0" borderId="0" xfId="1553" applyFont="1" applyAlignment="1">
      <alignment vertical="center"/>
    </xf>
    <xf numFmtId="183" fontId="6" fillId="2" borderId="5" xfId="1927" applyNumberFormat="1" applyFont="1" applyFill="1" applyBorder="1" applyAlignment="1">
      <alignment horizontal="center" vertical="center"/>
    </xf>
    <xf numFmtId="183" fontId="7" fillId="0" borderId="0" xfId="542" applyNumberFormat="1" applyFont="1" applyAlignment="1">
      <alignment vertical="center"/>
    </xf>
    <xf numFmtId="0" fontId="1" fillId="0" borderId="6" xfId="1553" applyFont="1" applyBorder="1"/>
    <xf numFmtId="0" fontId="7" fillId="0" borderId="0" xfId="1553" applyFont="1"/>
    <xf numFmtId="183" fontId="1" fillId="0" borderId="6" xfId="1927" applyNumberFormat="1" applyFont="1" applyBorder="1" applyAlignment="1">
      <alignment horizontal="center"/>
    </xf>
    <xf numFmtId="183" fontId="7" fillId="0" borderId="0" xfId="542" applyNumberFormat="1" applyFont="1"/>
    <xf numFmtId="0" fontId="1" fillId="0" borderId="7" xfId="1553" applyFont="1" applyBorder="1" applyAlignment="1">
      <alignment horizontal="left" indent="1"/>
    </xf>
    <xf numFmtId="0" fontId="8" fillId="0" borderId="0" xfId="1553" applyFont="1"/>
    <xf numFmtId="183" fontId="1" fillId="0" borderId="0" xfId="1927" applyNumberFormat="1" applyFont="1" applyBorder="1" applyAlignment="1">
      <alignment horizontal="center"/>
    </xf>
    <xf numFmtId="183" fontId="8" fillId="0" borderId="0" xfId="542" applyNumberFormat="1" applyFont="1"/>
    <xf numFmtId="183" fontId="1" fillId="0" borderId="7" xfId="1927" applyNumberFormat="1" applyFont="1" applyBorder="1" applyAlignment="1">
      <alignment horizontal="center"/>
    </xf>
    <xf numFmtId="0" fontId="6" fillId="0" borderId="7" xfId="1553" applyFont="1" applyBorder="1"/>
    <xf numFmtId="183" fontId="6" fillId="0" borderId="7" xfId="1927" applyNumberFormat="1" applyFont="1" applyBorder="1" applyAlignment="1">
      <alignment horizontal="center"/>
    </xf>
    <xf numFmtId="183" fontId="9" fillId="0" borderId="0" xfId="542" applyNumberFormat="1" applyFont="1"/>
    <xf numFmtId="0" fontId="1" fillId="0" borderId="7" xfId="1553" applyFont="1" applyBorder="1"/>
    <xf numFmtId="0" fontId="8" fillId="0" borderId="0" xfId="542" applyFont="1"/>
    <xf numFmtId="9" fontId="2" fillId="0" borderId="7" xfId="31" applyFont="1" applyBorder="1" applyAlignment="1">
      <alignment horizontal="left" indent="5"/>
    </xf>
    <xf numFmtId="9" fontId="10" fillId="0" borderId="0" xfId="31" applyFont="1"/>
    <xf numFmtId="9" fontId="6" fillId="0" borderId="7" xfId="1467" applyFont="1" applyBorder="1" applyAlignment="1">
      <alignment horizontal="center"/>
    </xf>
    <xf numFmtId="9" fontId="10" fillId="0" borderId="0" xfId="1467" applyFont="1"/>
    <xf numFmtId="266" fontId="1" fillId="0" borderId="7" xfId="1927" applyNumberFormat="1" applyFont="1" applyBorder="1" applyAlignment="1">
      <alignment horizontal="center"/>
    </xf>
    <xf numFmtId="0" fontId="9" fillId="0" borderId="0" xfId="1553" applyFont="1"/>
    <xf numFmtId="0" fontId="9" fillId="0" borderId="0" xfId="542" applyFont="1"/>
    <xf numFmtId="0" fontId="2" fillId="0" borderId="7" xfId="1553" applyFont="1" applyBorder="1" applyAlignment="1">
      <alignment horizontal="left" indent="1"/>
    </xf>
    <xf numFmtId="0" fontId="10" fillId="0" borderId="0" xfId="1553" applyFont="1"/>
    <xf numFmtId="183" fontId="2" fillId="0" borderId="7" xfId="1927" applyNumberFormat="1" applyFont="1" applyBorder="1" applyAlignment="1">
      <alignment horizontal="center"/>
    </xf>
    <xf numFmtId="0" fontId="10" fillId="0" borderId="0" xfId="542" applyFont="1"/>
    <xf numFmtId="0" fontId="1" fillId="0" borderId="8" xfId="1553" applyFont="1" applyBorder="1"/>
    <xf numFmtId="266" fontId="1" fillId="0" borderId="8" xfId="1927" applyNumberFormat="1" applyFont="1" applyBorder="1" applyAlignment="1">
      <alignment horizontal="center"/>
    </xf>
    <xf numFmtId="0" fontId="11" fillId="0" borderId="0" xfId="542" applyFont="1"/>
    <xf numFmtId="0" fontId="6" fillId="2" borderId="5" xfId="1553" applyFont="1" applyFill="1" applyBorder="1" applyAlignment="1">
      <alignment horizontal="left" vertical="center"/>
    </xf>
    <xf numFmtId="0" fontId="8" fillId="0" borderId="0" xfId="1553" applyFont="1" applyAlignment="1">
      <alignment horizontal="center" vertical="center"/>
    </xf>
    <xf numFmtId="0" fontId="8" fillId="0" borderId="0" xfId="542" applyFont="1" applyAlignment="1">
      <alignment horizontal="center" vertical="center"/>
    </xf>
    <xf numFmtId="266" fontId="1" fillId="0" borderId="6" xfId="1927" applyNumberFormat="1" applyFont="1" applyBorder="1" applyAlignment="1">
      <alignment horizontal="center"/>
    </xf>
    <xf numFmtId="0" fontId="7" fillId="0" borderId="0" xfId="542" applyFont="1"/>
    <xf numFmtId="266" fontId="1" fillId="0" borderId="0" xfId="1927" applyNumberFormat="1" applyFont="1" applyAlignment="1">
      <alignment horizontal="center"/>
    </xf>
    <xf numFmtId="3" fontId="3" fillId="0" borderId="0" xfId="1553" applyNumberFormat="1" applyFont="1" applyAlignment="1">
      <alignment horizontal="center"/>
    </xf>
    <xf numFmtId="266" fontId="3" fillId="0" borderId="0" xfId="1553" applyNumberFormat="1" applyFont="1" applyAlignment="1">
      <alignment horizontal="center"/>
    </xf>
    <xf numFmtId="3" fontId="0" fillId="0" borderId="0" xfId="1553" applyNumberFormat="1"/>
    <xf numFmtId="0" fontId="0" fillId="0" borderId="9" xfId="1553" applyFont="1" applyBorder="1" applyAlignment="1">
      <alignment horizontal="center"/>
    </xf>
    <xf numFmtId="0" fontId="0" fillId="0" borderId="0" xfId="1553" applyFont="1" applyAlignment="1">
      <alignment horizontal="center"/>
    </xf>
    <xf numFmtId="0" fontId="12" fillId="0" borderId="0" xfId="1553" applyFont="1" applyAlignment="1">
      <alignment horizontal="center"/>
    </xf>
    <xf numFmtId="0" fontId="13" fillId="0" borderId="10" xfId="542" applyFont="1" applyBorder="1" applyAlignment="1">
      <alignment horizontal="center" vertical="center" wrapText="1"/>
    </xf>
    <xf numFmtId="0" fontId="13" fillId="0" borderId="11" xfId="542" applyFont="1" applyBorder="1" applyAlignment="1">
      <alignment horizontal="center" vertical="center" wrapText="1"/>
    </xf>
    <xf numFmtId="183" fontId="6" fillId="2" borderId="12" xfId="1927" applyNumberFormat="1" applyFont="1" applyFill="1" applyBorder="1" applyAlignment="1">
      <alignment horizontal="center" vertical="center"/>
    </xf>
    <xf numFmtId="183" fontId="6" fillId="2" borderId="13" xfId="1927" applyNumberFormat="1" applyFont="1" applyFill="1" applyBorder="1" applyAlignment="1">
      <alignment horizontal="center" vertical="center"/>
    </xf>
    <xf numFmtId="183" fontId="1" fillId="0" borderId="14" xfId="1927" applyNumberFormat="1" applyFont="1" applyBorder="1" applyAlignment="1">
      <alignment horizontal="center"/>
    </xf>
    <xf numFmtId="183" fontId="1" fillId="0" borderId="15" xfId="1927" applyNumberFormat="1" applyFont="1" applyBorder="1" applyAlignment="1">
      <alignment horizontal="center"/>
    </xf>
    <xf numFmtId="183" fontId="6" fillId="0" borderId="15" xfId="1927" applyNumberFormat="1" applyFont="1" applyBorder="1" applyAlignment="1">
      <alignment horizontal="center"/>
    </xf>
    <xf numFmtId="183" fontId="6" fillId="0" borderId="0" xfId="1927" applyNumberFormat="1" applyFont="1" applyBorder="1" applyAlignment="1">
      <alignment horizontal="center"/>
    </xf>
    <xf numFmtId="9" fontId="2" fillId="3" borderId="15" xfId="1467" applyFont="1" applyFill="1" applyBorder="1" applyAlignment="1">
      <alignment horizontal="center"/>
    </xf>
    <xf numFmtId="9" fontId="2" fillId="3" borderId="0" xfId="1467" applyFont="1" applyFill="1" applyBorder="1" applyAlignment="1">
      <alignment horizontal="center"/>
    </xf>
    <xf numFmtId="266" fontId="1" fillId="0" borderId="15" xfId="1927" applyNumberFormat="1" applyFont="1" applyBorder="1" applyAlignment="1">
      <alignment horizontal="center"/>
    </xf>
    <xf numFmtId="266" fontId="1" fillId="0" borderId="0" xfId="1927" applyNumberFormat="1" applyFont="1" applyBorder="1" applyAlignment="1">
      <alignment horizontal="center"/>
    </xf>
    <xf numFmtId="183" fontId="2" fillId="0" borderId="15" xfId="1927" applyNumberFormat="1" applyFont="1" applyBorder="1" applyAlignment="1">
      <alignment horizontal="center"/>
    </xf>
    <xf numFmtId="183" fontId="2" fillId="0" borderId="0" xfId="1927" applyNumberFormat="1" applyFont="1" applyBorder="1" applyAlignment="1">
      <alignment horizontal="center"/>
    </xf>
    <xf numFmtId="266" fontId="14" fillId="0" borderId="16" xfId="1927" applyNumberFormat="1" applyFont="1" applyBorder="1" applyAlignment="1">
      <alignment horizontal="center"/>
    </xf>
    <xf numFmtId="266" fontId="14" fillId="0" borderId="17" xfId="1927" applyNumberFormat="1" applyFont="1" applyBorder="1" applyAlignment="1">
      <alignment horizontal="center"/>
    </xf>
    <xf numFmtId="183" fontId="6" fillId="2" borderId="0" xfId="1927" applyNumberFormat="1" applyFont="1" applyFill="1" applyBorder="1" applyAlignment="1">
      <alignment horizontal="center" vertical="center"/>
    </xf>
    <xf numFmtId="266" fontId="1" fillId="0" borderId="14" xfId="1927" applyNumberFormat="1" applyFont="1" applyBorder="1" applyAlignment="1">
      <alignment horizontal="center"/>
    </xf>
    <xf numFmtId="266" fontId="1" fillId="0" borderId="18" xfId="1927" applyNumberFormat="1" applyFont="1" applyBorder="1" applyAlignment="1">
      <alignment horizontal="center"/>
    </xf>
    <xf numFmtId="183" fontId="6" fillId="0" borderId="19" xfId="1927" applyNumberFormat="1" applyFont="1" applyBorder="1" applyAlignment="1">
      <alignment horizontal="center"/>
    </xf>
    <xf numFmtId="266" fontId="1" fillId="0" borderId="16" xfId="1927" applyNumberFormat="1" applyFont="1" applyBorder="1" applyAlignment="1">
      <alignment horizontal="center"/>
    </xf>
    <xf numFmtId="266" fontId="1" fillId="0" borderId="17" xfId="1927" applyNumberFormat="1" applyFont="1" applyBorder="1" applyAlignment="1">
      <alignment horizontal="center"/>
    </xf>
    <xf numFmtId="9" fontId="1" fillId="0" borderId="0" xfId="495" applyFont="1" applyAlignment="1">
      <alignment horizontal="center"/>
    </xf>
    <xf numFmtId="182" fontId="3" fillId="0" borderId="0" xfId="1553" applyNumberFormat="1" applyFont="1" applyAlignment="1">
      <alignment horizontal="center"/>
    </xf>
    <xf numFmtId="297" fontId="3" fillId="0" borderId="0" xfId="4732" applyFont="1" applyAlignment="1">
      <alignment horizontal="center"/>
    </xf>
    <xf numFmtId="183" fontId="3" fillId="0" borderId="0" xfId="1553" applyNumberFormat="1" applyFont="1" applyAlignment="1">
      <alignment horizontal="center"/>
    </xf>
    <xf numFmtId="0" fontId="3" fillId="0" borderId="0" xfId="1553" applyFont="1" applyAlignment="1">
      <alignment horizontal="right"/>
    </xf>
    <xf numFmtId="0" fontId="13" fillId="0" borderId="20" xfId="542" applyFont="1" applyBorder="1" applyAlignment="1">
      <alignment horizontal="center" vertical="center" wrapText="1"/>
    </xf>
    <xf numFmtId="183" fontId="6" fillId="2" borderId="21" xfId="1927" applyNumberFormat="1" applyFont="1" applyFill="1" applyBorder="1" applyAlignment="1">
      <alignment horizontal="center" vertical="center"/>
    </xf>
    <xf numFmtId="266" fontId="1" fillId="0" borderId="0" xfId="1553" applyNumberFormat="1" applyFont="1" applyAlignment="1">
      <alignment horizontal="right" vertical="center"/>
    </xf>
    <xf numFmtId="183" fontId="1" fillId="0" borderId="22" xfId="1927" applyNumberFormat="1" applyFont="1" applyBorder="1" applyAlignment="1">
      <alignment horizontal="center"/>
    </xf>
    <xf numFmtId="0" fontId="1" fillId="0" borderId="0" xfId="1553" applyFont="1" applyAlignment="1">
      <alignment horizontal="right"/>
    </xf>
    <xf numFmtId="266" fontId="1" fillId="0" borderId="0" xfId="1553" applyNumberFormat="1" applyFont="1" applyAlignment="1">
      <alignment horizontal="right"/>
    </xf>
    <xf numFmtId="183" fontId="1" fillId="0" borderId="23" xfId="1927" applyNumberFormat="1" applyFont="1" applyBorder="1" applyAlignment="1">
      <alignment horizontal="center"/>
    </xf>
    <xf numFmtId="183" fontId="6" fillId="0" borderId="23" xfId="1927" applyNumberFormat="1" applyFont="1" applyBorder="1" applyAlignment="1">
      <alignment horizontal="center"/>
    </xf>
    <xf numFmtId="9" fontId="2" fillId="3" borderId="23" xfId="1467" applyFont="1" applyFill="1" applyBorder="1" applyAlignment="1">
      <alignment horizontal="center"/>
    </xf>
    <xf numFmtId="9" fontId="2" fillId="0" borderId="0" xfId="31" applyFont="1" applyAlignment="1">
      <alignment horizontal="right"/>
    </xf>
    <xf numFmtId="266" fontId="1" fillId="0" borderId="23" xfId="1927" applyNumberFormat="1" applyFont="1" applyBorder="1" applyAlignment="1">
      <alignment horizontal="center"/>
    </xf>
    <xf numFmtId="3" fontId="1" fillId="0" borderId="0" xfId="1553" applyNumberFormat="1" applyFont="1"/>
    <xf numFmtId="183" fontId="2" fillId="0" borderId="23" xfId="1927" applyNumberFormat="1" applyFont="1" applyBorder="1" applyAlignment="1">
      <alignment horizontal="center"/>
    </xf>
    <xf numFmtId="3" fontId="2" fillId="0" borderId="0" xfId="1553" applyNumberFormat="1" applyFont="1"/>
    <xf numFmtId="266" fontId="2" fillId="0" borderId="0" xfId="1553" applyNumberFormat="1" applyFont="1" applyAlignment="1">
      <alignment horizontal="right"/>
    </xf>
    <xf numFmtId="266" fontId="14" fillId="0" borderId="24" xfId="1927" applyNumberFormat="1" applyFont="1" applyBorder="1" applyAlignment="1">
      <alignment horizontal="center"/>
    </xf>
    <xf numFmtId="266" fontId="1" fillId="0" borderId="22" xfId="1927" applyNumberFormat="1" applyFont="1" applyBorder="1" applyAlignment="1">
      <alignment horizontal="center"/>
    </xf>
    <xf numFmtId="266" fontId="1" fillId="0" borderId="24" xfId="1927" applyNumberFormat="1" applyFont="1" applyBorder="1" applyAlignment="1">
      <alignment horizontal="center"/>
    </xf>
    <xf numFmtId="183" fontId="1" fillId="0" borderId="0" xfId="1553" applyNumberFormat="1" applyFont="1" applyAlignment="1">
      <alignment vertical="center"/>
    </xf>
    <xf numFmtId="183" fontId="1" fillId="0" borderId="0" xfId="1553" applyNumberFormat="1" applyFont="1"/>
    <xf numFmtId="183" fontId="2" fillId="0" borderId="0" xfId="1553" applyNumberFormat="1" applyFont="1"/>
    <xf numFmtId="0" fontId="0" fillId="4" borderId="0" xfId="0" applyFill="1"/>
    <xf numFmtId="0" fontId="15" fillId="0" borderId="0" xfId="0" applyFont="1"/>
    <xf numFmtId="9" fontId="16" fillId="0" borderId="0" xfId="8294" applyFont="1"/>
    <xf numFmtId="314" fontId="0" fillId="0" borderId="0" xfId="8294" applyNumberFormat="1" applyFont="1"/>
    <xf numFmtId="314" fontId="0" fillId="4" borderId="0" xfId="8294" applyNumberFormat="1" applyFont="1" applyFill="1"/>
    <xf numFmtId="0" fontId="17" fillId="4" borderId="0" xfId="0" applyFont="1" applyFill="1" applyAlignment="1">
      <alignment horizontal="center" vertical="center"/>
    </xf>
    <xf numFmtId="0" fontId="18" fillId="4" borderId="0" xfId="0" applyFont="1" applyFill="1"/>
    <xf numFmtId="0" fontId="19" fillId="4" borderId="25" xfId="0" applyFont="1" applyFill="1" applyBorder="1" applyAlignment="1">
      <alignment horizontal="center" vertical="center"/>
    </xf>
    <xf numFmtId="0" fontId="20" fillId="4" borderId="26" xfId="0" applyFont="1" applyFill="1" applyBorder="1" applyAlignment="1">
      <alignment horizontal="center" vertical="center" wrapText="1"/>
    </xf>
    <xf numFmtId="0" fontId="21" fillId="4" borderId="0" xfId="0" applyFont="1" applyFill="1" applyAlignment="1">
      <alignment vertical="center"/>
    </xf>
    <xf numFmtId="0" fontId="20" fillId="4" borderId="27" xfId="0" applyFont="1" applyFill="1" applyBorder="1" applyAlignment="1">
      <alignment horizontal="center" vertical="center" wrapText="1"/>
    </xf>
    <xf numFmtId="0" fontId="22" fillId="4" borderId="0" xfId="0" applyFont="1" applyFill="1"/>
    <xf numFmtId="0" fontId="22" fillId="4" borderId="0" xfId="0" applyFont="1" applyFill="1" applyAlignment="1">
      <alignment vertical="center" wrapText="1"/>
    </xf>
    <xf numFmtId="0" fontId="23" fillId="5" borderId="28" xfId="0" applyFont="1" applyFill="1" applyBorder="1" applyAlignment="1">
      <alignment vertical="center"/>
    </xf>
    <xf numFmtId="0" fontId="23" fillId="5" borderId="29" xfId="0" applyFont="1" applyFill="1" applyBorder="1" applyAlignment="1">
      <alignment vertical="center"/>
    </xf>
    <xf numFmtId="0" fontId="24" fillId="4" borderId="0" xfId="0" applyFont="1" applyFill="1"/>
    <xf numFmtId="3" fontId="25" fillId="5" borderId="30" xfId="0" applyNumberFormat="1" applyFont="1" applyFill="1" applyBorder="1" applyAlignment="1">
      <alignment horizontal="center" vertical="center"/>
    </xf>
    <xf numFmtId="0" fontId="26" fillId="6" borderId="0" xfId="0" applyFont="1" applyFill="1" applyAlignment="1">
      <alignment vertical="center"/>
    </xf>
    <xf numFmtId="0" fontId="27" fillId="4" borderId="0" xfId="0" applyFont="1" applyFill="1" applyAlignment="1">
      <alignment vertical="center"/>
    </xf>
    <xf numFmtId="3" fontId="28" fillId="4" borderId="0" xfId="0" applyNumberFormat="1" applyFont="1" applyFill="1" applyAlignment="1">
      <alignment horizontal="center" vertical="center"/>
    </xf>
    <xf numFmtId="0" fontId="22" fillId="0" borderId="0" xfId="0" applyFont="1"/>
    <xf numFmtId="3" fontId="28" fillId="4" borderId="0" xfId="0" applyNumberFormat="1" applyFont="1" applyFill="1" applyAlignment="1">
      <alignment horizontal="center"/>
    </xf>
    <xf numFmtId="0" fontId="23" fillId="5" borderId="31" xfId="0" applyFont="1" applyFill="1" applyBorder="1" applyAlignment="1">
      <alignment vertical="center"/>
    </xf>
    <xf numFmtId="0" fontId="23" fillId="5" borderId="32" xfId="0" applyFont="1" applyFill="1" applyBorder="1" applyAlignment="1">
      <alignment vertical="center"/>
    </xf>
    <xf numFmtId="183" fontId="25" fillId="5" borderId="30" xfId="0" applyNumberFormat="1" applyFont="1" applyFill="1" applyBorder="1" applyAlignment="1">
      <alignment horizontal="center" vertical="center"/>
    </xf>
    <xf numFmtId="0" fontId="26" fillId="4" borderId="33" xfId="0" applyFont="1" applyFill="1" applyBorder="1" applyAlignment="1">
      <alignment vertical="center"/>
    </xf>
    <xf numFmtId="0" fontId="26" fillId="4" borderId="34" xfId="0" applyFont="1" applyFill="1" applyBorder="1" applyAlignment="1">
      <alignment vertical="center"/>
    </xf>
    <xf numFmtId="183" fontId="28" fillId="4" borderId="35" xfId="0" applyNumberFormat="1" applyFont="1" applyFill="1" applyBorder="1" applyAlignment="1">
      <alignment horizontal="center" vertical="center"/>
    </xf>
    <xf numFmtId="183" fontId="28" fillId="4" borderId="36" xfId="0" applyNumberFormat="1" applyFont="1" applyFill="1" applyBorder="1" applyAlignment="1">
      <alignment horizontal="center" vertical="center"/>
    </xf>
    <xf numFmtId="0" fontId="26" fillId="4" borderId="37" xfId="0" applyFont="1" applyFill="1" applyBorder="1" applyAlignment="1">
      <alignment vertical="center"/>
    </xf>
    <xf numFmtId="0" fontId="26" fillId="4" borderId="38" xfId="0" applyFont="1" applyFill="1" applyBorder="1" applyAlignment="1">
      <alignment vertical="center"/>
    </xf>
    <xf numFmtId="183" fontId="28" fillId="4" borderId="39" xfId="0" applyNumberFormat="1" applyFont="1" applyFill="1" applyBorder="1" applyAlignment="1">
      <alignment horizontal="center" vertical="center"/>
    </xf>
    <xf numFmtId="183" fontId="28" fillId="4" borderId="0" xfId="0" applyNumberFormat="1" applyFont="1" applyFill="1" applyAlignment="1">
      <alignment horizontal="center"/>
    </xf>
    <xf numFmtId="0" fontId="26" fillId="4" borderId="40" xfId="0" applyFont="1" applyFill="1" applyBorder="1" applyAlignment="1">
      <alignment vertical="center"/>
    </xf>
    <xf numFmtId="0" fontId="26" fillId="4" borderId="41" xfId="0" applyFont="1" applyFill="1" applyBorder="1" applyAlignment="1">
      <alignment vertical="center"/>
    </xf>
    <xf numFmtId="0" fontId="26" fillId="4" borderId="42" xfId="0" applyFont="1" applyFill="1" applyBorder="1" applyAlignment="1">
      <alignment vertical="center"/>
    </xf>
    <xf numFmtId="0" fontId="26" fillId="4" borderId="43" xfId="0" applyFont="1" applyFill="1" applyBorder="1" applyAlignment="1">
      <alignment vertical="center"/>
    </xf>
    <xf numFmtId="0" fontId="26" fillId="4" borderId="44" xfId="0" applyFont="1" applyFill="1" applyBorder="1" applyAlignment="1">
      <alignment vertical="center"/>
    </xf>
    <xf numFmtId="0" fontId="29" fillId="7" borderId="45" xfId="0" applyFont="1" applyFill="1" applyBorder="1" applyAlignment="1">
      <alignment vertical="center"/>
    </xf>
    <xf numFmtId="0" fontId="29" fillId="7" borderId="46" xfId="0" applyFont="1" applyFill="1" applyBorder="1" applyAlignment="1">
      <alignment vertical="center"/>
    </xf>
    <xf numFmtId="0" fontId="20" fillId="4" borderId="0" xfId="0" applyFont="1" applyFill="1"/>
    <xf numFmtId="183" fontId="30" fillId="7" borderId="30" xfId="0" applyNumberFormat="1" applyFont="1" applyFill="1" applyBorder="1" applyAlignment="1">
      <alignment horizontal="center" vertical="center"/>
    </xf>
    <xf numFmtId="0" fontId="26" fillId="4" borderId="47" xfId="0" applyFont="1" applyFill="1" applyBorder="1" applyAlignment="1">
      <alignment horizontal="left" vertical="center" indent="3"/>
    </xf>
    <xf numFmtId="0" fontId="29" fillId="7" borderId="48" xfId="0" applyFont="1" applyFill="1" applyBorder="1" applyAlignment="1">
      <alignment vertical="center"/>
    </xf>
    <xf numFmtId="0" fontId="29" fillId="7" borderId="49" xfId="0" applyFont="1" applyFill="1" applyBorder="1" applyAlignment="1">
      <alignment vertical="center"/>
    </xf>
    <xf numFmtId="0" fontId="26" fillId="4" borderId="0" xfId="0" applyFont="1" applyFill="1" applyAlignment="1">
      <alignment vertical="center"/>
    </xf>
    <xf numFmtId="0" fontId="19" fillId="4" borderId="50" xfId="0" applyFont="1" applyFill="1" applyBorder="1" applyAlignment="1">
      <alignment horizontal="center" vertical="center"/>
    </xf>
    <xf numFmtId="0" fontId="19" fillId="4" borderId="51" xfId="0" applyFont="1" applyFill="1" applyBorder="1" applyAlignment="1">
      <alignment horizontal="center" vertical="center"/>
    </xf>
    <xf numFmtId="0" fontId="20" fillId="4" borderId="52" xfId="0" applyFont="1" applyFill="1" applyBorder="1" applyAlignment="1">
      <alignment horizontal="center" vertical="center" wrapText="1"/>
    </xf>
    <xf numFmtId="314" fontId="20" fillId="4" borderId="53" xfId="8294" applyNumberFormat="1" applyFont="1" applyFill="1" applyBorder="1" applyAlignment="1">
      <alignment horizontal="center" vertical="center" wrapText="1"/>
    </xf>
    <xf numFmtId="0" fontId="20" fillId="4" borderId="54" xfId="0" applyFont="1" applyFill="1" applyBorder="1" applyAlignment="1">
      <alignment horizontal="center" vertical="center" wrapText="1"/>
    </xf>
    <xf numFmtId="0" fontId="20" fillId="4" borderId="55" xfId="8294" applyNumberFormat="1" applyFont="1" applyFill="1" applyBorder="1" applyAlignment="1">
      <alignment horizontal="center" vertical="center" wrapText="1"/>
    </xf>
    <xf numFmtId="314" fontId="22" fillId="4" borderId="0" xfId="8294" applyNumberFormat="1" applyFont="1" applyFill="1" applyAlignment="1">
      <alignment vertical="center" wrapText="1"/>
    </xf>
    <xf numFmtId="3" fontId="25" fillId="5" borderId="56" xfId="0" applyNumberFormat="1" applyFont="1" applyFill="1" applyBorder="1" applyAlignment="1">
      <alignment horizontal="center" vertical="center"/>
    </xf>
    <xf numFmtId="314" fontId="25" fillId="5" borderId="57" xfId="8294" applyNumberFormat="1" applyFont="1" applyFill="1" applyBorder="1" applyAlignment="1">
      <alignment horizontal="center" vertical="center"/>
    </xf>
    <xf numFmtId="3" fontId="28" fillId="6" borderId="0" xfId="0" applyNumberFormat="1" applyFont="1" applyFill="1" applyAlignment="1">
      <alignment horizontal="center" vertical="center"/>
    </xf>
    <xf numFmtId="314" fontId="28" fillId="6" borderId="0" xfId="8294" applyNumberFormat="1" applyFont="1" applyFill="1" applyAlignment="1">
      <alignment horizontal="center" vertical="center"/>
    </xf>
    <xf numFmtId="314" fontId="28" fillId="4" borderId="0" xfId="8294" applyNumberFormat="1" applyFont="1" applyFill="1" applyAlignment="1">
      <alignment horizontal="center"/>
    </xf>
    <xf numFmtId="183" fontId="25" fillId="5" borderId="56" xfId="0" applyNumberFormat="1" applyFont="1" applyFill="1" applyBorder="1" applyAlignment="1">
      <alignment horizontal="center" vertical="center"/>
    </xf>
    <xf numFmtId="183" fontId="28" fillId="4" borderId="58" xfId="0" applyNumberFormat="1" applyFont="1" applyFill="1" applyBorder="1" applyAlignment="1">
      <alignment horizontal="center" vertical="center"/>
    </xf>
    <xf numFmtId="183" fontId="28" fillId="8" borderId="58" xfId="0" applyNumberFormat="1" applyFont="1" applyFill="1" applyBorder="1" applyAlignment="1">
      <alignment horizontal="center" vertical="center"/>
    </xf>
    <xf numFmtId="314" fontId="28" fillId="8" borderId="59" xfId="8294" applyNumberFormat="1" applyFont="1" applyFill="1" applyBorder="1" applyAlignment="1">
      <alignment horizontal="center" vertical="center"/>
    </xf>
    <xf numFmtId="183" fontId="28" fillId="8" borderId="0" xfId="0" applyNumberFormat="1" applyFont="1" applyFill="1" applyAlignment="1">
      <alignment horizontal="center" vertical="center"/>
    </xf>
    <xf numFmtId="314" fontId="28" fillId="8" borderId="53" xfId="8294" applyNumberFormat="1" applyFont="1" applyFill="1" applyBorder="1" applyAlignment="1">
      <alignment horizontal="center" vertical="center"/>
    </xf>
    <xf numFmtId="183" fontId="28" fillId="4" borderId="60" xfId="0" applyNumberFormat="1" applyFont="1" applyFill="1" applyBorder="1" applyAlignment="1">
      <alignment horizontal="center" vertical="center"/>
    </xf>
    <xf numFmtId="183" fontId="28" fillId="8" borderId="60" xfId="0" applyNumberFormat="1" applyFont="1" applyFill="1" applyBorder="1" applyAlignment="1">
      <alignment horizontal="center" vertical="center"/>
    </xf>
    <xf numFmtId="314" fontId="28" fillId="8" borderId="55" xfId="8294" applyNumberFormat="1" applyFont="1" applyFill="1" applyBorder="1" applyAlignment="1">
      <alignment horizontal="center" vertical="center"/>
    </xf>
    <xf numFmtId="183" fontId="28" fillId="4" borderId="0" xfId="0" applyNumberFormat="1" applyFont="1" applyFill="1" applyAlignment="1">
      <alignment horizontal="center" vertical="center"/>
    </xf>
    <xf numFmtId="183" fontId="30" fillId="7" borderId="56" xfId="0" applyNumberFormat="1" applyFont="1" applyFill="1" applyBorder="1" applyAlignment="1">
      <alignment horizontal="center"/>
    </xf>
    <xf numFmtId="183" fontId="30" fillId="7" borderId="56" xfId="0" applyNumberFormat="1" applyFont="1" applyFill="1" applyBorder="1" applyAlignment="1">
      <alignment horizontal="center" vertical="center"/>
    </xf>
    <xf numFmtId="314" fontId="30" fillId="7" borderId="57" xfId="8294" applyNumberFormat="1" applyFont="1" applyFill="1" applyBorder="1" applyAlignment="1">
      <alignment horizontal="center" vertical="center"/>
    </xf>
    <xf numFmtId="183" fontId="28" fillId="4" borderId="58" xfId="0" applyNumberFormat="1" applyFont="1" applyFill="1" applyBorder="1" applyAlignment="1">
      <alignment horizontal="center"/>
    </xf>
    <xf numFmtId="183" fontId="28" fillId="4" borderId="60" xfId="0" applyNumberFormat="1" applyFont="1" applyFill="1" applyBorder="1" applyAlignment="1">
      <alignment horizontal="center"/>
    </xf>
    <xf numFmtId="314" fontId="31" fillId="4" borderId="0" xfId="8294" applyNumberFormat="1" applyFont="1" applyFill="1"/>
    <xf numFmtId="314" fontId="25" fillId="4" borderId="0" xfId="8294" applyNumberFormat="1" applyFont="1" applyFill="1"/>
    <xf numFmtId="314" fontId="30" fillId="4" borderId="0" xfId="8294" applyNumberFormat="1" applyFont="1" applyFill="1"/>
    <xf numFmtId="4" fontId="0" fillId="0" borderId="0" xfId="0" applyNumberFormat="1"/>
    <xf numFmtId="181" fontId="25" fillId="5" borderId="30" xfId="0" applyNumberFormat="1" applyFont="1" applyFill="1" applyBorder="1" applyAlignment="1">
      <alignment horizontal="center" vertical="center"/>
    </xf>
    <xf numFmtId="203" fontId="30" fillId="7" borderId="56" xfId="0" applyNumberFormat="1" applyFont="1" applyFill="1" applyBorder="1" applyAlignment="1">
      <alignment horizontal="center"/>
    </xf>
    <xf numFmtId="0" fontId="20" fillId="4" borderId="61" xfId="0" applyFont="1" applyFill="1" applyBorder="1" applyAlignment="1">
      <alignment horizontal="center" vertical="center" wrapText="1"/>
    </xf>
    <xf numFmtId="0" fontId="20" fillId="4" borderId="62" xfId="0" applyFont="1" applyFill="1" applyBorder="1" applyAlignment="1">
      <alignment horizontal="center" vertical="center" wrapText="1"/>
    </xf>
    <xf numFmtId="0" fontId="20" fillId="4" borderId="63" xfId="0" applyFont="1" applyFill="1" applyBorder="1" applyAlignment="1">
      <alignment horizontal="center" vertical="center" wrapText="1"/>
    </xf>
    <xf numFmtId="314" fontId="20" fillId="4" borderId="64" xfId="8294" applyNumberFormat="1" applyFont="1" applyFill="1" applyBorder="1" applyAlignment="1">
      <alignment horizontal="center" vertical="center" wrapText="1"/>
    </xf>
    <xf numFmtId="0" fontId="20" fillId="4" borderId="65" xfId="8294" applyNumberFormat="1" applyFont="1" applyFill="1" applyBorder="1" applyAlignment="1">
      <alignment horizontal="center" vertical="center" wrapText="1"/>
    </xf>
    <xf numFmtId="183" fontId="0" fillId="4" borderId="0" xfId="0" applyNumberFormat="1" applyFill="1"/>
    <xf numFmtId="0" fontId="19" fillId="4" borderId="66" xfId="0" applyFont="1" applyFill="1" applyBorder="1" applyAlignment="1">
      <alignment horizontal="center" vertical="center"/>
    </xf>
    <xf numFmtId="0" fontId="19" fillId="4" borderId="67" xfId="0" applyFont="1" applyFill="1" applyBorder="1" applyAlignment="1">
      <alignment horizontal="center" vertical="center"/>
    </xf>
    <xf numFmtId="3" fontId="25" fillId="5" borderId="68" xfId="0" applyNumberFormat="1" applyFont="1" applyFill="1" applyBorder="1" applyAlignment="1">
      <alignment horizontal="center" vertical="center"/>
    </xf>
    <xf numFmtId="3" fontId="25" fillId="5" borderId="69" xfId="0" applyNumberFormat="1" applyFont="1" applyFill="1" applyBorder="1" applyAlignment="1">
      <alignment horizontal="center" vertical="center"/>
    </xf>
    <xf numFmtId="183" fontId="25" fillId="5" borderId="68" xfId="0" applyNumberFormat="1" applyFont="1" applyFill="1" applyBorder="1" applyAlignment="1">
      <alignment horizontal="center" vertical="center"/>
    </xf>
    <xf numFmtId="183" fontId="25" fillId="5" borderId="69" xfId="0" applyNumberFormat="1" applyFont="1" applyFill="1" applyBorder="1" applyAlignment="1">
      <alignment horizontal="center" vertical="center"/>
    </xf>
    <xf numFmtId="183" fontId="28" fillId="4" borderId="70" xfId="0" applyNumberFormat="1" applyFont="1" applyFill="1" applyBorder="1" applyAlignment="1">
      <alignment horizontal="center" vertical="center"/>
    </xf>
    <xf numFmtId="183" fontId="28" fillId="4" borderId="71" xfId="0" applyNumberFormat="1" applyFont="1" applyFill="1" applyBorder="1" applyAlignment="1">
      <alignment horizontal="center" vertical="center"/>
    </xf>
    <xf numFmtId="183" fontId="28" fillId="4" borderId="72" xfId="0" applyNumberFormat="1" applyFont="1" applyFill="1" applyBorder="1" applyAlignment="1">
      <alignment horizontal="center" vertical="center"/>
    </xf>
    <xf numFmtId="183" fontId="28" fillId="4" borderId="73" xfId="0" applyNumberFormat="1" applyFont="1" applyFill="1" applyBorder="1" applyAlignment="1">
      <alignment horizontal="center" vertical="center"/>
    </xf>
    <xf numFmtId="183" fontId="28" fillId="4" borderId="74" xfId="0" applyNumberFormat="1" applyFont="1" applyFill="1" applyBorder="1" applyAlignment="1">
      <alignment horizontal="center" vertical="center"/>
    </xf>
    <xf numFmtId="183" fontId="30" fillId="7" borderId="68" xfId="0" applyNumberFormat="1" applyFont="1" applyFill="1" applyBorder="1" applyAlignment="1">
      <alignment horizontal="center" vertical="center"/>
    </xf>
    <xf numFmtId="183" fontId="30" fillId="7" borderId="69" xfId="0" applyNumberFormat="1" applyFont="1" applyFill="1" applyBorder="1" applyAlignment="1">
      <alignment horizontal="center"/>
    </xf>
    <xf numFmtId="0" fontId="19" fillId="4" borderId="75" xfId="0" applyFont="1" applyFill="1" applyBorder="1" applyAlignment="1">
      <alignment horizontal="center" vertical="center"/>
    </xf>
    <xf numFmtId="0" fontId="31" fillId="4" borderId="0" xfId="0" applyFont="1" applyFill="1"/>
    <xf numFmtId="0" fontId="19" fillId="4" borderId="76" xfId="0" applyFont="1" applyFill="1" applyBorder="1" applyAlignment="1">
      <alignment horizontal="center" vertical="center"/>
    </xf>
    <xf numFmtId="0" fontId="20" fillId="4" borderId="77" xfId="0" applyFont="1" applyFill="1" applyBorder="1" applyAlignment="1">
      <alignment horizontal="center" vertical="center" wrapText="1"/>
    </xf>
    <xf numFmtId="314" fontId="25" fillId="5" borderId="78" xfId="8294" applyNumberFormat="1" applyFont="1" applyFill="1" applyBorder="1" applyAlignment="1">
      <alignment horizontal="center" vertical="center"/>
    </xf>
    <xf numFmtId="0" fontId="25" fillId="4" borderId="0" xfId="0" applyFont="1" applyFill="1"/>
    <xf numFmtId="183" fontId="28" fillId="9" borderId="0" xfId="0" applyNumberFormat="1" applyFont="1" applyFill="1" applyAlignment="1">
      <alignment horizontal="center" vertical="center"/>
    </xf>
    <xf numFmtId="314" fontId="28" fillId="9" borderId="64" xfId="8294" applyNumberFormat="1" applyFont="1" applyFill="1" applyBorder="1" applyAlignment="1">
      <alignment horizontal="center" vertical="center"/>
    </xf>
    <xf numFmtId="183" fontId="28" fillId="9" borderId="72" xfId="0" applyNumberFormat="1" applyFont="1" applyFill="1" applyBorder="1" applyAlignment="1">
      <alignment horizontal="center" vertical="center"/>
    </xf>
    <xf numFmtId="314" fontId="28" fillId="9" borderId="65" xfId="8294" applyNumberFormat="1" applyFont="1" applyFill="1" applyBorder="1" applyAlignment="1">
      <alignment horizontal="center" vertical="center"/>
    </xf>
    <xf numFmtId="183" fontId="28" fillId="9" borderId="74" xfId="0" applyNumberFormat="1" applyFont="1" applyFill="1" applyBorder="1" applyAlignment="1">
      <alignment horizontal="center" vertical="center"/>
    </xf>
    <xf numFmtId="314" fontId="28" fillId="9" borderId="79" xfId="8294" applyNumberFormat="1" applyFont="1" applyFill="1" applyBorder="1" applyAlignment="1">
      <alignment horizontal="center" vertical="center"/>
    </xf>
    <xf numFmtId="183" fontId="30" fillId="7" borderId="69" xfId="0" applyNumberFormat="1" applyFont="1" applyFill="1" applyBorder="1" applyAlignment="1">
      <alignment horizontal="center" vertical="center"/>
    </xf>
    <xf numFmtId="314" fontId="30" fillId="7" borderId="78" xfId="8294" applyNumberFormat="1" applyFont="1" applyFill="1" applyBorder="1" applyAlignment="1">
      <alignment horizontal="center" vertical="center"/>
    </xf>
    <xf numFmtId="0" fontId="30" fillId="4" borderId="0" xfId="0" applyFont="1" applyFill="1"/>
    <xf numFmtId="0" fontId="19" fillId="4" borderId="80" xfId="0" applyFont="1" applyFill="1" applyBorder="1" applyAlignment="1">
      <alignment horizontal="center" vertical="center"/>
    </xf>
    <xf numFmtId="0" fontId="19" fillId="4" borderId="81" xfId="0" applyFont="1" applyFill="1" applyBorder="1" applyAlignment="1">
      <alignment horizontal="center" vertical="center"/>
    </xf>
    <xf numFmtId="0" fontId="20" fillId="4" borderId="0" xfId="0" applyFont="1" applyFill="1" applyAlignment="1">
      <alignment horizontal="center" vertical="center" wrapText="1"/>
    </xf>
    <xf numFmtId="0" fontId="20" fillId="4" borderId="82" xfId="0" applyFont="1" applyFill="1" applyBorder="1" applyAlignment="1">
      <alignment horizontal="center" vertical="center" wrapText="1"/>
    </xf>
    <xf numFmtId="0" fontId="20" fillId="4" borderId="83" xfId="0" applyFont="1" applyFill="1" applyBorder="1" applyAlignment="1">
      <alignment horizontal="center" vertical="center" wrapText="1"/>
    </xf>
    <xf numFmtId="223" fontId="28" fillId="4" borderId="0" xfId="9727" applyFont="1" applyFill="1" applyBorder="1" applyAlignment="1">
      <alignment horizontal="center" vertical="center"/>
    </xf>
    <xf numFmtId="0" fontId="26" fillId="4" borderId="84" xfId="0" applyFont="1" applyFill="1" applyBorder="1" applyAlignment="1">
      <alignment vertical="center"/>
    </xf>
    <xf numFmtId="0" fontId="26" fillId="4" borderId="85" xfId="0" applyFont="1" applyFill="1" applyBorder="1" applyAlignment="1">
      <alignment horizontal="left" vertical="center" indent="3"/>
    </xf>
    <xf numFmtId="9" fontId="32" fillId="4" borderId="43" xfId="8294" applyFont="1" applyFill="1" applyBorder="1" applyAlignment="1">
      <alignment vertical="center"/>
    </xf>
    <xf numFmtId="9" fontId="32" fillId="4" borderId="85" xfId="8294" applyFont="1" applyFill="1" applyBorder="1" applyAlignment="1">
      <alignment vertical="center"/>
    </xf>
    <xf numFmtId="9" fontId="33" fillId="4" borderId="0" xfId="8294" applyFont="1" applyFill="1"/>
    <xf numFmtId="314" fontId="34" fillId="4" borderId="30" xfId="8294" applyNumberFormat="1" applyFont="1" applyFill="1" applyBorder="1" applyAlignment="1">
      <alignment horizontal="center" vertical="center"/>
    </xf>
    <xf numFmtId="183" fontId="28" fillId="0" borderId="0" xfId="0" applyNumberFormat="1" applyFont="1" applyAlignment="1">
      <alignment horizontal="center"/>
    </xf>
    <xf numFmtId="314" fontId="28" fillId="0" borderId="0" xfId="8294" applyNumberFormat="1" applyFont="1" applyAlignment="1">
      <alignment horizontal="center"/>
    </xf>
    <xf numFmtId="9" fontId="34" fillId="4" borderId="56" xfId="8294" applyFont="1" applyFill="1" applyBorder="1" applyAlignment="1">
      <alignment horizontal="center"/>
    </xf>
    <xf numFmtId="9" fontId="34" fillId="8" borderId="56" xfId="8294" applyFont="1" applyFill="1" applyBorder="1" applyAlignment="1">
      <alignment horizontal="center" vertical="center"/>
    </xf>
    <xf numFmtId="247" fontId="35" fillId="8" borderId="57" xfId="8294" applyNumberFormat="1" applyFont="1" applyFill="1" applyBorder="1" applyAlignment="1">
      <alignment horizontal="center" vertical="center"/>
    </xf>
    <xf numFmtId="9" fontId="16" fillId="4" borderId="0" xfId="8294" applyFont="1" applyFill="1"/>
    <xf numFmtId="9" fontId="34" fillId="4" borderId="30" xfId="8294" applyFont="1" applyFill="1" applyBorder="1" applyAlignment="1">
      <alignment horizontal="center" vertical="center"/>
    </xf>
    <xf numFmtId="203" fontId="25" fillId="5" borderId="56" xfId="0" applyNumberFormat="1" applyFont="1" applyFill="1" applyBorder="1" applyAlignment="1">
      <alignment horizontal="center" vertical="center"/>
    </xf>
    <xf numFmtId="183" fontId="28" fillId="4" borderId="72" xfId="0" applyNumberFormat="1" applyFont="1" applyFill="1" applyBorder="1" applyAlignment="1">
      <alignment horizontal="center"/>
    </xf>
    <xf numFmtId="9" fontId="34" fillId="4" borderId="71" xfId="8294" applyFont="1" applyFill="1" applyBorder="1" applyAlignment="1">
      <alignment horizontal="center" vertical="center"/>
    </xf>
    <xf numFmtId="9" fontId="34" fillId="4" borderId="72" xfId="8294" applyFont="1" applyFill="1" applyBorder="1" applyAlignment="1">
      <alignment horizontal="center"/>
    </xf>
    <xf numFmtId="9" fontId="34" fillId="9" borderId="72" xfId="8294" applyFont="1" applyFill="1" applyBorder="1" applyAlignment="1">
      <alignment horizontal="center" vertical="center"/>
    </xf>
    <xf numFmtId="193" fontId="34" fillId="9" borderId="65" xfId="8294" applyNumberFormat="1" applyFont="1" applyFill="1" applyBorder="1" applyAlignment="1">
      <alignment horizontal="center" vertical="center"/>
    </xf>
    <xf numFmtId="314" fontId="34" fillId="4" borderId="71" xfId="8294" applyNumberFormat="1" applyFont="1" applyFill="1" applyBorder="1" applyAlignment="1">
      <alignment horizontal="center" vertical="center"/>
    </xf>
    <xf numFmtId="183" fontId="36" fillId="0" borderId="0" xfId="1642" applyNumberFormat="1" applyFont="1" applyAlignment="1">
      <alignment vertical="center"/>
    </xf>
    <xf numFmtId="183" fontId="0" fillId="0" borderId="0" xfId="1342" applyNumberFormat="1"/>
    <xf numFmtId="183" fontId="36" fillId="0" borderId="0" xfId="1522" applyNumberFormat="1" applyFont="1" applyAlignment="1">
      <alignment vertical="center"/>
    </xf>
    <xf numFmtId="183" fontId="37" fillId="0" borderId="0" xfId="1642" applyNumberFormat="1" applyFont="1" applyAlignment="1">
      <alignment vertical="center"/>
    </xf>
    <xf numFmtId="183" fontId="38" fillId="0" borderId="0" xfId="1642" applyNumberFormat="1" applyFont="1" applyAlignment="1">
      <alignment vertical="center"/>
    </xf>
    <xf numFmtId="183" fontId="39" fillId="0" borderId="0" xfId="1642" applyNumberFormat="1" applyFont="1" applyAlignment="1">
      <alignment vertical="center"/>
    </xf>
    <xf numFmtId="183" fontId="40" fillId="0" borderId="0" xfId="1342" applyNumberFormat="1" applyFont="1"/>
    <xf numFmtId="183" fontId="40" fillId="4" borderId="0" xfId="1342" applyNumberFormat="1" applyFont="1" applyFill="1"/>
    <xf numFmtId="183" fontId="41" fillId="0" borderId="86" xfId="1342" applyNumberFormat="1" applyFont="1" applyBorder="1" applyAlignment="1">
      <alignment horizontal="centerContinuous"/>
    </xf>
    <xf numFmtId="183" fontId="42" fillId="0" borderId="86" xfId="1342" applyNumberFormat="1" applyFont="1" applyBorder="1" applyAlignment="1">
      <alignment horizontal="centerContinuous"/>
    </xf>
    <xf numFmtId="183" fontId="40" fillId="4" borderId="86" xfId="1342" applyNumberFormat="1" applyFont="1" applyFill="1" applyBorder="1"/>
    <xf numFmtId="183" fontId="43" fillId="0" borderId="86" xfId="1342" applyNumberFormat="1" applyFont="1" applyBorder="1" applyAlignment="1">
      <alignment horizontal="center"/>
    </xf>
    <xf numFmtId="183" fontId="36" fillId="4" borderId="0" xfId="1642" applyNumberFormat="1" applyFont="1" applyFill="1" applyAlignment="1">
      <alignment vertical="center"/>
    </xf>
    <xf numFmtId="183" fontId="39" fillId="10" borderId="87" xfId="1642" applyNumberFormat="1" applyFont="1" applyFill="1" applyBorder="1" applyAlignment="1">
      <alignment horizontal="center" vertical="center"/>
    </xf>
    <xf numFmtId="183" fontId="39" fillId="10" borderId="88" xfId="1642" applyNumberFormat="1" applyFont="1" applyFill="1" applyBorder="1" applyAlignment="1">
      <alignment horizontal="left" vertical="center" indent="1"/>
    </xf>
    <xf numFmtId="183" fontId="39" fillId="10" borderId="89" xfId="1642" applyNumberFormat="1" applyFont="1" applyFill="1" applyBorder="1" applyAlignment="1">
      <alignment horizontal="left" vertical="center" indent="1"/>
    </xf>
    <xf numFmtId="183" fontId="44" fillId="4" borderId="0" xfId="1642" applyNumberFormat="1" applyFont="1" applyFill="1" applyAlignment="1">
      <alignment vertical="center"/>
    </xf>
    <xf numFmtId="180" fontId="39" fillId="10" borderId="90" xfId="1642" applyNumberFormat="1" applyFont="1" applyFill="1" applyBorder="1" applyAlignment="1">
      <alignment horizontal="center" vertical="center"/>
    </xf>
    <xf numFmtId="183" fontId="0" fillId="0" borderId="91" xfId="1342" applyNumberFormat="1" applyBorder="1"/>
    <xf numFmtId="183" fontId="0" fillId="0" borderId="92" xfId="1342" applyNumberFormat="1" applyBorder="1"/>
    <xf numFmtId="183" fontId="0" fillId="4" borderId="0" xfId="1342" applyNumberFormat="1" applyFill="1"/>
    <xf numFmtId="183" fontId="0" fillId="0" borderId="93" xfId="1342" applyNumberFormat="1" applyBorder="1"/>
    <xf numFmtId="183" fontId="40" fillId="0" borderId="94" xfId="1642" applyNumberFormat="1" applyFont="1" applyBorder="1" applyAlignment="1">
      <alignment horizontal="right" vertical="center"/>
    </xf>
    <xf numFmtId="183" fontId="40" fillId="0" borderId="95" xfId="1642" applyNumberFormat="1" applyFont="1" applyBorder="1" applyAlignment="1">
      <alignment vertical="center"/>
    </xf>
    <xf numFmtId="183" fontId="36" fillId="0" borderId="96" xfId="1642" applyNumberFormat="1" applyFont="1" applyBorder="1" applyAlignment="1">
      <alignment vertical="center"/>
    </xf>
    <xf numFmtId="183" fontId="37" fillId="4" borderId="0" xfId="1522" applyNumberFormat="1" applyFont="1" applyFill="1" applyAlignment="1">
      <alignment vertical="center"/>
    </xf>
    <xf numFmtId="183" fontId="36" fillId="0" borderId="96" xfId="1522" applyNumberFormat="1" applyFont="1" applyBorder="1" applyAlignment="1">
      <alignment vertical="center"/>
    </xf>
    <xf numFmtId="183" fontId="37" fillId="4" borderId="0" xfId="1846" applyNumberFormat="1" applyFont="1" applyFill="1" applyAlignment="1">
      <alignment vertical="center"/>
    </xf>
    <xf numFmtId="183" fontId="39" fillId="10" borderId="91" xfId="1642" applyNumberFormat="1" applyFont="1" applyFill="1" applyBorder="1" applyAlignment="1">
      <alignment horizontal="left" vertical="center"/>
    </xf>
    <xf numFmtId="183" fontId="45" fillId="10" borderId="92" xfId="1642" applyNumberFormat="1" applyFont="1" applyFill="1" applyBorder="1" applyAlignment="1">
      <alignment vertical="center"/>
    </xf>
    <xf numFmtId="183" fontId="39" fillId="10" borderId="93" xfId="1642" applyNumberFormat="1" applyFont="1" applyFill="1" applyBorder="1" applyAlignment="1">
      <alignment vertical="center"/>
    </xf>
    <xf numFmtId="183" fontId="37" fillId="11" borderId="97" xfId="1642" applyNumberFormat="1" applyFont="1" applyFill="1" applyBorder="1" applyAlignment="1">
      <alignment vertical="center"/>
    </xf>
    <xf numFmtId="183" fontId="37" fillId="7" borderId="98" xfId="1642" applyNumberFormat="1" applyFont="1" applyFill="1" applyBorder="1" applyAlignment="1">
      <alignment vertical="center"/>
    </xf>
    <xf numFmtId="183" fontId="37" fillId="7" borderId="0" xfId="1642" applyNumberFormat="1" applyFont="1" applyFill="1" applyAlignment="1">
      <alignment vertical="center"/>
    </xf>
    <xf numFmtId="183" fontId="37" fillId="7" borderId="99" xfId="1642" applyNumberFormat="1" applyFont="1" applyFill="1" applyBorder="1" applyAlignment="1">
      <alignment vertical="center"/>
    </xf>
    <xf numFmtId="183" fontId="40" fillId="0" borderId="91" xfId="1342" applyNumberFormat="1" applyFont="1" applyBorder="1"/>
    <xf numFmtId="183" fontId="40" fillId="0" borderId="92" xfId="1342" applyNumberFormat="1" applyFont="1" applyBorder="1"/>
    <xf numFmtId="183" fontId="40" fillId="0" borderId="93" xfId="1342" applyNumberFormat="1" applyFont="1" applyBorder="1"/>
    <xf numFmtId="183" fontId="46" fillId="0" borderId="94" xfId="1642" applyNumberFormat="1" applyFont="1" applyBorder="1" applyAlignment="1">
      <alignment vertical="center"/>
    </xf>
    <xf numFmtId="183" fontId="46" fillId="0" borderId="95" xfId="1642" applyNumberFormat="1" applyFont="1" applyBorder="1" applyAlignment="1">
      <alignment vertical="center"/>
    </xf>
    <xf numFmtId="183" fontId="37" fillId="4" borderId="0" xfId="1642" applyNumberFormat="1" applyFont="1" applyFill="1" applyAlignment="1">
      <alignment vertical="center"/>
    </xf>
    <xf numFmtId="183" fontId="47" fillId="0" borderId="96" xfId="1642" applyNumberFormat="1" applyFont="1" applyBorder="1" applyAlignment="1">
      <alignment vertical="center"/>
    </xf>
    <xf numFmtId="183" fontId="40" fillId="0" borderId="94" xfId="1642" applyNumberFormat="1" applyFont="1" applyBorder="1" applyAlignment="1">
      <alignment vertical="center"/>
    </xf>
    <xf numFmtId="183" fontId="40" fillId="0" borderId="94" xfId="1642" applyNumberFormat="1" applyFont="1" applyBorder="1" applyAlignment="1">
      <alignment horizontal="right" vertical="top"/>
    </xf>
    <xf numFmtId="183" fontId="40" fillId="0" borderId="95" xfId="1642" applyNumberFormat="1" applyFont="1" applyBorder="1" applyAlignment="1">
      <alignment vertical="center" wrapText="1"/>
    </xf>
    <xf numFmtId="183" fontId="36" fillId="4" borderId="0" xfId="1825" applyNumberFormat="1" applyFont="1" applyFill="1" applyAlignment="1">
      <alignment vertical="center"/>
    </xf>
    <xf numFmtId="183" fontId="36" fillId="11" borderId="97" xfId="1642" applyNumberFormat="1" applyFont="1" applyFill="1" applyBorder="1" applyAlignment="1">
      <alignment vertical="center"/>
    </xf>
    <xf numFmtId="183" fontId="37" fillId="11" borderId="98" xfId="1642" applyNumberFormat="1" applyFont="1" applyFill="1" applyBorder="1" applyAlignment="1">
      <alignment vertical="center"/>
    </xf>
    <xf numFmtId="183" fontId="37" fillId="11" borderId="99" xfId="1642" applyNumberFormat="1" applyFont="1" applyFill="1" applyBorder="1" applyAlignment="1">
      <alignment vertical="center"/>
    </xf>
    <xf numFmtId="183" fontId="48" fillId="0" borderId="0" xfId="1342" applyNumberFormat="1" applyFont="1"/>
    <xf numFmtId="183" fontId="37" fillId="11" borderId="98" xfId="1642" applyNumberFormat="1" applyFont="1" applyFill="1" applyBorder="1" applyAlignment="1">
      <alignment horizontal="left" vertical="center"/>
    </xf>
    <xf numFmtId="183" fontId="47" fillId="0" borderId="91" xfId="1642" applyNumberFormat="1" applyFont="1" applyBorder="1" applyAlignment="1">
      <alignment vertical="center"/>
    </xf>
    <xf numFmtId="183" fontId="47" fillId="0" borderId="92" xfId="1642" applyNumberFormat="1" applyFont="1" applyBorder="1" applyAlignment="1">
      <alignment vertical="center"/>
    </xf>
    <xf numFmtId="183" fontId="49" fillId="4" borderId="0" xfId="1642" applyNumberFormat="1" applyFont="1" applyFill="1" applyAlignment="1">
      <alignment vertical="center"/>
    </xf>
    <xf numFmtId="183" fontId="47" fillId="0" borderId="93" xfId="1642" applyNumberFormat="1" applyFont="1" applyBorder="1" applyAlignment="1">
      <alignment vertical="center"/>
    </xf>
    <xf numFmtId="183" fontId="50" fillId="4" borderId="0" xfId="1642" applyNumberFormat="1" applyFont="1" applyFill="1" applyAlignment="1">
      <alignment vertical="center"/>
    </xf>
    <xf numFmtId="183" fontId="51" fillId="0" borderId="96" xfId="1642" applyNumberFormat="1" applyFont="1" applyBorder="1" applyAlignment="1">
      <alignment vertical="center"/>
    </xf>
    <xf numFmtId="183" fontId="40" fillId="0" borderId="97" xfId="1642" applyNumberFormat="1" applyFont="1" applyBorder="1" applyAlignment="1">
      <alignment horizontal="right" vertical="center"/>
    </xf>
    <xf numFmtId="183" fontId="40" fillId="0" borderId="98" xfId="1642" applyNumberFormat="1" applyFont="1" applyBorder="1" applyAlignment="1">
      <alignment vertical="center"/>
    </xf>
    <xf numFmtId="183" fontId="36" fillId="0" borderId="99" xfId="1642" applyNumberFormat="1" applyFont="1" applyBorder="1" applyAlignment="1">
      <alignment vertical="center"/>
    </xf>
    <xf numFmtId="183" fontId="39" fillId="11" borderId="97" xfId="1642" applyNumberFormat="1" applyFont="1" applyFill="1" applyBorder="1" applyAlignment="1">
      <alignment vertical="center"/>
    </xf>
    <xf numFmtId="183" fontId="39" fillId="11" borderId="98" xfId="1642" applyNumberFormat="1" applyFont="1" applyFill="1" applyBorder="1" applyAlignment="1">
      <alignment horizontal="left" vertical="center"/>
    </xf>
    <xf numFmtId="183" fontId="39" fillId="4" borderId="0" xfId="1642" applyNumberFormat="1" applyFont="1" applyFill="1" applyAlignment="1">
      <alignment vertical="center"/>
    </xf>
    <xf numFmtId="183" fontId="39" fillId="11" borderId="99" xfId="1642" applyNumberFormat="1" applyFont="1" applyFill="1" applyBorder="1" applyAlignment="1">
      <alignment vertical="center"/>
    </xf>
    <xf numFmtId="183" fontId="46" fillId="0" borderId="91" xfId="1642" applyNumberFormat="1" applyFont="1" applyBorder="1" applyAlignment="1">
      <alignment vertical="center"/>
    </xf>
    <xf numFmtId="183" fontId="46" fillId="0" borderId="92" xfId="1642" applyNumberFormat="1" applyFont="1" applyBorder="1" applyAlignment="1">
      <alignment vertical="center"/>
    </xf>
    <xf numFmtId="183" fontId="36" fillId="0" borderId="100" xfId="1642" applyNumberFormat="1" applyFont="1" applyBorder="1" applyAlignment="1">
      <alignment vertical="center"/>
    </xf>
    <xf numFmtId="183" fontId="40" fillId="0" borderId="101" xfId="1642" applyNumberFormat="1" applyFont="1" applyBorder="1" applyAlignment="1">
      <alignment horizontal="right" vertical="center"/>
    </xf>
    <xf numFmtId="183" fontId="40" fillId="0" borderId="102" xfId="1642" applyNumberFormat="1" applyFont="1" applyBorder="1" applyAlignment="1">
      <alignment vertical="center"/>
    </xf>
    <xf numFmtId="183" fontId="39" fillId="11" borderId="98" xfId="1642" applyNumberFormat="1" applyFont="1" applyFill="1" applyBorder="1" applyAlignment="1">
      <alignment vertical="center"/>
    </xf>
    <xf numFmtId="183" fontId="40" fillId="0" borderId="91" xfId="1642" applyNumberFormat="1" applyFont="1" applyBorder="1" applyAlignment="1">
      <alignment horizontal="center" vertical="center"/>
    </xf>
    <xf numFmtId="183" fontId="52" fillId="0" borderId="92" xfId="1642" applyNumberFormat="1" applyFont="1" applyBorder="1" applyAlignment="1">
      <alignment vertical="center"/>
    </xf>
    <xf numFmtId="183" fontId="36" fillId="0" borderId="93" xfId="1642" applyNumberFormat="1" applyFont="1" applyBorder="1" applyAlignment="1">
      <alignment vertical="center"/>
    </xf>
    <xf numFmtId="183" fontId="40" fillId="0" borderId="94" xfId="1642" applyNumberFormat="1" applyFont="1" applyBorder="1" applyAlignment="1">
      <alignment horizontal="center" vertical="center"/>
    </xf>
    <xf numFmtId="183" fontId="52" fillId="0" borderId="95" xfId="1642" applyNumberFormat="1" applyFont="1" applyBorder="1" applyAlignment="1">
      <alignment vertical="center"/>
    </xf>
    <xf numFmtId="183" fontId="45" fillId="10" borderId="97" xfId="1642" applyNumberFormat="1" applyFont="1" applyFill="1" applyBorder="1" applyAlignment="1">
      <alignment horizontal="center" vertical="center"/>
    </xf>
    <xf numFmtId="183" fontId="53" fillId="10" borderId="98" xfId="1642" applyNumberFormat="1" applyFont="1" applyFill="1" applyBorder="1" applyAlignment="1">
      <alignment vertical="center"/>
    </xf>
    <xf numFmtId="183" fontId="54" fillId="4" borderId="0" xfId="1642" applyNumberFormat="1" applyFont="1" applyFill="1" applyAlignment="1">
      <alignment vertical="center"/>
    </xf>
    <xf numFmtId="183" fontId="53" fillId="10" borderId="99" xfId="1642" applyNumberFormat="1" applyFont="1" applyFill="1" applyBorder="1" applyAlignment="1">
      <alignment vertical="center"/>
    </xf>
    <xf numFmtId="183" fontId="40" fillId="0" borderId="0" xfId="1642" applyNumberFormat="1" applyFont="1" applyAlignment="1">
      <alignment horizontal="center" vertical="center"/>
    </xf>
    <xf numFmtId="183" fontId="55" fillId="0" borderId="92" xfId="1642" applyNumberFormat="1" applyFont="1" applyBorder="1" applyAlignment="1">
      <alignment vertical="center"/>
    </xf>
    <xf numFmtId="183" fontId="56" fillId="0" borderId="93" xfId="1642" applyNumberFormat="1" applyFont="1" applyBorder="1" applyAlignment="1">
      <alignment vertical="center"/>
    </xf>
    <xf numFmtId="183" fontId="56" fillId="0" borderId="96" xfId="1642" applyNumberFormat="1" applyFont="1" applyBorder="1" applyAlignment="1">
      <alignment vertical="center"/>
    </xf>
    <xf numFmtId="183" fontId="39" fillId="10" borderId="103" xfId="1642" applyNumberFormat="1" applyFont="1" applyFill="1" applyBorder="1" applyAlignment="1">
      <alignment horizontal="center" vertical="center"/>
    </xf>
    <xf numFmtId="9" fontId="36" fillId="0" borderId="96" xfId="665" applyFont="1" applyFill="1" applyBorder="1" applyAlignment="1">
      <alignment vertical="center"/>
    </xf>
    <xf numFmtId="183" fontId="36" fillId="12" borderId="96" xfId="1642" applyNumberFormat="1" applyFont="1" applyFill="1" applyBorder="1" applyAlignment="1">
      <alignment vertical="center"/>
    </xf>
    <xf numFmtId="183" fontId="51" fillId="0" borderId="99" xfId="1642" applyNumberFormat="1" applyFont="1" applyBorder="1" applyAlignment="1">
      <alignment vertical="center"/>
    </xf>
    <xf numFmtId="183" fontId="39" fillId="10" borderId="2" xfId="1642" applyNumberFormat="1" applyFont="1" applyFill="1" applyBorder="1" applyAlignment="1">
      <alignment horizontal="center" vertical="center"/>
    </xf>
    <xf numFmtId="183" fontId="57" fillId="0" borderId="0" xfId="1642" applyNumberFormat="1" applyFont="1" applyAlignment="1">
      <alignment vertical="center"/>
    </xf>
    <xf numFmtId="181" fontId="39" fillId="10" borderId="93" xfId="1642" applyNumberFormat="1" applyFont="1" applyFill="1" applyBorder="1" applyAlignment="1">
      <alignment vertical="center"/>
    </xf>
    <xf numFmtId="203" fontId="37" fillId="11" borderId="99" xfId="1642" applyNumberFormat="1" applyFont="1" applyFill="1" applyBorder="1" applyAlignment="1">
      <alignment vertical="center"/>
    </xf>
    <xf numFmtId="179" fontId="36" fillId="0" borderId="0" xfId="2192" applyNumberFormat="1" applyFont="1" applyFill="1" applyAlignment="1">
      <alignment vertical="center"/>
    </xf>
    <xf numFmtId="297" fontId="36" fillId="0" borderId="0" xfId="4732" applyFont="1" applyFill="1" applyAlignment="1">
      <alignment vertical="center"/>
    </xf>
    <xf numFmtId="183" fontId="38" fillId="0" borderId="0" xfId="1642" applyNumberFormat="1" applyFont="1" applyAlignment="1">
      <alignment horizontal="center" vertical="center"/>
    </xf>
    <xf numFmtId="183" fontId="58" fillId="0" borderId="0" xfId="1642" applyNumberFormat="1" applyFont="1" applyAlignment="1">
      <alignment vertical="center"/>
    </xf>
    <xf numFmtId="183" fontId="59" fillId="4" borderId="0" xfId="1642" applyNumberFormat="1" applyFont="1" applyFill="1" applyAlignment="1">
      <alignment vertical="center"/>
    </xf>
    <xf numFmtId="183" fontId="45" fillId="10" borderId="88" xfId="1642" applyNumberFormat="1" applyFont="1" applyFill="1" applyBorder="1" applyAlignment="1">
      <alignment horizontal="center" vertical="center"/>
    </xf>
    <xf numFmtId="183" fontId="53" fillId="10" borderId="89" xfId="1642" applyNumberFormat="1" applyFont="1" applyFill="1" applyBorder="1" applyAlignment="1">
      <alignment vertical="center"/>
    </xf>
    <xf numFmtId="183" fontId="53" fillId="10" borderId="104" xfId="1642" applyNumberFormat="1" applyFont="1" applyFill="1" applyBorder="1" applyAlignment="1">
      <alignment vertical="center"/>
    </xf>
    <xf numFmtId="183" fontId="40" fillId="0" borderId="0" xfId="1342" applyNumberFormat="1" applyFont="1" applyAlignment="1">
      <alignment horizontal="left" indent="1"/>
    </xf>
    <xf numFmtId="179" fontId="40" fillId="0" borderId="0" xfId="9727" applyNumberFormat="1" applyFont="1"/>
    <xf numFmtId="187" fontId="40" fillId="0" borderId="0" xfId="4732" applyNumberFormat="1" applyFont="1"/>
    <xf numFmtId="223" fontId="40" fillId="0" borderId="0" xfId="9727" applyFont="1"/>
    <xf numFmtId="0" fontId="60" fillId="4" borderId="0" xfId="9258" applyFont="1" applyFill="1"/>
    <xf numFmtId="0" fontId="3" fillId="4" borderId="0" xfId="9258" applyFill="1"/>
    <xf numFmtId="0" fontId="3" fillId="0" borderId="0" xfId="9258"/>
    <xf numFmtId="314" fontId="0" fillId="0" borderId="0" xfId="495" applyNumberFormat="1" applyFont="1"/>
    <xf numFmtId="180" fontId="61" fillId="4" borderId="0" xfId="9258" applyNumberFormat="1" applyFont="1" applyFill="1" applyAlignment="1">
      <alignment horizontal="center" vertical="top" wrapText="1"/>
    </xf>
    <xf numFmtId="180" fontId="61" fillId="4" borderId="0" xfId="9258" applyNumberFormat="1" applyFont="1" applyFill="1" applyAlignment="1">
      <alignment horizontal="center" vertical="top"/>
    </xf>
    <xf numFmtId="0" fontId="18" fillId="4" borderId="0" xfId="9258" applyFont="1" applyFill="1"/>
    <xf numFmtId="0" fontId="19" fillId="4" borderId="68" xfId="9258" applyFont="1" applyFill="1" applyBorder="1" applyAlignment="1">
      <alignment horizontal="center" vertical="center"/>
    </xf>
    <xf numFmtId="0" fontId="20" fillId="4" borderId="105" xfId="9258" applyFont="1" applyFill="1" applyBorder="1" applyAlignment="1">
      <alignment horizontal="center" vertical="center" wrapText="1"/>
    </xf>
    <xf numFmtId="0" fontId="21" fillId="4" borderId="0" xfId="9258" applyFont="1" applyFill="1" applyAlignment="1">
      <alignment vertical="center"/>
    </xf>
    <xf numFmtId="0" fontId="20" fillId="4" borderId="62" xfId="9258" applyFont="1" applyFill="1" applyBorder="1" applyAlignment="1">
      <alignment horizontal="center" vertical="center" wrapText="1"/>
    </xf>
    <xf numFmtId="0" fontId="22" fillId="4" borderId="0" xfId="9258" applyFont="1" applyFill="1"/>
    <xf numFmtId="0" fontId="22" fillId="4" borderId="0" xfId="9258" applyFont="1" applyFill="1" applyAlignment="1">
      <alignment vertical="center" wrapText="1"/>
    </xf>
    <xf numFmtId="0" fontId="5" fillId="13" borderId="28" xfId="9258" applyFont="1" applyFill="1" applyBorder="1" applyAlignment="1">
      <alignment vertical="center"/>
    </xf>
    <xf numFmtId="0" fontId="5" fillId="13" borderId="29" xfId="9258" applyFont="1" applyFill="1" applyBorder="1" applyAlignment="1">
      <alignment vertical="center"/>
    </xf>
    <xf numFmtId="0" fontId="24" fillId="4" borderId="0" xfId="9258" applyFont="1" applyFill="1"/>
    <xf numFmtId="3" fontId="62" fillId="13" borderId="106" xfId="9258" applyNumberFormat="1" applyFont="1" applyFill="1" applyBorder="1" applyAlignment="1">
      <alignment horizontal="center" vertical="center"/>
    </xf>
    <xf numFmtId="0" fontId="32" fillId="14" borderId="40" xfId="9258" applyFont="1" applyFill="1" applyBorder="1" applyAlignment="1">
      <alignment horizontal="left" vertical="center" indent="1"/>
    </xf>
    <xf numFmtId="0" fontId="32" fillId="14" borderId="107" xfId="9258" applyFont="1" applyFill="1" applyBorder="1" applyAlignment="1">
      <alignment horizontal="left" vertical="center" indent="1"/>
    </xf>
    <xf numFmtId="3" fontId="28" fillId="4" borderId="108" xfId="9258" applyNumberFormat="1" applyFont="1" applyFill="1" applyBorder="1" applyAlignment="1">
      <alignment horizontal="center" vertical="center"/>
    </xf>
    <xf numFmtId="0" fontId="32" fillId="14" borderId="42" xfId="9258" applyFont="1" applyFill="1" applyBorder="1" applyAlignment="1">
      <alignment horizontal="left" vertical="center" indent="1"/>
    </xf>
    <xf numFmtId="0" fontId="32" fillId="14" borderId="47" xfId="9258" applyFont="1" applyFill="1" applyBorder="1" applyAlignment="1">
      <alignment horizontal="left" vertical="center" indent="1"/>
    </xf>
    <xf numFmtId="3" fontId="28" fillId="4" borderId="109" xfId="9258" applyNumberFormat="1" applyFont="1" applyFill="1" applyBorder="1" applyAlignment="1">
      <alignment horizontal="center" vertical="center"/>
    </xf>
    <xf numFmtId="0" fontId="32" fillId="14" borderId="43" xfId="9258" applyFont="1" applyFill="1" applyBorder="1" applyAlignment="1">
      <alignment horizontal="left" vertical="center" indent="1"/>
    </xf>
    <xf numFmtId="0" fontId="32" fillId="14" borderId="85" xfId="9258" applyFont="1" applyFill="1" applyBorder="1" applyAlignment="1">
      <alignment horizontal="left" vertical="center" indent="1"/>
    </xf>
    <xf numFmtId="3" fontId="28" fillId="4" borderId="110" xfId="9258" applyNumberFormat="1" applyFont="1" applyFill="1" applyBorder="1" applyAlignment="1">
      <alignment horizontal="center" vertical="center"/>
    </xf>
    <xf numFmtId="0" fontId="26" fillId="6" borderId="0" xfId="9258" applyFont="1" applyFill="1" applyAlignment="1">
      <alignment vertical="center"/>
    </xf>
    <xf numFmtId="0" fontId="27" fillId="4" borderId="0" xfId="9258" applyFont="1" applyFill="1" applyAlignment="1">
      <alignment vertical="center"/>
    </xf>
    <xf numFmtId="3" fontId="28" fillId="4" borderId="0" xfId="9258" applyNumberFormat="1" applyFont="1" applyFill="1" applyAlignment="1">
      <alignment horizontal="center" vertical="center"/>
    </xf>
    <xf numFmtId="183" fontId="28" fillId="4" borderId="108" xfId="9258" applyNumberFormat="1" applyFont="1" applyFill="1" applyBorder="1" applyAlignment="1">
      <alignment horizontal="center" vertical="center"/>
    </xf>
    <xf numFmtId="183" fontId="62" fillId="13" borderId="106" xfId="9258" applyNumberFormat="1" applyFont="1" applyFill="1" applyBorder="1" applyAlignment="1">
      <alignment horizontal="center" vertical="center"/>
    </xf>
    <xf numFmtId="183" fontId="28" fillId="4" borderId="109" xfId="9258" applyNumberFormat="1" applyFont="1" applyFill="1" applyBorder="1" applyAlignment="1">
      <alignment horizontal="center" vertical="center"/>
    </xf>
    <xf numFmtId="183" fontId="28" fillId="4" borderId="110" xfId="9258" applyNumberFormat="1" applyFont="1" applyFill="1" applyBorder="1" applyAlignment="1">
      <alignment horizontal="center" vertical="center"/>
    </xf>
    <xf numFmtId="226" fontId="62" fillId="13" borderId="106" xfId="9258" applyNumberFormat="1" applyFont="1" applyFill="1" applyBorder="1" applyAlignment="1">
      <alignment horizontal="center" vertical="center"/>
    </xf>
    <xf numFmtId="226" fontId="28" fillId="4" borderId="109" xfId="9258" applyNumberFormat="1" applyFont="1" applyFill="1" applyBorder="1" applyAlignment="1">
      <alignment horizontal="center" vertical="center"/>
    </xf>
    <xf numFmtId="3" fontId="62" fillId="13" borderId="111" xfId="9258" applyNumberFormat="1" applyFont="1" applyFill="1" applyBorder="1" applyAlignment="1">
      <alignment horizontal="center" vertical="center"/>
    </xf>
    <xf numFmtId="0" fontId="63" fillId="4" borderId="0" xfId="9258" applyFont="1" applyFill="1"/>
    <xf numFmtId="314" fontId="64" fillId="4" borderId="0" xfId="495" applyNumberFormat="1" applyFont="1" applyFill="1"/>
    <xf numFmtId="0" fontId="19" fillId="4" borderId="69" xfId="9258" applyFont="1" applyFill="1" applyBorder="1" applyAlignment="1">
      <alignment horizontal="center" vertical="center"/>
    </xf>
    <xf numFmtId="0" fontId="19" fillId="4" borderId="78" xfId="9258" applyFont="1" applyFill="1" applyBorder="1" applyAlignment="1">
      <alignment horizontal="center" vertical="center"/>
    </xf>
    <xf numFmtId="0" fontId="20" fillId="4" borderId="112" xfId="9258" applyFont="1" applyFill="1" applyBorder="1" applyAlignment="1">
      <alignment horizontal="center" vertical="center" wrapText="1"/>
    </xf>
    <xf numFmtId="0" fontId="20" fillId="4" borderId="112" xfId="9258" applyFont="1" applyFill="1" applyBorder="1" applyAlignment="1">
      <alignment horizontal="center" wrapText="1"/>
    </xf>
    <xf numFmtId="314" fontId="20" fillId="4" borderId="79" xfId="495" applyNumberFormat="1" applyFont="1" applyFill="1" applyBorder="1" applyAlignment="1">
      <alignment horizontal="center" vertical="center" wrapText="1"/>
    </xf>
    <xf numFmtId="0" fontId="20" fillId="4" borderId="63" xfId="9258" applyFont="1" applyFill="1" applyBorder="1" applyAlignment="1">
      <alignment horizontal="center" vertical="center" wrapText="1"/>
    </xf>
    <xf numFmtId="0" fontId="20" fillId="4" borderId="63" xfId="9258" applyFont="1" applyFill="1" applyBorder="1" applyAlignment="1">
      <alignment horizontal="center" wrapText="1"/>
    </xf>
    <xf numFmtId="0" fontId="20" fillId="4" borderId="65" xfId="495" applyNumberFormat="1" applyFont="1" applyFill="1" applyBorder="1" applyAlignment="1">
      <alignment horizontal="center" vertical="center" wrapText="1"/>
    </xf>
    <xf numFmtId="0" fontId="22" fillId="4" borderId="0" xfId="9258" applyFont="1" applyFill="1" applyAlignment="1">
      <alignment wrapText="1"/>
    </xf>
    <xf numFmtId="314" fontId="22" fillId="4" borderId="0" xfId="495" applyNumberFormat="1" applyFont="1" applyFill="1" applyAlignment="1">
      <alignment vertical="center" wrapText="1"/>
    </xf>
    <xf numFmtId="3" fontId="15" fillId="13" borderId="111" xfId="9258" applyNumberFormat="1" applyFont="1" applyFill="1" applyBorder="1" applyAlignment="1">
      <alignment horizontal="center" vertical="center"/>
    </xf>
    <xf numFmtId="314" fontId="62" fillId="13" borderId="113" xfId="495" applyNumberFormat="1" applyFont="1" applyFill="1" applyBorder="1" applyAlignment="1">
      <alignment horizontal="center" vertical="center"/>
    </xf>
    <xf numFmtId="3" fontId="28" fillId="4" borderId="114" xfId="9258" applyNumberFormat="1" applyFont="1" applyFill="1" applyBorder="1" applyAlignment="1">
      <alignment horizontal="center" vertical="center"/>
    </xf>
    <xf numFmtId="3" fontId="28" fillId="8" borderId="0" xfId="9258" applyNumberFormat="1" applyFont="1" applyFill="1" applyAlignment="1">
      <alignment horizontal="center" vertical="center"/>
    </xf>
    <xf numFmtId="314" fontId="28" fillId="8" borderId="115" xfId="495" applyNumberFormat="1" applyFont="1" applyFill="1" applyBorder="1" applyAlignment="1">
      <alignment horizontal="center" vertical="center"/>
    </xf>
    <xf numFmtId="3" fontId="28" fillId="4" borderId="116" xfId="9258" applyNumberFormat="1" applyFont="1" applyFill="1" applyBorder="1" applyAlignment="1">
      <alignment horizontal="center" vertical="center"/>
    </xf>
    <xf numFmtId="3" fontId="28" fillId="8" borderId="116" xfId="9258" applyNumberFormat="1" applyFont="1" applyFill="1" applyBorder="1" applyAlignment="1">
      <alignment horizontal="center" vertical="center"/>
    </xf>
    <xf numFmtId="3" fontId="28" fillId="6" borderId="0" xfId="9258" applyNumberFormat="1" applyFont="1" applyFill="1" applyAlignment="1">
      <alignment horizontal="center" vertical="center"/>
    </xf>
    <xf numFmtId="314" fontId="28" fillId="6" borderId="0" xfId="495" applyNumberFormat="1" applyFont="1" applyFill="1" applyAlignment="1">
      <alignment horizontal="center" vertical="center"/>
    </xf>
    <xf numFmtId="183" fontId="28" fillId="4" borderId="114" xfId="9258" applyNumberFormat="1" applyFont="1" applyFill="1" applyBorder="1" applyAlignment="1">
      <alignment horizontal="center" vertical="center"/>
    </xf>
    <xf numFmtId="179" fontId="28" fillId="4" borderId="0" xfId="9727" applyNumberFormat="1" applyFont="1" applyFill="1" applyBorder="1" applyAlignment="1">
      <alignment horizontal="center" vertical="center"/>
    </xf>
    <xf numFmtId="223" fontId="28" fillId="4" borderId="116" xfId="9727" applyFont="1" applyFill="1" applyBorder="1" applyAlignment="1">
      <alignment horizontal="center" vertical="center"/>
    </xf>
    <xf numFmtId="183" fontId="62" fillId="13" borderId="111" xfId="9258" applyNumberFormat="1" applyFont="1" applyFill="1" applyBorder="1" applyAlignment="1">
      <alignment horizontal="center" vertical="center"/>
    </xf>
    <xf numFmtId="183" fontId="28" fillId="4" borderId="0" xfId="9258" applyNumberFormat="1" applyFont="1" applyFill="1" applyAlignment="1">
      <alignment horizontal="center" vertical="center"/>
    </xf>
    <xf numFmtId="183" fontId="28" fillId="15" borderId="0" xfId="9258" applyNumberFormat="1" applyFont="1" applyFill="1" applyAlignment="1">
      <alignment horizontal="center" vertical="center"/>
    </xf>
    <xf numFmtId="183" fontId="28" fillId="4" borderId="116" xfId="9258" applyNumberFormat="1" applyFont="1" applyFill="1" applyBorder="1" applyAlignment="1">
      <alignment horizontal="center" vertical="center"/>
    </xf>
    <xf numFmtId="226" fontId="62" fillId="13" borderId="111" xfId="9258" applyNumberFormat="1" applyFont="1" applyFill="1" applyBorder="1" applyAlignment="1">
      <alignment horizontal="center" vertical="center"/>
    </xf>
    <xf numFmtId="226" fontId="28" fillId="4" borderId="0" xfId="9258" applyNumberFormat="1" applyFont="1" applyFill="1" applyAlignment="1">
      <alignment horizontal="center" vertical="center"/>
    </xf>
    <xf numFmtId="314" fontId="28" fillId="8" borderId="117" xfId="495" applyNumberFormat="1" applyFont="1" applyFill="1" applyBorder="1" applyAlignment="1">
      <alignment horizontal="center" vertical="center"/>
    </xf>
    <xf numFmtId="314" fontId="65" fillId="4" borderId="0" xfId="8294" applyNumberFormat="1" applyFont="1" applyFill="1"/>
    <xf numFmtId="3" fontId="28" fillId="0" borderId="109" xfId="9258" applyNumberFormat="1" applyFont="1" applyBorder="1" applyAlignment="1">
      <alignment horizontal="center" vertical="center"/>
    </xf>
    <xf numFmtId="179" fontId="65" fillId="4" borderId="0" xfId="9727" applyNumberFormat="1" applyFont="1" applyFill="1"/>
    <xf numFmtId="179" fontId="63" fillId="4" borderId="0" xfId="9727" applyNumberFormat="1" applyFont="1" applyFill="1"/>
    <xf numFmtId="179" fontId="62" fillId="13" borderId="106" xfId="9727" applyNumberFormat="1" applyFont="1" applyFill="1" applyBorder="1" applyAlignment="1">
      <alignment horizontal="center" vertical="center"/>
    </xf>
    <xf numFmtId="179" fontId="62" fillId="13" borderId="111" xfId="9727" applyNumberFormat="1" applyFont="1" applyFill="1" applyBorder="1" applyAlignment="1">
      <alignment horizontal="center" vertical="center"/>
    </xf>
    <xf numFmtId="179" fontId="28" fillId="4" borderId="108" xfId="9727" applyNumberFormat="1" applyFont="1" applyFill="1" applyBorder="1" applyAlignment="1">
      <alignment horizontal="center" vertical="center"/>
    </xf>
    <xf numFmtId="179" fontId="28" fillId="4" borderId="114" xfId="9727" applyNumberFormat="1" applyFont="1" applyFill="1" applyBorder="1" applyAlignment="1">
      <alignment horizontal="center" vertical="center"/>
    </xf>
    <xf numFmtId="179" fontId="28" fillId="4" borderId="109" xfId="9727" applyNumberFormat="1" applyFont="1" applyFill="1" applyBorder="1" applyAlignment="1">
      <alignment horizontal="center" vertical="center"/>
    </xf>
    <xf numFmtId="179" fontId="28" fillId="4" borderId="110" xfId="9727" applyNumberFormat="1" applyFont="1" applyFill="1" applyBorder="1" applyAlignment="1">
      <alignment horizontal="center" vertical="center"/>
    </xf>
    <xf numFmtId="179" fontId="28" fillId="4" borderId="116" xfId="9727" applyNumberFormat="1" applyFont="1" applyFill="1" applyBorder="1" applyAlignment="1">
      <alignment horizontal="center" vertical="center"/>
    </xf>
    <xf numFmtId="3" fontId="28" fillId="8" borderId="114" xfId="9258" applyNumberFormat="1" applyFont="1" applyFill="1" applyBorder="1" applyAlignment="1">
      <alignment horizontal="center" vertical="center"/>
    </xf>
    <xf numFmtId="314" fontId="28" fillId="8" borderId="118" xfId="495" applyNumberFormat="1" applyFont="1" applyFill="1" applyBorder="1" applyAlignment="1">
      <alignment horizontal="center" vertical="center"/>
    </xf>
    <xf numFmtId="179" fontId="28" fillId="8" borderId="114" xfId="9727" applyNumberFormat="1" applyFont="1" applyFill="1" applyBorder="1" applyAlignment="1">
      <alignment horizontal="center" vertical="center"/>
    </xf>
    <xf numFmtId="183" fontId="28" fillId="8" borderId="114" xfId="9258" applyNumberFormat="1" applyFont="1" applyFill="1" applyBorder="1" applyAlignment="1">
      <alignment horizontal="center" vertical="center"/>
    </xf>
    <xf numFmtId="183" fontId="28" fillId="8" borderId="0" xfId="9258" applyNumberFormat="1" applyFont="1" applyFill="1" applyAlignment="1">
      <alignment horizontal="center" vertical="center"/>
    </xf>
    <xf numFmtId="183" fontId="28" fillId="8" borderId="116" xfId="9258" applyNumberFormat="1" applyFont="1" applyFill="1" applyBorder="1" applyAlignment="1">
      <alignment horizontal="center" vertical="center"/>
    </xf>
    <xf numFmtId="226" fontId="28" fillId="8" borderId="114" xfId="9258" applyNumberFormat="1" applyFont="1" applyFill="1" applyBorder="1" applyAlignment="1">
      <alignment horizontal="center" vertical="center"/>
    </xf>
    <xf numFmtId="226" fontId="28" fillId="8" borderId="0" xfId="9258" applyNumberFormat="1" applyFont="1" applyFill="1" applyAlignment="1">
      <alignment horizontal="center" vertical="center"/>
    </xf>
    <xf numFmtId="226" fontId="28" fillId="8" borderId="116" xfId="9258" applyNumberFormat="1" applyFont="1" applyFill="1" applyBorder="1" applyAlignment="1">
      <alignment horizontal="center" vertical="center"/>
    </xf>
    <xf numFmtId="179" fontId="3" fillId="4" borderId="0" xfId="9258" applyNumberFormat="1" applyFill="1"/>
    <xf numFmtId="9" fontId="63" fillId="4" borderId="0" xfId="8294" applyFont="1" applyFill="1"/>
    <xf numFmtId="226" fontId="28" fillId="4" borderId="108" xfId="9258" applyNumberFormat="1" applyFont="1" applyFill="1" applyBorder="1" applyAlignment="1">
      <alignment horizontal="center" vertical="center"/>
    </xf>
    <xf numFmtId="226" fontId="28" fillId="4" borderId="114" xfId="9258" applyNumberFormat="1" applyFont="1" applyFill="1" applyBorder="1" applyAlignment="1">
      <alignment horizontal="center" vertical="center"/>
    </xf>
    <xf numFmtId="314" fontId="66" fillId="4" borderId="0" xfId="495" applyNumberFormat="1" applyFont="1" applyFill="1"/>
    <xf numFmtId="179" fontId="28" fillId="8" borderId="116" xfId="9727" applyNumberFormat="1" applyFont="1" applyFill="1" applyBorder="1" applyAlignment="1">
      <alignment horizontal="center" vertical="center"/>
    </xf>
    <xf numFmtId="3" fontId="63" fillId="4" borderId="0" xfId="9258" applyNumberFormat="1" applyFont="1" applyFill="1"/>
    <xf numFmtId="240" fontId="63" fillId="4" borderId="0" xfId="9258" applyNumberFormat="1" applyFont="1" applyFill="1"/>
    <xf numFmtId="9" fontId="62" fillId="13" borderId="113" xfId="495" applyFont="1" applyFill="1" applyBorder="1" applyAlignment="1">
      <alignment horizontal="center" vertical="center"/>
    </xf>
    <xf numFmtId="9" fontId="28" fillId="8" borderId="118" xfId="495" applyFont="1" applyFill="1" applyBorder="1" applyAlignment="1">
      <alignment horizontal="center" vertical="center"/>
    </xf>
    <xf numFmtId="9" fontId="28" fillId="8" borderId="115" xfId="495" applyFont="1" applyFill="1" applyBorder="1" applyAlignment="1">
      <alignment horizontal="center" vertical="center"/>
    </xf>
    <xf numFmtId="9" fontId="28" fillId="8" borderId="117" xfId="495" applyFont="1" applyFill="1" applyBorder="1" applyAlignment="1">
      <alignment horizontal="center" vertical="center"/>
    </xf>
    <xf numFmtId="9" fontId="28" fillId="6" borderId="0" xfId="495" applyFont="1" applyFill="1" applyAlignment="1">
      <alignment horizontal="center" vertical="center"/>
    </xf>
    <xf numFmtId="9" fontId="0" fillId="0" borderId="0" xfId="495" applyFont="1"/>
    <xf numFmtId="226" fontId="28" fillId="4" borderId="110" xfId="9258" applyNumberFormat="1" applyFont="1" applyFill="1" applyBorder="1" applyAlignment="1">
      <alignment horizontal="center" vertical="center"/>
    </xf>
    <xf numFmtId="203" fontId="28" fillId="8" borderId="0" xfId="9258" applyNumberFormat="1" applyFont="1" applyFill="1" applyAlignment="1">
      <alignment horizontal="center" vertical="center"/>
    </xf>
    <xf numFmtId="314" fontId="63" fillId="4" borderId="0" xfId="8294" applyNumberFormat="1" applyFont="1" applyFill="1"/>
    <xf numFmtId="178" fontId="28" fillId="4" borderId="110" xfId="9258" applyNumberFormat="1" applyFont="1" applyFill="1" applyBorder="1" applyAlignment="1">
      <alignment horizontal="center" vertical="center"/>
    </xf>
    <xf numFmtId="183" fontId="63" fillId="4" borderId="0" xfId="9258" applyNumberFormat="1" applyFont="1" applyFill="1"/>
    <xf numFmtId="179" fontId="66" fillId="4" borderId="72" xfId="9727" applyNumberFormat="1" applyFont="1" applyFill="1" applyBorder="1" applyAlignment="1">
      <alignment horizontal="center" vertical="center"/>
    </xf>
    <xf numFmtId="223" fontId="63" fillId="4" borderId="0" xfId="9727" applyFont="1" applyFill="1"/>
    <xf numFmtId="183" fontId="64" fillId="4" borderId="72" xfId="9258" applyNumberFormat="1" applyFont="1" applyFill="1" applyBorder="1" applyAlignment="1">
      <alignment horizontal="center" vertical="center"/>
    </xf>
    <xf numFmtId="9" fontId="60" fillId="4" borderId="0" xfId="8294" applyFont="1" applyFill="1"/>
    <xf numFmtId="9" fontId="24" fillId="4" borderId="0" xfId="8294" applyFont="1" applyFill="1"/>
    <xf numFmtId="9" fontId="22" fillId="4" borderId="0" xfId="8294" applyFont="1" applyFill="1"/>
    <xf numFmtId="3" fontId="15" fillId="13" borderId="68" xfId="9258" applyNumberFormat="1" applyFont="1" applyFill="1" applyBorder="1" applyAlignment="1">
      <alignment horizontal="center" vertical="center"/>
    </xf>
    <xf numFmtId="3" fontId="15" fillId="13" borderId="69" xfId="9258" applyNumberFormat="1" applyFont="1" applyFill="1" applyBorder="1" applyAlignment="1">
      <alignment horizontal="center" vertical="center"/>
    </xf>
    <xf numFmtId="3" fontId="28" fillId="4" borderId="70" xfId="9258" applyNumberFormat="1" applyFont="1" applyFill="1" applyBorder="1" applyAlignment="1">
      <alignment horizontal="center" vertical="center"/>
    </xf>
    <xf numFmtId="3" fontId="28" fillId="4" borderId="74" xfId="9258" applyNumberFormat="1" applyFont="1" applyFill="1" applyBorder="1" applyAlignment="1">
      <alignment horizontal="center" vertical="center"/>
    </xf>
    <xf numFmtId="179" fontId="28" fillId="4" borderId="71" xfId="9727" applyNumberFormat="1" applyFont="1" applyFill="1" applyBorder="1" applyAlignment="1">
      <alignment horizontal="center" vertical="center"/>
    </xf>
    <xf numFmtId="3" fontId="28" fillId="4" borderId="72" xfId="9258" applyNumberFormat="1" applyFont="1" applyFill="1" applyBorder="1" applyAlignment="1">
      <alignment horizontal="center" vertical="center"/>
    </xf>
    <xf numFmtId="179" fontId="15" fillId="13" borderId="68" xfId="9727" applyNumberFormat="1" applyFont="1" applyFill="1" applyBorder="1" applyAlignment="1">
      <alignment horizontal="center" vertical="center"/>
    </xf>
    <xf numFmtId="183" fontId="15" fillId="13" borderId="69" xfId="9258" applyNumberFormat="1" applyFont="1" applyFill="1" applyBorder="1" applyAlignment="1">
      <alignment horizontal="center" vertical="center"/>
    </xf>
    <xf numFmtId="179" fontId="28" fillId="4" borderId="73" xfId="9727" applyNumberFormat="1" applyFont="1" applyFill="1" applyBorder="1" applyAlignment="1">
      <alignment horizontal="center" vertical="center"/>
    </xf>
    <xf numFmtId="179" fontId="28" fillId="4" borderId="74" xfId="9727" applyNumberFormat="1" applyFont="1" applyFill="1" applyBorder="1" applyAlignment="1">
      <alignment horizontal="center" vertical="center"/>
    </xf>
    <xf numFmtId="179" fontId="28" fillId="4" borderId="72" xfId="9727" applyNumberFormat="1" applyFont="1" applyFill="1" applyBorder="1" applyAlignment="1">
      <alignment horizontal="center" vertical="center"/>
    </xf>
    <xf numFmtId="183" fontId="15" fillId="13" borderId="68" xfId="9258" applyNumberFormat="1" applyFont="1" applyFill="1" applyBorder="1" applyAlignment="1">
      <alignment horizontal="center" vertical="center"/>
    </xf>
    <xf numFmtId="183" fontId="28" fillId="4" borderId="73" xfId="9258" applyNumberFormat="1" applyFont="1" applyFill="1" applyBorder="1" applyAlignment="1">
      <alignment horizontal="center" vertical="center"/>
    </xf>
    <xf numFmtId="183" fontId="28" fillId="4" borderId="74" xfId="9258" applyNumberFormat="1" applyFont="1" applyFill="1" applyBorder="1" applyAlignment="1">
      <alignment horizontal="center" vertical="center"/>
    </xf>
    <xf numFmtId="183" fontId="28" fillId="4" borderId="70" xfId="9258" applyNumberFormat="1" applyFont="1" applyFill="1" applyBorder="1" applyAlignment="1">
      <alignment horizontal="center" vertical="center"/>
    </xf>
    <xf numFmtId="183" fontId="28" fillId="4" borderId="72" xfId="9258" applyNumberFormat="1" applyFont="1" applyFill="1" applyBorder="1" applyAlignment="1">
      <alignment horizontal="center" vertical="center"/>
    </xf>
    <xf numFmtId="3" fontId="28" fillId="4" borderId="73" xfId="9258" applyNumberFormat="1" applyFont="1" applyFill="1" applyBorder="1" applyAlignment="1">
      <alignment horizontal="center" vertical="center"/>
    </xf>
    <xf numFmtId="1" fontId="28" fillId="4" borderId="72" xfId="9258" applyNumberFormat="1" applyFont="1" applyFill="1" applyBorder="1" applyAlignment="1">
      <alignment horizontal="center" vertical="center"/>
    </xf>
    <xf numFmtId="240" fontId="15" fillId="13" borderId="68" xfId="9727" applyNumberFormat="1" applyFont="1" applyFill="1" applyBorder="1" applyAlignment="1">
      <alignment horizontal="center" vertical="center"/>
    </xf>
    <xf numFmtId="226" fontId="15" fillId="13" borderId="69" xfId="9258" applyNumberFormat="1" applyFont="1" applyFill="1" applyBorder="1" applyAlignment="1">
      <alignment horizontal="center" vertical="center"/>
    </xf>
    <xf numFmtId="302" fontId="15" fillId="13" borderId="69" xfId="9727" applyNumberFormat="1" applyFont="1" applyFill="1" applyBorder="1" applyAlignment="1">
      <alignment horizontal="center" vertical="center"/>
    </xf>
    <xf numFmtId="240" fontId="28" fillId="4" borderId="73" xfId="9727" applyNumberFormat="1" applyFont="1" applyFill="1" applyBorder="1" applyAlignment="1">
      <alignment horizontal="center" vertical="center"/>
    </xf>
    <xf numFmtId="302" fontId="28" fillId="4" borderId="74" xfId="9727" applyNumberFormat="1" applyFont="1" applyFill="1" applyBorder="1" applyAlignment="1">
      <alignment horizontal="center" vertical="center"/>
    </xf>
    <xf numFmtId="240" fontId="28" fillId="4" borderId="70" xfId="9258" applyNumberFormat="1" applyFont="1" applyFill="1" applyBorder="1" applyAlignment="1">
      <alignment horizontal="center" vertical="center"/>
    </xf>
    <xf numFmtId="240" fontId="28" fillId="4" borderId="0" xfId="9258" applyNumberFormat="1" applyFont="1" applyFill="1" applyAlignment="1">
      <alignment horizontal="center" vertical="center"/>
    </xf>
    <xf numFmtId="226" fontId="28" fillId="4" borderId="72" xfId="9258" applyNumberFormat="1" applyFont="1" applyFill="1" applyBorder="1" applyAlignment="1">
      <alignment horizontal="center" vertical="center"/>
    </xf>
    <xf numFmtId="302" fontId="28" fillId="4" borderId="72" xfId="9727" applyNumberFormat="1" applyFont="1" applyFill="1" applyBorder="1" applyAlignment="1">
      <alignment horizontal="center" vertical="center"/>
    </xf>
    <xf numFmtId="1" fontId="28" fillId="4" borderId="71" xfId="9727" applyNumberFormat="1" applyFont="1" applyFill="1" applyBorder="1" applyAlignment="1">
      <alignment horizontal="center" vertical="center"/>
    </xf>
    <xf numFmtId="0" fontId="21" fillId="4" borderId="0" xfId="9258" applyFont="1" applyFill="1"/>
    <xf numFmtId="314" fontId="15" fillId="13" borderId="78" xfId="495" applyNumberFormat="1" applyFont="1" applyFill="1" applyBorder="1" applyAlignment="1">
      <alignment horizontal="center" vertical="center"/>
    </xf>
    <xf numFmtId="0" fontId="23" fillId="4" borderId="0" xfId="9258" applyFont="1" applyFill="1"/>
    <xf numFmtId="3" fontId="28" fillId="9" borderId="74" xfId="9258" applyNumberFormat="1" applyFont="1" applyFill="1" applyBorder="1" applyAlignment="1">
      <alignment horizontal="center" vertical="center"/>
    </xf>
    <xf numFmtId="314" fontId="28" fillId="9" borderId="79" xfId="495" applyNumberFormat="1" applyFont="1" applyFill="1" applyBorder="1" applyAlignment="1">
      <alignment horizontal="center" vertical="center"/>
    </xf>
    <xf numFmtId="3" fontId="28" fillId="9" borderId="0" xfId="9258" applyNumberFormat="1" applyFont="1" applyFill="1" applyAlignment="1">
      <alignment horizontal="center" vertical="center"/>
    </xf>
    <xf numFmtId="314" fontId="28" fillId="9" borderId="64" xfId="495" applyNumberFormat="1" applyFont="1" applyFill="1" applyBorder="1" applyAlignment="1">
      <alignment horizontal="center" vertical="center"/>
    </xf>
    <xf numFmtId="3" fontId="28" fillId="9" borderId="72" xfId="9258" applyNumberFormat="1" applyFont="1" applyFill="1" applyBorder="1" applyAlignment="1">
      <alignment horizontal="center" vertical="center"/>
    </xf>
    <xf numFmtId="314" fontId="28" fillId="9" borderId="65" xfId="495" applyNumberFormat="1" applyFont="1" applyFill="1" applyBorder="1" applyAlignment="1">
      <alignment horizontal="center" vertical="center"/>
    </xf>
    <xf numFmtId="3" fontId="28" fillId="4" borderId="71" xfId="9258" applyNumberFormat="1" applyFont="1" applyFill="1" applyBorder="1" applyAlignment="1">
      <alignment horizontal="center" vertical="center"/>
    </xf>
    <xf numFmtId="179" fontId="28" fillId="9" borderId="74" xfId="9727" applyNumberFormat="1" applyFont="1" applyFill="1" applyBorder="1" applyAlignment="1">
      <alignment horizontal="center" vertical="center"/>
    </xf>
    <xf numFmtId="179" fontId="28" fillId="4" borderId="70" xfId="9727" applyNumberFormat="1" applyFont="1" applyFill="1" applyBorder="1" applyAlignment="1">
      <alignment horizontal="center" vertical="center"/>
    </xf>
    <xf numFmtId="179" fontId="28" fillId="9" borderId="72" xfId="9727" applyNumberFormat="1" applyFont="1" applyFill="1" applyBorder="1" applyAlignment="1">
      <alignment horizontal="center" vertical="center"/>
    </xf>
    <xf numFmtId="183" fontId="28" fillId="9" borderId="74" xfId="9258" applyNumberFormat="1" applyFont="1" applyFill="1" applyBorder="1" applyAlignment="1">
      <alignment horizontal="center" vertical="center"/>
    </xf>
    <xf numFmtId="183" fontId="28" fillId="9" borderId="0" xfId="9258" applyNumberFormat="1" applyFont="1" applyFill="1" applyAlignment="1">
      <alignment horizontal="center" vertical="center"/>
    </xf>
    <xf numFmtId="183" fontId="28" fillId="9" borderId="72" xfId="9258" applyNumberFormat="1" applyFont="1" applyFill="1" applyBorder="1" applyAlignment="1">
      <alignment horizontal="center" vertical="center"/>
    </xf>
    <xf numFmtId="183" fontId="28" fillId="9" borderId="65" xfId="495" applyNumberFormat="1" applyFont="1" applyFill="1" applyBorder="1" applyAlignment="1">
      <alignment horizontal="center" vertical="center"/>
    </xf>
    <xf numFmtId="269" fontId="28" fillId="4" borderId="71" xfId="9258" applyNumberFormat="1" applyFont="1" applyFill="1" applyBorder="1" applyAlignment="1">
      <alignment horizontal="center" vertical="center"/>
    </xf>
    <xf numFmtId="302" fontId="15" fillId="13" borderId="68" xfId="9727" applyNumberFormat="1" applyFont="1" applyFill="1" applyBorder="1" applyAlignment="1">
      <alignment horizontal="center" vertical="center"/>
    </xf>
    <xf numFmtId="302" fontId="28" fillId="9" borderId="74" xfId="9727" applyNumberFormat="1" applyFont="1" applyFill="1" applyBorder="1" applyAlignment="1">
      <alignment horizontal="center" vertical="center"/>
    </xf>
    <xf numFmtId="302" fontId="28" fillId="4" borderId="73" xfId="9727" applyNumberFormat="1" applyFont="1" applyFill="1" applyBorder="1" applyAlignment="1">
      <alignment horizontal="center" vertical="center"/>
    </xf>
    <xf numFmtId="226" fontId="28" fillId="9" borderId="0" xfId="9258" applyNumberFormat="1" applyFont="1" applyFill="1" applyAlignment="1">
      <alignment horizontal="center" vertical="center"/>
    </xf>
    <xf numFmtId="302" fontId="28" fillId="4" borderId="70" xfId="9727" applyNumberFormat="1" applyFont="1" applyFill="1" applyBorder="1" applyAlignment="1">
      <alignment horizontal="center" vertical="center"/>
    </xf>
    <xf numFmtId="302" fontId="28" fillId="9" borderId="72" xfId="9727" applyNumberFormat="1" applyFont="1" applyFill="1" applyBorder="1" applyAlignment="1">
      <alignment horizontal="center" vertical="center"/>
    </xf>
    <xf numFmtId="302" fontId="28" fillId="4" borderId="71" xfId="9727" applyNumberFormat="1" applyFont="1" applyFill="1" applyBorder="1" applyAlignment="1">
      <alignment horizontal="center" vertical="center"/>
    </xf>
    <xf numFmtId="0" fontId="20" fillId="4" borderId="112" xfId="9258" applyFont="1" applyFill="1" applyBorder="1" applyAlignment="1">
      <alignment horizontal="center" vertical="center" wrapText="1"/>
    </xf>
    <xf numFmtId="0" fontId="20" fillId="4" borderId="63" xfId="9258" applyFont="1" applyFill="1" applyBorder="1" applyAlignment="1">
      <alignment horizontal="center" vertical="center" wrapText="1"/>
    </xf>
    <xf numFmtId="3" fontId="15" fillId="13" borderId="119" xfId="9258" applyNumberFormat="1" applyFont="1" applyFill="1" applyBorder="1" applyAlignment="1">
      <alignment horizontal="center" vertical="center"/>
    </xf>
    <xf numFmtId="3" fontId="28" fillId="4" borderId="120" xfId="9258" applyNumberFormat="1" applyFont="1" applyFill="1" applyBorder="1" applyAlignment="1">
      <alignment horizontal="center" vertical="center"/>
    </xf>
    <xf numFmtId="3" fontId="28" fillId="4" borderId="121" xfId="9258" applyNumberFormat="1" applyFont="1" applyFill="1" applyBorder="1" applyAlignment="1">
      <alignment horizontal="center" vertical="center"/>
    </xf>
    <xf numFmtId="3" fontId="28" fillId="4" borderId="122" xfId="9258" applyNumberFormat="1" applyFont="1" applyFill="1" applyBorder="1" applyAlignment="1">
      <alignment horizontal="center" vertical="center"/>
    </xf>
    <xf numFmtId="179" fontId="15" fillId="13" borderId="119" xfId="9727" applyNumberFormat="1" applyFont="1" applyFill="1" applyBorder="1" applyAlignment="1">
      <alignment horizontal="center" vertical="center"/>
    </xf>
    <xf numFmtId="179" fontId="28" fillId="4" borderId="120" xfId="9727" applyNumberFormat="1" applyFont="1" applyFill="1" applyBorder="1" applyAlignment="1">
      <alignment horizontal="center" vertical="center"/>
    </xf>
    <xf numFmtId="179" fontId="28" fillId="4" borderId="121" xfId="9727" applyNumberFormat="1" applyFont="1" applyFill="1" applyBorder="1" applyAlignment="1">
      <alignment horizontal="center" vertical="center"/>
    </xf>
    <xf numFmtId="179" fontId="28" fillId="4" borderId="122" xfId="9727" applyNumberFormat="1" applyFont="1" applyFill="1" applyBorder="1" applyAlignment="1">
      <alignment horizontal="center" vertical="center"/>
    </xf>
    <xf numFmtId="0" fontId="3" fillId="4" borderId="0" xfId="9258" applyFill="1" applyAlignment="1">
      <alignment horizontal="center"/>
    </xf>
    <xf numFmtId="183" fontId="15" fillId="13" borderId="119" xfId="9258" applyNumberFormat="1" applyFont="1" applyFill="1" applyBorder="1" applyAlignment="1">
      <alignment horizontal="center" vertical="center"/>
    </xf>
    <xf numFmtId="183" fontId="28" fillId="4" borderId="120" xfId="9258" applyNumberFormat="1" applyFont="1" applyFill="1" applyBorder="1" applyAlignment="1">
      <alignment horizontal="center" vertical="center"/>
    </xf>
    <xf numFmtId="183" fontId="28" fillId="4" borderId="121" xfId="9258" applyNumberFormat="1" applyFont="1" applyFill="1" applyBorder="1" applyAlignment="1">
      <alignment horizontal="center" vertical="center"/>
    </xf>
    <xf numFmtId="0" fontId="20" fillId="4" borderId="79" xfId="9258" applyFont="1" applyFill="1" applyBorder="1" applyAlignment="1">
      <alignment horizontal="center" vertical="center" wrapText="1"/>
    </xf>
    <xf numFmtId="0" fontId="20" fillId="4" borderId="52" xfId="9258" applyFont="1" applyFill="1" applyBorder="1" applyAlignment="1">
      <alignment horizontal="center" vertical="center" wrapText="1"/>
    </xf>
    <xf numFmtId="0" fontId="20" fillId="4" borderId="65" xfId="9258" applyFont="1" applyFill="1" applyBorder="1" applyAlignment="1">
      <alignment horizontal="center" vertical="center" wrapText="1"/>
    </xf>
    <xf numFmtId="314" fontId="25" fillId="5" borderId="78" xfId="495" applyNumberFormat="1" applyFont="1" applyFill="1" applyBorder="1" applyAlignment="1">
      <alignment horizontal="center" vertical="center"/>
    </xf>
    <xf numFmtId="9" fontId="3" fillId="0" borderId="0" xfId="8294" applyFont="1"/>
    <xf numFmtId="179" fontId="3" fillId="0" borderId="0" xfId="9727" applyNumberFormat="1" applyFont="1"/>
    <xf numFmtId="0" fontId="67" fillId="0" borderId="0" xfId="9537" applyFont="1" applyAlignment="1">
      <alignment horizontal="center" vertical="center"/>
    </xf>
    <xf numFmtId="0" fontId="0" fillId="0" borderId="0" xfId="9537" applyAlignment="1">
      <alignment vertical="center"/>
    </xf>
    <xf numFmtId="0" fontId="0" fillId="0" borderId="0" xfId="9537"/>
    <xf numFmtId="179" fontId="0" fillId="0" borderId="0" xfId="7214" applyNumberFormat="1" applyFont="1"/>
    <xf numFmtId="187" fontId="0" fillId="0" borderId="0" xfId="4732" applyNumberFormat="1" applyFont="1"/>
    <xf numFmtId="179" fontId="15" fillId="0" borderId="0" xfId="7214" applyNumberFormat="1" applyFont="1"/>
    <xf numFmtId="9" fontId="0" fillId="0" borderId="0" xfId="6133" applyFont="1"/>
    <xf numFmtId="0" fontId="68" fillId="0" borderId="123" xfId="9537" applyFont="1" applyBorder="1" applyAlignment="1">
      <alignment vertical="center"/>
    </xf>
    <xf numFmtId="0" fontId="69" fillId="0" borderId="123" xfId="9537" applyFont="1" applyBorder="1"/>
    <xf numFmtId="0" fontId="70" fillId="0" borderId="123" xfId="9537" applyFont="1" applyBorder="1"/>
    <xf numFmtId="0" fontId="67" fillId="11" borderId="124" xfId="9537" applyFont="1" applyFill="1" applyBorder="1" applyAlignment="1">
      <alignment horizontal="center" vertical="center"/>
    </xf>
    <xf numFmtId="0" fontId="67" fillId="16" borderId="125" xfId="2305" applyFont="1" applyFill="1" applyBorder="1" applyAlignment="1">
      <alignment vertical="center"/>
    </xf>
    <xf numFmtId="0" fontId="3" fillId="0" borderId="126" xfId="2305" applyBorder="1" applyAlignment="1">
      <alignment horizontal="left" vertical="center" wrapText="1" indent="1"/>
    </xf>
    <xf numFmtId="0" fontId="3" fillId="0" borderId="126" xfId="2305" applyBorder="1" applyAlignment="1">
      <alignment vertical="center"/>
    </xf>
    <xf numFmtId="0" fontId="0" fillId="0" borderId="127" xfId="9537" applyBorder="1" applyAlignment="1">
      <alignment vertical="center"/>
    </xf>
    <xf numFmtId="0" fontId="3" fillId="0" borderId="127" xfId="2305" applyBorder="1" applyAlignment="1">
      <alignment horizontal="left" vertical="center" wrapText="1" indent="1"/>
    </xf>
    <xf numFmtId="0" fontId="3" fillId="0" borderId="127" xfId="2305" applyBorder="1" applyAlignment="1">
      <alignment vertical="center"/>
    </xf>
    <xf numFmtId="0" fontId="0" fillId="0" borderId="127" xfId="2305" applyFont="1" applyBorder="1" applyAlignment="1">
      <alignment horizontal="left" vertical="center" wrapText="1" indent="1"/>
    </xf>
    <xf numFmtId="0" fontId="3" fillId="0" borderId="127" xfId="2305" applyBorder="1" applyAlignment="1">
      <alignment horizontal="left" vertical="center" indent="1"/>
    </xf>
    <xf numFmtId="0" fontId="0" fillId="0" borderId="127" xfId="2305" applyFont="1" applyBorder="1" applyAlignment="1">
      <alignment horizontal="left" vertical="center" indent="1"/>
    </xf>
    <xf numFmtId="0" fontId="3" fillId="0" borderId="127" xfId="2305" applyBorder="1" applyAlignment="1">
      <alignment vertical="center" wrapText="1"/>
    </xf>
    <xf numFmtId="0" fontId="0" fillId="0" borderId="128" xfId="9537" applyBorder="1" applyAlignment="1">
      <alignment vertical="center"/>
    </xf>
    <xf numFmtId="179" fontId="70" fillId="0" borderId="123" xfId="7214" applyNumberFormat="1" applyFont="1" applyBorder="1"/>
    <xf numFmtId="179" fontId="67" fillId="11" borderId="124" xfId="7214" applyNumberFormat="1" applyFont="1" applyFill="1" applyBorder="1" applyAlignment="1">
      <alignment horizontal="center" vertical="center" wrapText="1"/>
    </xf>
    <xf numFmtId="0" fontId="67" fillId="11" borderId="124" xfId="9537" applyFont="1" applyFill="1" applyBorder="1" applyAlignment="1">
      <alignment horizontal="center" vertical="center" wrapText="1"/>
    </xf>
    <xf numFmtId="3" fontId="67" fillId="16" borderId="125" xfId="2305" applyNumberFormat="1" applyFont="1" applyFill="1" applyBorder="1" applyAlignment="1">
      <alignment vertical="center"/>
    </xf>
    <xf numFmtId="3" fontId="3" fillId="0" borderId="126" xfId="2305" applyNumberFormat="1" applyBorder="1" applyAlignment="1">
      <alignment vertical="center"/>
    </xf>
    <xf numFmtId="187" fontId="0" fillId="0" borderId="127" xfId="4732" applyNumberFormat="1" applyFont="1" applyBorder="1" applyAlignment="1">
      <alignment vertical="center"/>
    </xf>
    <xf numFmtId="3" fontId="3" fillId="0" borderId="127" xfId="2305" applyNumberFormat="1" applyBorder="1" applyAlignment="1">
      <alignment vertical="center"/>
    </xf>
    <xf numFmtId="179" fontId="0" fillId="0" borderId="127" xfId="7214" applyNumberFormat="1" applyFont="1" applyBorder="1" applyAlignment="1">
      <alignment vertical="center"/>
    </xf>
    <xf numFmtId="187" fontId="0" fillId="0" borderId="128" xfId="4732" applyNumberFormat="1" applyFont="1" applyBorder="1" applyAlignment="1">
      <alignment vertical="center"/>
    </xf>
    <xf numFmtId="187" fontId="70" fillId="0" borderId="123" xfId="4732" applyNumberFormat="1" applyFont="1" applyBorder="1"/>
    <xf numFmtId="187" fontId="67" fillId="11" borderId="124" xfId="4732" applyNumberFormat="1" applyFont="1" applyFill="1" applyBorder="1" applyAlignment="1">
      <alignment horizontal="center" vertical="center" wrapText="1"/>
    </xf>
    <xf numFmtId="179" fontId="67" fillId="11" borderId="125" xfId="7214" applyNumberFormat="1" applyFont="1" applyFill="1" applyBorder="1" applyAlignment="1">
      <alignment horizontal="center" vertical="center"/>
    </xf>
    <xf numFmtId="179" fontId="0" fillId="0" borderId="128" xfId="7214" applyNumberFormat="1" applyFont="1" applyBorder="1" applyAlignment="1">
      <alignment vertical="center"/>
    </xf>
    <xf numFmtId="179" fontId="71" fillId="0" borderId="123" xfId="7214" applyNumberFormat="1" applyFont="1" applyBorder="1"/>
    <xf numFmtId="9" fontId="70" fillId="0" borderId="123" xfId="6133" applyFont="1" applyBorder="1"/>
    <xf numFmtId="9" fontId="67" fillId="11" borderId="124" xfId="6133" applyFont="1" applyFill="1" applyBorder="1" applyAlignment="1">
      <alignment horizontal="center" vertical="center" wrapText="1"/>
    </xf>
    <xf numFmtId="9" fontId="67" fillId="16" borderId="125" xfId="8294" applyFont="1" applyFill="1" applyBorder="1" applyAlignment="1">
      <alignment vertical="center"/>
    </xf>
    <xf numFmtId="179" fontId="15" fillId="0" borderId="127" xfId="7214" applyNumberFormat="1" applyFont="1" applyBorder="1" applyAlignment="1">
      <alignment vertical="center"/>
    </xf>
    <xf numFmtId="9" fontId="0" fillId="0" borderId="127" xfId="6133" applyFont="1" applyBorder="1" applyAlignment="1">
      <alignment horizontal="center" vertical="center"/>
    </xf>
    <xf numFmtId="9" fontId="0" fillId="0" borderId="128" xfId="6133" applyFont="1" applyBorder="1" applyAlignment="1">
      <alignment horizontal="center" vertical="center"/>
    </xf>
    <xf numFmtId="0" fontId="67" fillId="0" borderId="125" xfId="2305" applyFont="1" applyBorder="1" applyAlignment="1">
      <alignment vertical="center"/>
    </xf>
    <xf numFmtId="3" fontId="67" fillId="0" borderId="125" xfId="2305" applyNumberFormat="1" applyFont="1" applyBorder="1" applyAlignment="1">
      <alignment vertical="center"/>
    </xf>
    <xf numFmtId="0" fontId="72" fillId="0" borderId="0" xfId="0" applyFont="1" applyAlignment="1">
      <alignment horizontal="center"/>
    </xf>
    <xf numFmtId="0" fontId="0" fillId="0" borderId="0" xfId="0" applyAlignment="1">
      <alignment vertical="center"/>
    </xf>
    <xf numFmtId="0" fontId="3" fillId="0" borderId="0" xfId="0" applyFont="1" applyAlignment="1">
      <alignment vertical="center"/>
    </xf>
    <xf numFmtId="0" fontId="3" fillId="0" borderId="0" xfId="0" applyFont="1"/>
    <xf numFmtId="0" fontId="3" fillId="4" borderId="0" xfId="0" applyFont="1" applyFill="1"/>
    <xf numFmtId="0" fontId="3" fillId="0" borderId="0" xfId="0" applyFont="1" applyAlignment="1">
      <alignment horizontal="center"/>
    </xf>
    <xf numFmtId="0" fontId="73" fillId="0" borderId="129" xfId="0" applyFont="1" applyBorder="1"/>
    <xf numFmtId="0" fontId="3" fillId="0" borderId="129" xfId="0" applyFont="1" applyBorder="1" applyAlignment="1">
      <alignment horizontal="center"/>
    </xf>
    <xf numFmtId="0" fontId="29" fillId="0" borderId="0" xfId="0" applyFont="1" applyAlignment="1">
      <alignment horizontal="center" vertical="center" wrapText="1"/>
    </xf>
    <xf numFmtId="0" fontId="29" fillId="4" borderId="0" xfId="0" applyFont="1" applyFill="1" applyAlignment="1">
      <alignment horizontal="center"/>
    </xf>
    <xf numFmtId="0" fontId="29" fillId="0" borderId="0" xfId="0" applyFont="1" applyAlignment="1">
      <alignment horizontal="center" vertical="center"/>
    </xf>
    <xf numFmtId="0" fontId="29" fillId="0" borderId="130" xfId="0" applyFont="1" applyBorder="1" applyAlignment="1">
      <alignment horizontal="center" vertical="center" wrapText="1"/>
    </xf>
    <xf numFmtId="0" fontId="31" fillId="4" borderId="0" xfId="0" applyFont="1" applyFill="1" applyAlignment="1">
      <alignment vertical="center"/>
    </xf>
    <xf numFmtId="0" fontId="29" fillId="0" borderId="88" xfId="1296" applyFont="1" applyBorder="1" applyAlignment="1">
      <alignment horizontal="center" vertical="center" wrapText="1"/>
    </xf>
    <xf numFmtId="0" fontId="5" fillId="17" borderId="104" xfId="0" applyFont="1" applyFill="1" applyBorder="1"/>
    <xf numFmtId="0" fontId="23" fillId="4" borderId="0" xfId="0" applyFont="1" applyFill="1" applyAlignment="1">
      <alignment horizontal="center"/>
    </xf>
    <xf numFmtId="183" fontId="5" fillId="17" borderId="88" xfId="0" applyNumberFormat="1" applyFont="1" applyFill="1" applyBorder="1" applyAlignment="1">
      <alignment horizontal="center" vertical="center"/>
    </xf>
    <xf numFmtId="0" fontId="3" fillId="0" borderId="93" xfId="0" applyFont="1" applyBorder="1"/>
    <xf numFmtId="183" fontId="3" fillId="0" borderId="91" xfId="0" applyNumberFormat="1" applyFont="1" applyBorder="1" applyAlignment="1">
      <alignment horizontal="center" vertical="center"/>
    </xf>
    <xf numFmtId="0" fontId="0" fillId="0" borderId="96" xfId="0" applyBorder="1"/>
    <xf numFmtId="183" fontId="3" fillId="0" borderId="94" xfId="0" applyNumberFormat="1" applyFont="1" applyBorder="1" applyAlignment="1">
      <alignment horizontal="center" vertical="center"/>
    </xf>
    <xf numFmtId="0" fontId="29" fillId="0" borderId="96" xfId="0" applyFont="1" applyBorder="1"/>
    <xf numFmtId="0" fontId="29" fillId="4" borderId="0" xfId="0" applyFont="1" applyFill="1"/>
    <xf numFmtId="183" fontId="29" fillId="0" borderId="94" xfId="0" applyNumberFormat="1" applyFont="1" applyBorder="1" applyAlignment="1">
      <alignment horizontal="center" vertical="center"/>
    </xf>
    <xf numFmtId="0" fontId="3" fillId="0" borderId="96" xfId="0" applyFont="1" applyBorder="1"/>
    <xf numFmtId="0" fontId="3" fillId="4" borderId="96" xfId="0" applyFont="1" applyFill="1" applyBorder="1"/>
    <xf numFmtId="0" fontId="3" fillId="0" borderId="99" xfId="0" applyFont="1" applyBorder="1"/>
    <xf numFmtId="183" fontId="3" fillId="0" borderId="97" xfId="0" applyNumberFormat="1" applyFont="1" applyBorder="1" applyAlignment="1">
      <alignment horizontal="center" vertical="center"/>
    </xf>
    <xf numFmtId="0" fontId="5" fillId="17" borderId="104" xfId="0" applyFont="1" applyFill="1" applyBorder="1" applyAlignment="1">
      <alignment vertical="center"/>
    </xf>
    <xf numFmtId="0" fontId="23" fillId="4" borderId="0" xfId="0" applyFont="1" applyFill="1" applyAlignment="1">
      <alignment horizontal="center" vertical="center"/>
    </xf>
    <xf numFmtId="0" fontId="21" fillId="0" borderId="96" xfId="0" applyFont="1" applyBorder="1"/>
    <xf numFmtId="0" fontId="21" fillId="4" borderId="0" xfId="0" applyFont="1" applyFill="1"/>
    <xf numFmtId="183" fontId="21" fillId="0" borderId="94" xfId="0" applyNumberFormat="1" applyFont="1" applyBorder="1" applyAlignment="1">
      <alignment horizontal="center" vertical="center"/>
    </xf>
    <xf numFmtId="203" fontId="29" fillId="0" borderId="94" xfId="0" applyNumberFormat="1" applyFont="1" applyBorder="1" applyAlignment="1">
      <alignment horizontal="center" vertical="center"/>
    </xf>
    <xf numFmtId="183" fontId="3" fillId="0" borderId="0" xfId="0" applyNumberFormat="1" applyFont="1" applyAlignment="1">
      <alignment horizontal="center"/>
    </xf>
    <xf numFmtId="0" fontId="0" fillId="0" borderId="0" xfId="0" applyAlignment="1">
      <alignment horizontal="right"/>
    </xf>
    <xf numFmtId="183" fontId="0" fillId="0" borderId="0" xfId="0" applyNumberFormat="1" applyAlignment="1">
      <alignment horizontal="center"/>
    </xf>
    <xf numFmtId="3" fontId="3" fillId="4" borderId="0" xfId="0" applyNumberFormat="1" applyFont="1" applyFill="1"/>
    <xf numFmtId="231" fontId="3" fillId="0" borderId="0" xfId="0" applyNumberFormat="1" applyFont="1" applyAlignment="1">
      <alignment horizontal="center"/>
    </xf>
    <xf numFmtId="0" fontId="29" fillId="0" borderId="86" xfId="1296" applyFont="1" applyBorder="1" applyAlignment="1">
      <alignment horizontal="center" vertical="center" wrapText="1"/>
    </xf>
    <xf numFmtId="0" fontId="29" fillId="0" borderId="89" xfId="1296" applyFont="1" applyBorder="1" applyAlignment="1">
      <alignment horizontal="center" vertical="center" wrapText="1"/>
    </xf>
    <xf numFmtId="183" fontId="5" fillId="17" borderId="86" xfId="4732" applyNumberFormat="1" applyFont="1" applyFill="1" applyBorder="1" applyAlignment="1">
      <alignment horizontal="center" vertical="center"/>
    </xf>
    <xf numFmtId="9" fontId="5" fillId="17" borderId="89" xfId="495" applyFont="1" applyFill="1" applyBorder="1" applyAlignment="1">
      <alignment horizontal="center" vertical="center"/>
    </xf>
    <xf numFmtId="183" fontId="3" fillId="0" borderId="131" xfId="0" applyNumberFormat="1" applyFont="1" applyBorder="1" applyAlignment="1">
      <alignment horizontal="center" vertical="center"/>
    </xf>
    <xf numFmtId="9" fontId="3" fillId="0" borderId="92" xfId="495" applyFont="1" applyBorder="1" applyAlignment="1">
      <alignment horizontal="center" vertical="center"/>
    </xf>
    <xf numFmtId="183" fontId="3" fillId="0" borderId="0" xfId="0" applyNumberFormat="1" applyFont="1" applyAlignment="1">
      <alignment horizontal="center" vertical="center"/>
    </xf>
    <xf numFmtId="9" fontId="3" fillId="0" borderId="95" xfId="495" applyFont="1" applyBorder="1" applyAlignment="1">
      <alignment horizontal="center" vertical="center"/>
    </xf>
    <xf numFmtId="183" fontId="29" fillId="0" borderId="0" xfId="0" applyNumberFormat="1" applyFont="1" applyAlignment="1">
      <alignment horizontal="center" vertical="center"/>
    </xf>
    <xf numFmtId="9" fontId="29" fillId="0" borderId="95" xfId="495" applyFont="1" applyBorder="1" applyAlignment="1">
      <alignment horizontal="center" vertical="center"/>
    </xf>
    <xf numFmtId="9" fontId="0" fillId="0" borderId="95" xfId="495" applyFont="1" applyBorder="1" applyAlignment="1">
      <alignment horizontal="center" vertical="center"/>
    </xf>
    <xf numFmtId="183" fontId="3" fillId="0" borderId="0" xfId="4732" applyNumberFormat="1" applyFont="1" applyFill="1" applyBorder="1" applyAlignment="1">
      <alignment horizontal="center" vertical="center"/>
    </xf>
    <xf numFmtId="183" fontId="3" fillId="0" borderId="0" xfId="4732" applyNumberFormat="1" applyFont="1" applyBorder="1" applyAlignment="1">
      <alignment horizontal="center" vertical="center"/>
    </xf>
    <xf numFmtId="183" fontId="3" fillId="0" borderId="132" xfId="0" applyNumberFormat="1" applyFont="1" applyBorder="1" applyAlignment="1">
      <alignment horizontal="center" vertical="center"/>
    </xf>
    <xf numFmtId="9" fontId="3" fillId="0" borderId="98" xfId="495" applyFont="1" applyBorder="1" applyAlignment="1">
      <alignment horizontal="center" vertical="center"/>
    </xf>
    <xf numFmtId="183" fontId="21" fillId="0" borderId="0" xfId="0" applyNumberFormat="1" applyFont="1" applyAlignment="1">
      <alignment horizontal="center" vertical="center"/>
    </xf>
    <xf numFmtId="9" fontId="21" fillId="0" borderId="95" xfId="495" applyFont="1" applyBorder="1" applyAlignment="1">
      <alignment horizontal="center" vertical="center"/>
    </xf>
    <xf numFmtId="183" fontId="5" fillId="17" borderId="86" xfId="0" applyNumberFormat="1" applyFont="1" applyFill="1" applyBorder="1" applyAlignment="1">
      <alignment horizontal="center" vertical="center"/>
    </xf>
    <xf numFmtId="183" fontId="0" fillId="0" borderId="0" xfId="0" applyNumberFormat="1" applyAlignment="1">
      <alignment horizontal="center" vertical="center"/>
    </xf>
    <xf numFmtId="9" fontId="3" fillId="0" borderId="0" xfId="495" applyFont="1" applyAlignment="1">
      <alignment horizontal="center"/>
    </xf>
    <xf numFmtId="183" fontId="74" fillId="0" borderId="0" xfId="0" applyNumberFormat="1" applyFont="1" applyAlignment="1">
      <alignment horizontal="center"/>
    </xf>
    <xf numFmtId="0" fontId="0" fillId="0" borderId="0" xfId="0" applyAlignment="1">
      <alignment horizontal="center"/>
    </xf>
    <xf numFmtId="179" fontId="3" fillId="0" borderId="129" xfId="9727" applyNumberFormat="1" applyFont="1" applyBorder="1" applyAlignment="1">
      <alignment horizontal="center"/>
    </xf>
    <xf numFmtId="0" fontId="29" fillId="0" borderId="0" xfId="0" applyFont="1" applyAlignment="1">
      <alignment horizontal="center"/>
    </xf>
    <xf numFmtId="0" fontId="29" fillId="4" borderId="0" xfId="1296" applyFont="1" applyFill="1" applyAlignment="1">
      <alignment horizontal="center" vertical="center"/>
    </xf>
    <xf numFmtId="183" fontId="12" fillId="0" borderId="94" xfId="0" applyNumberFormat="1" applyFont="1" applyBorder="1" applyAlignment="1">
      <alignment horizontal="center" vertical="center"/>
    </xf>
    <xf numFmtId="183" fontId="63" fillId="4" borderId="94" xfId="0" applyNumberFormat="1" applyFont="1" applyFill="1" applyBorder="1" applyAlignment="1">
      <alignment horizontal="center" vertical="center"/>
    </xf>
    <xf numFmtId="183" fontId="63" fillId="4" borderId="0" xfId="0" applyNumberFormat="1" applyFont="1" applyFill="1" applyAlignment="1">
      <alignment horizontal="center" vertical="center"/>
    </xf>
    <xf numFmtId="183" fontId="66" fillId="4" borderId="94" xfId="0" applyNumberFormat="1" applyFont="1" applyFill="1" applyBorder="1" applyAlignment="1">
      <alignment horizontal="center" vertical="center"/>
    </xf>
    <xf numFmtId="183" fontId="63" fillId="0" borderId="94" xfId="0" applyNumberFormat="1" applyFont="1" applyBorder="1" applyAlignment="1">
      <alignment horizontal="center" vertical="center"/>
    </xf>
    <xf numFmtId="183" fontId="63" fillId="0" borderId="0" xfId="0" applyNumberFormat="1" applyFont="1" applyAlignment="1">
      <alignment horizontal="center" vertical="center"/>
    </xf>
    <xf numFmtId="183" fontId="75" fillId="0" borderId="94" xfId="0" applyNumberFormat="1" applyFont="1" applyBorder="1" applyAlignment="1">
      <alignment horizontal="center" vertical="center"/>
    </xf>
    <xf numFmtId="183" fontId="75" fillId="0" borderId="0" xfId="0" applyNumberFormat="1" applyFont="1" applyAlignment="1">
      <alignment horizontal="center" vertical="center"/>
    </xf>
    <xf numFmtId="183" fontId="3" fillId="0" borderId="129" xfId="0" applyNumberFormat="1" applyFont="1" applyBorder="1" applyAlignment="1">
      <alignment horizontal="center"/>
    </xf>
    <xf numFmtId="183" fontId="60" fillId="4" borderId="0" xfId="0" applyNumberFormat="1" applyFont="1" applyFill="1" applyAlignment="1">
      <alignment horizontal="center" vertical="center"/>
    </xf>
    <xf numFmtId="183" fontId="3" fillId="4" borderId="0" xfId="0" applyNumberFormat="1" applyFont="1" applyFill="1" applyAlignment="1">
      <alignment horizontal="center" vertical="center"/>
    </xf>
    <xf numFmtId="183" fontId="29" fillId="4" borderId="0" xfId="0" applyNumberFormat="1" applyFont="1" applyFill="1" applyAlignment="1">
      <alignment horizontal="center" vertical="center"/>
    </xf>
    <xf numFmtId="183" fontId="21" fillId="4" borderId="0" xfId="0" applyNumberFormat="1" applyFont="1" applyFill="1" applyAlignment="1">
      <alignment horizontal="center" vertical="center"/>
    </xf>
    <xf numFmtId="183" fontId="3" fillId="4" borderId="0" xfId="0" applyNumberFormat="1" applyFont="1" applyFill="1"/>
    <xf numFmtId="187" fontId="3" fillId="0" borderId="0" xfId="4732" applyNumberFormat="1" applyFont="1" applyAlignment="1">
      <alignment horizontal="center"/>
    </xf>
    <xf numFmtId="183" fontId="76" fillId="0" borderId="0" xfId="0" applyNumberFormat="1" applyFont="1" applyAlignment="1">
      <alignment horizontal="center"/>
    </xf>
    <xf numFmtId="183" fontId="74" fillId="4" borderId="0" xfId="0" applyNumberFormat="1" applyFont="1" applyFill="1" applyAlignment="1">
      <alignment horizontal="center"/>
    </xf>
    <xf numFmtId="183" fontId="64" fillId="4" borderId="0" xfId="0" applyNumberFormat="1" applyFont="1" applyFill="1" applyAlignment="1">
      <alignment horizontal="center" vertical="center"/>
    </xf>
    <xf numFmtId="203" fontId="77" fillId="0" borderId="0" xfId="0" applyNumberFormat="1" applyFont="1" applyAlignment="1">
      <alignment horizontal="center" vertical="center"/>
    </xf>
    <xf numFmtId="183" fontId="12" fillId="0" borderId="0" xfId="0" applyNumberFormat="1" applyFont="1" applyAlignment="1">
      <alignment horizontal="center" vertical="center"/>
    </xf>
    <xf numFmtId="203" fontId="5" fillId="17" borderId="88" xfId="0" applyNumberFormat="1" applyFont="1" applyFill="1" applyBorder="1" applyAlignment="1">
      <alignment horizontal="center" vertical="center"/>
    </xf>
    <xf numFmtId="223" fontId="3" fillId="0" borderId="0" xfId="9727" applyFont="1" applyAlignment="1">
      <alignment horizontal="center"/>
    </xf>
    <xf numFmtId="203" fontId="3" fillId="0" borderId="94" xfId="0" applyNumberFormat="1" applyFont="1" applyBorder="1" applyAlignment="1">
      <alignment horizontal="center" vertical="center"/>
    </xf>
    <xf numFmtId="188" fontId="3" fillId="0" borderId="0" xfId="0" applyNumberFormat="1" applyFont="1" applyAlignment="1">
      <alignment horizontal="center"/>
    </xf>
    <xf numFmtId="203" fontId="3" fillId="0" borderId="0" xfId="0" applyNumberFormat="1" applyFont="1" applyAlignment="1">
      <alignment horizontal="center" vertical="center"/>
    </xf>
    <xf numFmtId="223" fontId="3" fillId="0" borderId="129" xfId="9727" applyFont="1" applyBorder="1" applyAlignment="1">
      <alignment horizontal="center"/>
    </xf>
    <xf numFmtId="203" fontId="21" fillId="0" borderId="94" xfId="0" applyNumberFormat="1" applyFont="1" applyBorder="1" applyAlignment="1">
      <alignment horizontal="center" vertical="center"/>
    </xf>
    <xf numFmtId="178" fontId="3" fillId="0" borderId="0" xfId="0" applyNumberFormat="1" applyFont="1" applyAlignment="1">
      <alignment horizontal="center"/>
    </xf>
    <xf numFmtId="179" fontId="0" fillId="0" borderId="0" xfId="9727" applyNumberFormat="1" applyFont="1" applyAlignment="1">
      <alignment horizontal="center"/>
    </xf>
    <xf numFmtId="223" fontId="0" fillId="0" borderId="0" xfId="9727" applyFont="1" applyAlignment="1">
      <alignment horizontal="center"/>
    </xf>
    <xf numFmtId="179" fontId="3" fillId="0" borderId="0" xfId="9727" applyNumberFormat="1" applyFont="1" applyAlignment="1">
      <alignment horizontal="center"/>
    </xf>
    <xf numFmtId="223" fontId="74" fillId="0" borderId="0" xfId="9727" applyFont="1" applyAlignment="1">
      <alignment horizontal="center"/>
    </xf>
    <xf numFmtId="0" fontId="74" fillId="0" borderId="0" xfId="0" applyFont="1" applyAlignment="1">
      <alignment horizontal="center"/>
    </xf>
    <xf numFmtId="0" fontId="3" fillId="0" borderId="129" xfId="0" applyFont="1" applyBorder="1"/>
    <xf numFmtId="0" fontId="29" fillId="0" borderId="132" xfId="0" applyFont="1" applyBorder="1" applyAlignment="1">
      <alignment horizontal="center" vertical="center"/>
    </xf>
    <xf numFmtId="0" fontId="3" fillId="4" borderId="129" xfId="0" applyFont="1" applyFill="1" applyBorder="1"/>
    <xf numFmtId="9" fontId="5" fillId="17" borderId="86" xfId="495" applyFont="1" applyFill="1" applyBorder="1" applyAlignment="1">
      <alignment horizontal="center" vertical="center"/>
    </xf>
    <xf numFmtId="9" fontId="3" fillId="0" borderId="131" xfId="495" applyFont="1" applyBorder="1" applyAlignment="1">
      <alignment horizontal="center" vertical="center"/>
    </xf>
    <xf numFmtId="9" fontId="3" fillId="0" borderId="0" xfId="495" applyFont="1" applyBorder="1" applyAlignment="1">
      <alignment horizontal="center" vertical="center"/>
    </xf>
    <xf numFmtId="9" fontId="0" fillId="0" borderId="0" xfId="495" applyFont="1" applyBorder="1" applyAlignment="1">
      <alignment horizontal="center" vertical="center"/>
    </xf>
    <xf numFmtId="9" fontId="29" fillId="0" borderId="0" xfId="495" applyFont="1" applyBorder="1" applyAlignment="1">
      <alignment horizontal="center" vertical="center"/>
    </xf>
    <xf numFmtId="9" fontId="3" fillId="0" borderId="132" xfId="495" applyFont="1" applyBorder="1" applyAlignment="1">
      <alignment horizontal="center" vertical="center"/>
    </xf>
    <xf numFmtId="9" fontId="21" fillId="0" borderId="0" xfId="495" applyFont="1" applyBorder="1" applyAlignment="1">
      <alignment horizontal="center" vertical="center"/>
    </xf>
    <xf numFmtId="183" fontId="3" fillId="0" borderId="0" xfId="0" applyNumberFormat="1" applyFont="1"/>
    <xf numFmtId="0" fontId="0" fillId="0" borderId="94" xfId="0" applyBorder="1" applyAlignment="1">
      <alignment vertical="center"/>
    </xf>
    <xf numFmtId="9" fontId="12" fillId="2" borderId="89" xfId="495" applyFont="1" applyFill="1" applyBorder="1" applyAlignment="1">
      <alignment horizontal="center" vertical="center"/>
    </xf>
    <xf numFmtId="0" fontId="3" fillId="0" borderId="94" xfId="0" applyFont="1" applyBorder="1"/>
    <xf numFmtId="9" fontId="12" fillId="0" borderId="95" xfId="495" applyFont="1" applyBorder="1" applyAlignment="1">
      <alignment horizontal="center" vertical="center"/>
    </xf>
    <xf numFmtId="0" fontId="3" fillId="0" borderId="94" xfId="0" applyFont="1" applyBorder="1" applyAlignment="1">
      <alignment vertical="center"/>
    </xf>
    <xf numFmtId="181" fontId="3" fillId="0" borderId="0" xfId="0" applyNumberFormat="1" applyFont="1"/>
    <xf numFmtId="3" fontId="3" fillId="0" borderId="0" xfId="0" applyNumberFormat="1" applyFont="1"/>
    <xf numFmtId="183" fontId="3" fillId="0" borderId="0" xfId="0" applyNumberFormat="1" applyFont="1" applyAlignment="1">
      <alignment vertical="center"/>
    </xf>
    <xf numFmtId="0" fontId="3" fillId="12" borderId="0" xfId="0" applyFont="1" applyFill="1"/>
    <xf numFmtId="0" fontId="12" fillId="0" borderId="0" xfId="0" applyFont="1"/>
    <xf numFmtId="0" fontId="73" fillId="4" borderId="0" xfId="0" applyFont="1" applyFill="1"/>
    <xf numFmtId="0" fontId="78" fillId="0" borderId="73" xfId="1296" applyFont="1" applyBorder="1" applyAlignment="1">
      <alignment horizontal="center" vertical="center" wrapText="1"/>
    </xf>
    <xf numFmtId="0" fontId="78" fillId="0" borderId="79" xfId="1296" applyFont="1" applyBorder="1" applyAlignment="1">
      <alignment horizontal="center" vertical="center" wrapText="1"/>
    </xf>
    <xf numFmtId="0" fontId="78" fillId="0" borderId="70" xfId="1296" applyFont="1" applyBorder="1" applyAlignment="1">
      <alignment horizontal="center" vertical="center" wrapText="1"/>
    </xf>
    <xf numFmtId="0" fontId="78" fillId="0" borderId="64" xfId="1296" applyFont="1" applyBorder="1" applyAlignment="1">
      <alignment horizontal="center" vertical="center" wrapText="1"/>
    </xf>
    <xf numFmtId="0" fontId="78" fillId="0" borderId="71" xfId="1296" applyFont="1" applyBorder="1" applyAlignment="1">
      <alignment horizontal="center" vertical="center" wrapText="1"/>
    </xf>
    <xf numFmtId="0" fontId="78" fillId="0" borderId="65" xfId="1296" applyFont="1" applyBorder="1" applyAlignment="1">
      <alignment horizontal="center" vertical="center" wrapText="1"/>
    </xf>
    <xf numFmtId="0" fontId="21" fillId="0" borderId="0" xfId="0" applyFont="1"/>
    <xf numFmtId="183" fontId="23" fillId="4" borderId="0" xfId="0" applyNumberFormat="1" applyFont="1" applyFill="1" applyAlignment="1">
      <alignment horizontal="left" vertical="center"/>
    </xf>
    <xf numFmtId="183" fontId="5" fillId="10" borderId="89" xfId="0" applyNumberFormat="1" applyFont="1" applyFill="1" applyBorder="1" applyAlignment="1">
      <alignment horizontal="left" vertical="center"/>
    </xf>
    <xf numFmtId="183" fontId="23" fillId="4" borderId="0" xfId="0" applyNumberFormat="1" applyFont="1" applyFill="1" applyAlignment="1">
      <alignment horizontal="center" vertical="center"/>
    </xf>
    <xf numFmtId="183" fontId="5" fillId="10" borderId="88" xfId="0" applyNumberFormat="1" applyFont="1" applyFill="1" applyBorder="1" applyAlignment="1">
      <alignment horizontal="center" vertical="center"/>
    </xf>
    <xf numFmtId="0" fontId="3" fillId="4" borderId="0" xfId="0" applyFont="1" applyFill="1" applyAlignment="1">
      <alignment horizontal="center" vertical="center"/>
    </xf>
    <xf numFmtId="0" fontId="3" fillId="0" borderId="0" xfId="0" applyFont="1" applyAlignment="1">
      <alignment horizontal="center" vertical="center"/>
    </xf>
    <xf numFmtId="0" fontId="0" fillId="4" borderId="0" xfId="0" applyFill="1" applyAlignment="1">
      <alignment horizontal="center" vertical="center"/>
    </xf>
    <xf numFmtId="0" fontId="12" fillId="4" borderId="0" xfId="0" applyFont="1" applyFill="1" applyAlignment="1">
      <alignment horizontal="center" vertical="center"/>
    </xf>
    <xf numFmtId="0" fontId="5" fillId="10" borderId="92" xfId="0" applyFont="1" applyFill="1" applyBorder="1" applyAlignment="1">
      <alignment horizontal="left" vertical="center"/>
    </xf>
    <xf numFmtId="203" fontId="5" fillId="10" borderId="91" xfId="0" applyNumberFormat="1" applyFont="1" applyFill="1" applyBorder="1" applyAlignment="1">
      <alignment horizontal="center" vertical="center"/>
    </xf>
    <xf numFmtId="0" fontId="12" fillId="0" borderId="0" xfId="0" applyFont="1" applyAlignment="1">
      <alignment horizontal="center" vertical="center"/>
    </xf>
    <xf numFmtId="0" fontId="79" fillId="0" borderId="0" xfId="0" applyFont="1" applyAlignment="1">
      <alignment horizontal="left" vertical="center"/>
    </xf>
    <xf numFmtId="183" fontId="23" fillId="0" borderId="0" xfId="0" applyNumberFormat="1" applyFont="1" applyAlignment="1">
      <alignment horizontal="center" vertical="center"/>
    </xf>
    <xf numFmtId="203" fontId="5" fillId="0" borderId="0" xfId="0" applyNumberFormat="1" applyFont="1" applyAlignment="1">
      <alignment horizontal="center" vertical="center"/>
    </xf>
    <xf numFmtId="0" fontId="79" fillId="12" borderId="0" xfId="0" applyFont="1" applyFill="1"/>
    <xf numFmtId="183" fontId="12" fillId="4" borderId="0" xfId="0" applyNumberFormat="1" applyFont="1" applyFill="1" applyAlignment="1">
      <alignment horizontal="center" vertical="center"/>
    </xf>
    <xf numFmtId="203" fontId="0" fillId="0" borderId="94" xfId="0" applyNumberFormat="1" applyBorder="1" applyAlignment="1">
      <alignment horizontal="center" vertical="center"/>
    </xf>
    <xf numFmtId="0" fontId="79" fillId="12" borderId="95" xfId="943" applyFont="1" applyFill="1" applyBorder="1" applyAlignment="1">
      <alignment horizontal="left" vertical="center"/>
    </xf>
    <xf numFmtId="0" fontId="79" fillId="12" borderId="0" xfId="943" applyFont="1" applyFill="1" applyAlignment="1">
      <alignment horizontal="left" vertical="center"/>
    </xf>
    <xf numFmtId="0" fontId="5" fillId="10" borderId="89" xfId="0" applyFont="1" applyFill="1" applyBorder="1" applyAlignment="1">
      <alignment horizontal="left" vertical="center"/>
    </xf>
    <xf numFmtId="203" fontId="5" fillId="10" borderId="88" xfId="0" applyNumberFormat="1" applyFont="1" applyFill="1" applyBorder="1" applyAlignment="1">
      <alignment horizontal="center" vertical="center"/>
    </xf>
    <xf numFmtId="0" fontId="0" fillId="0" borderId="92" xfId="0" applyBorder="1"/>
    <xf numFmtId="203" fontId="0" fillId="0" borderId="91" xfId="0" applyNumberFormat="1" applyBorder="1" applyAlignment="1">
      <alignment horizontal="center" vertical="center"/>
    </xf>
    <xf numFmtId="0" fontId="0" fillId="0" borderId="95" xfId="0" applyBorder="1"/>
    <xf numFmtId="0" fontId="0" fillId="0" borderId="98" xfId="0" applyBorder="1"/>
    <xf numFmtId="183" fontId="0" fillId="4" borderId="0" xfId="0" applyNumberFormat="1" applyFill="1" applyAlignment="1">
      <alignment horizontal="center" vertical="center"/>
    </xf>
    <xf numFmtId="203" fontId="0" fillId="0" borderId="97" xfId="0" applyNumberFormat="1" applyBorder="1" applyAlignment="1">
      <alignment horizontal="center" vertical="center"/>
    </xf>
    <xf numFmtId="203" fontId="3" fillId="12" borderId="0" xfId="943" applyNumberFormat="1" applyFill="1" applyAlignment="1">
      <alignment horizontal="center" vertical="center"/>
    </xf>
    <xf numFmtId="0" fontId="15" fillId="4" borderId="0" xfId="0" applyFont="1" applyFill="1"/>
    <xf numFmtId="0" fontId="15" fillId="0" borderId="95" xfId="0" applyFont="1" applyBorder="1"/>
    <xf numFmtId="0" fontId="15" fillId="4" borderId="0" xfId="0" applyFont="1" applyFill="1" applyAlignment="1">
      <alignment horizontal="center" vertical="center"/>
    </xf>
    <xf numFmtId="183" fontId="15" fillId="0" borderId="94" xfId="0" applyNumberFormat="1" applyFont="1" applyBorder="1" applyAlignment="1">
      <alignment horizontal="center" vertical="center"/>
    </xf>
    <xf numFmtId="203" fontId="3" fillId="12" borderId="132" xfId="943" applyNumberFormat="1" applyFill="1" applyBorder="1" applyAlignment="1">
      <alignment horizontal="left" vertical="center"/>
    </xf>
    <xf numFmtId="183" fontId="12" fillId="10" borderId="86" xfId="0" applyNumberFormat="1" applyFont="1" applyFill="1" applyBorder="1" applyAlignment="1">
      <alignment horizontal="center" vertical="center"/>
    </xf>
    <xf numFmtId="9" fontId="5" fillId="10" borderId="89" xfId="495" applyFont="1" applyFill="1" applyBorder="1" applyAlignment="1">
      <alignment horizontal="center" vertical="center"/>
    </xf>
    <xf numFmtId="9" fontId="3" fillId="0" borderId="0" xfId="495" applyFont="1" applyAlignment="1">
      <alignment horizontal="center" vertical="center"/>
    </xf>
    <xf numFmtId="183" fontId="5" fillId="10" borderId="131" xfId="0" applyNumberFormat="1" applyFont="1" applyFill="1" applyBorder="1" applyAlignment="1">
      <alignment horizontal="center" vertical="center"/>
    </xf>
    <xf numFmtId="183" fontId="5" fillId="10" borderId="92" xfId="495" applyNumberFormat="1" applyFont="1" applyFill="1" applyBorder="1" applyAlignment="1">
      <alignment horizontal="center" vertical="center"/>
    </xf>
    <xf numFmtId="183" fontId="5" fillId="0" borderId="0" xfId="0" applyNumberFormat="1" applyFont="1" applyAlignment="1">
      <alignment horizontal="center" vertical="center"/>
    </xf>
    <xf numFmtId="183" fontId="0" fillId="0" borderId="95" xfId="495" applyNumberFormat="1" applyFont="1" applyBorder="1" applyAlignment="1">
      <alignment horizontal="center" vertical="center"/>
    </xf>
    <xf numFmtId="203" fontId="5" fillId="10" borderId="86" xfId="0" applyNumberFormat="1" applyFont="1" applyFill="1" applyBorder="1" applyAlignment="1">
      <alignment horizontal="center" vertical="center"/>
    </xf>
    <xf numFmtId="203" fontId="0" fillId="0" borderId="131" xfId="0" applyNumberFormat="1" applyBorder="1" applyAlignment="1">
      <alignment horizontal="center" vertical="center"/>
    </xf>
    <xf numFmtId="183" fontId="3" fillId="12" borderId="131" xfId="943" applyNumberFormat="1" applyFill="1" applyBorder="1" applyAlignment="1">
      <alignment horizontal="center" vertical="center"/>
    </xf>
    <xf numFmtId="183" fontId="0" fillId="0" borderId="131" xfId="0" applyNumberFormat="1" applyBorder="1" applyAlignment="1">
      <alignment horizontal="center" vertical="center"/>
    </xf>
    <xf numFmtId="203" fontId="0" fillId="0" borderId="0" xfId="0" applyNumberFormat="1" applyAlignment="1">
      <alignment horizontal="center" vertical="center"/>
    </xf>
    <xf numFmtId="183" fontId="3" fillId="12" borderId="0" xfId="943" applyNumberFormat="1" applyFill="1" applyAlignment="1">
      <alignment horizontal="center" vertical="center"/>
    </xf>
    <xf numFmtId="203" fontId="0" fillId="0" borderId="132" xfId="0" applyNumberFormat="1" applyBorder="1" applyAlignment="1">
      <alignment horizontal="center" vertical="center"/>
    </xf>
    <xf numFmtId="183" fontId="0" fillId="0" borderId="132" xfId="0" applyNumberFormat="1" applyBorder="1" applyAlignment="1">
      <alignment horizontal="center" vertical="center"/>
    </xf>
    <xf numFmtId="9" fontId="0" fillId="0" borderId="0" xfId="495" applyFont="1" applyAlignment="1">
      <alignment horizontal="center" vertical="center"/>
    </xf>
    <xf numFmtId="203" fontId="15" fillId="0" borderId="0" xfId="0" applyNumberFormat="1" applyFont="1" applyAlignment="1">
      <alignment horizontal="center" vertical="center"/>
    </xf>
    <xf numFmtId="203" fontId="3" fillId="12" borderId="132" xfId="943" applyNumberFormat="1" applyFill="1" applyBorder="1" applyAlignment="1">
      <alignment horizontal="center" vertical="center"/>
    </xf>
    <xf numFmtId="183" fontId="5" fillId="10" borderId="91" xfId="0" applyNumberFormat="1" applyFont="1" applyFill="1" applyBorder="1" applyAlignment="1">
      <alignment horizontal="center" vertical="center"/>
    </xf>
    <xf numFmtId="183" fontId="79" fillId="0" borderId="0" xfId="0" applyNumberFormat="1" applyFont="1" applyAlignment="1">
      <alignment horizontal="center" vertical="center"/>
    </xf>
    <xf numFmtId="183" fontId="0" fillId="0" borderId="94" xfId="0" applyNumberFormat="1" applyBorder="1" applyAlignment="1">
      <alignment horizontal="center" vertical="center"/>
    </xf>
    <xf numFmtId="183" fontId="0" fillId="0" borderId="91" xfId="0" applyNumberFormat="1" applyBorder="1" applyAlignment="1">
      <alignment horizontal="center" vertical="center"/>
    </xf>
    <xf numFmtId="183" fontId="0" fillId="0" borderId="97" xfId="0" applyNumberFormat="1" applyBorder="1" applyAlignment="1">
      <alignment horizontal="center" vertical="center"/>
    </xf>
    <xf numFmtId="203" fontId="15" fillId="0" borderId="94" xfId="0" applyNumberFormat="1" applyFont="1" applyBorder="1" applyAlignment="1">
      <alignment horizontal="center" vertical="center"/>
    </xf>
    <xf numFmtId="203" fontId="3" fillId="0" borderId="0" xfId="0" applyNumberFormat="1" applyFont="1"/>
    <xf numFmtId="203" fontId="5" fillId="10" borderId="131" xfId="0" applyNumberFormat="1" applyFont="1" applyFill="1" applyBorder="1" applyAlignment="1">
      <alignment horizontal="center" vertical="center"/>
    </xf>
    <xf numFmtId="9" fontId="5" fillId="10" borderId="92" xfId="495" applyFont="1" applyFill="1" applyBorder="1" applyAlignment="1">
      <alignment horizontal="center" vertical="center"/>
    </xf>
    <xf numFmtId="9" fontId="5" fillId="0" borderId="0" xfId="495" applyFont="1" applyFill="1" applyBorder="1" applyAlignment="1">
      <alignment horizontal="center" vertical="center"/>
    </xf>
    <xf numFmtId="183" fontId="5" fillId="10" borderId="86" xfId="0" applyNumberFormat="1" applyFont="1" applyFill="1" applyBorder="1" applyAlignment="1">
      <alignment horizontal="center" vertical="center"/>
    </xf>
    <xf numFmtId="183" fontId="15" fillId="0" borderId="0" xfId="0" applyNumberFormat="1" applyFont="1" applyAlignment="1">
      <alignment horizontal="center" vertical="center"/>
    </xf>
    <xf numFmtId="183" fontId="3" fillId="12" borderId="132" xfId="943" applyNumberFormat="1" applyFill="1" applyBorder="1" applyAlignment="1">
      <alignment horizontal="center" vertical="center"/>
    </xf>
    <xf numFmtId="0" fontId="0" fillId="0" borderId="98" xfId="0" applyBorder="1" applyAlignment="1">
      <alignment horizontal="center" vertical="center"/>
    </xf>
    <xf numFmtId="183" fontId="0" fillId="0" borderId="0" xfId="0" applyNumberFormat="1"/>
    <xf numFmtId="183" fontId="12" fillId="10" borderId="88" xfId="0" applyNumberFormat="1" applyFont="1" applyFill="1" applyBorder="1" applyAlignment="1">
      <alignment horizontal="center" vertical="center"/>
    </xf>
    <xf numFmtId="9" fontId="12" fillId="10" borderId="89" xfId="495" applyFont="1" applyFill="1" applyBorder="1" applyAlignment="1">
      <alignment horizontal="center" vertical="center"/>
    </xf>
    <xf numFmtId="9" fontId="0" fillId="0" borderId="98" xfId="8294" applyFont="1" applyBorder="1" applyAlignment="1">
      <alignment horizontal="center" vertical="center"/>
    </xf>
    <xf numFmtId="203" fontId="3" fillId="0" borderId="129" xfId="0" applyNumberFormat="1" applyFont="1" applyBorder="1"/>
    <xf numFmtId="183" fontId="3" fillId="0" borderId="129" xfId="0" applyNumberFormat="1" applyFont="1" applyBorder="1"/>
    <xf numFmtId="9" fontId="23" fillId="0" borderId="0" xfId="495" applyFont="1" applyFill="1" applyBorder="1" applyAlignment="1">
      <alignment horizontal="center" vertical="center"/>
    </xf>
    <xf numFmtId="9" fontId="0" fillId="0" borderId="92" xfId="495" applyFont="1" applyBorder="1" applyAlignment="1">
      <alignment horizontal="center" vertical="center"/>
    </xf>
    <xf numFmtId="183" fontId="0" fillId="0" borderId="98" xfId="0" applyNumberFormat="1" applyBorder="1" applyAlignment="1">
      <alignment horizontal="center" vertical="center"/>
    </xf>
    <xf numFmtId="183" fontId="12" fillId="12" borderId="0" xfId="943" applyNumberFormat="1" applyFont="1" applyFill="1" applyAlignment="1">
      <alignment horizontal="center" vertical="center"/>
    </xf>
    <xf numFmtId="9" fontId="15" fillId="0" borderId="95" xfId="495" applyFont="1" applyBorder="1" applyAlignment="1">
      <alignment horizontal="center" vertical="center"/>
    </xf>
    <xf numFmtId="231" fontId="3" fillId="0" borderId="129" xfId="0" applyNumberFormat="1" applyFont="1" applyBorder="1"/>
    <xf numFmtId="203" fontId="12" fillId="12" borderId="0" xfId="0" applyNumberFormat="1" applyFont="1" applyFill="1" applyAlignment="1">
      <alignment horizontal="center" vertical="center"/>
    </xf>
    <xf numFmtId="183" fontId="12" fillId="12" borderId="0" xfId="0" applyNumberFormat="1" applyFont="1" applyFill="1" applyAlignment="1">
      <alignment horizontal="center" vertical="center"/>
    </xf>
    <xf numFmtId="226" fontId="3" fillId="0" borderId="0" xfId="0" applyNumberFormat="1" applyFont="1"/>
    <xf numFmtId="181" fontId="3" fillId="12" borderId="0" xfId="943" applyNumberFormat="1" applyFill="1" applyAlignment="1">
      <alignment horizontal="center" vertical="center"/>
    </xf>
    <xf numFmtId="0" fontId="29" fillId="4" borderId="0" xfId="0" applyFont="1" applyFill="1" applyAlignment="1">
      <alignment horizontal="center" vertical="center"/>
    </xf>
    <xf numFmtId="9" fontId="5" fillId="10" borderId="86" xfId="495" applyFont="1" applyFill="1" applyBorder="1" applyAlignment="1">
      <alignment horizontal="center" vertical="center"/>
    </xf>
    <xf numFmtId="9" fontId="5" fillId="10" borderId="131" xfId="495" applyFont="1" applyFill="1" applyBorder="1" applyAlignment="1">
      <alignment horizontal="center" vertical="center"/>
    </xf>
    <xf numFmtId="9" fontId="3" fillId="0" borderId="133" xfId="495" applyFont="1" applyBorder="1" applyAlignment="1">
      <alignment horizontal="center" vertical="center"/>
    </xf>
    <xf numFmtId="9" fontId="3" fillId="0" borderId="134" xfId="495" applyFont="1" applyBorder="1" applyAlignment="1">
      <alignment horizontal="center" vertical="center"/>
    </xf>
    <xf numFmtId="9" fontId="0" fillId="0" borderId="131" xfId="495" applyFont="1" applyBorder="1" applyAlignment="1">
      <alignment horizontal="center" vertical="center"/>
    </xf>
    <xf numFmtId="9" fontId="0" fillId="0" borderId="132" xfId="495" applyFont="1" applyBorder="1" applyAlignment="1">
      <alignment horizontal="center" vertical="center"/>
    </xf>
    <xf numFmtId="0" fontId="0" fillId="0" borderId="132" xfId="0" applyBorder="1" applyAlignment="1">
      <alignment horizontal="center" vertical="center"/>
    </xf>
    <xf numFmtId="9" fontId="15" fillId="0" borderId="0" xfId="495" applyFont="1" applyBorder="1" applyAlignment="1">
      <alignment horizontal="center" vertical="center"/>
    </xf>
    <xf numFmtId="0" fontId="72" fillId="4" borderId="0" xfId="0" applyFont="1" applyFill="1" applyAlignment="1">
      <alignment horizontal="center"/>
    </xf>
    <xf numFmtId="0" fontId="0" fillId="4" borderId="94" xfId="0" applyFill="1" applyBorder="1" applyAlignment="1">
      <alignment vertical="center"/>
    </xf>
    <xf numFmtId="9" fontId="12" fillId="18" borderId="89" xfId="495" applyFont="1" applyFill="1" applyBorder="1" applyAlignment="1">
      <alignment horizontal="center" vertical="center"/>
    </xf>
    <xf numFmtId="183" fontId="3" fillId="4" borderId="94" xfId="0" applyNumberFormat="1" applyFont="1" applyFill="1" applyBorder="1"/>
    <xf numFmtId="9" fontId="12" fillId="18" borderId="92" xfId="495" applyFont="1" applyFill="1" applyBorder="1" applyAlignment="1">
      <alignment horizontal="center" vertical="center"/>
    </xf>
    <xf numFmtId="0" fontId="3" fillId="4" borderId="94" xfId="0" applyFont="1" applyFill="1" applyBorder="1"/>
    <xf numFmtId="9" fontId="12" fillId="0" borderId="0" xfId="495" applyFont="1" applyFill="1" applyBorder="1" applyAlignment="1">
      <alignment horizontal="center" vertical="center"/>
    </xf>
    <xf numFmtId="3" fontId="3" fillId="4" borderId="94" xfId="0" applyNumberFormat="1" applyFont="1" applyFill="1" applyBorder="1"/>
    <xf numFmtId="9" fontId="5" fillId="10" borderId="98" xfId="495" applyFont="1" applyFill="1" applyBorder="1" applyAlignment="1">
      <alignment horizontal="center" vertical="center"/>
    </xf>
    <xf numFmtId="203" fontId="3" fillId="12" borderId="0" xfId="0" applyNumberFormat="1" applyFont="1" applyFill="1"/>
    <xf numFmtId="9" fontId="0" fillId="0" borderId="98" xfId="495" applyFont="1" applyBorder="1" applyAlignment="1">
      <alignment horizontal="center" vertical="center"/>
    </xf>
    <xf numFmtId="0" fontId="12" fillId="4" borderId="94" xfId="0" applyFont="1" applyFill="1" applyBorder="1"/>
    <xf numFmtId="181" fontId="3" fillId="12" borderId="0" xfId="0" applyNumberFormat="1" applyFont="1" applyFill="1"/>
    <xf numFmtId="0" fontId="75" fillId="0" borderId="0" xfId="0" applyFont="1" applyAlignment="1">
      <alignment horizontal="center" vertical="center"/>
    </xf>
    <xf numFmtId="9" fontId="0" fillId="0" borderId="0" xfId="495" applyFont="1" applyBorder="1"/>
    <xf numFmtId="0" fontId="73" fillId="0" borderId="0" xfId="0" applyFont="1" applyAlignment="1">
      <alignment vertical="center"/>
    </xf>
    <xf numFmtId="0" fontId="0" fillId="0" borderId="129" xfId="0" applyBorder="1"/>
    <xf numFmtId="0" fontId="80" fillId="0" borderId="0" xfId="0" applyFont="1" applyAlignment="1">
      <alignment horizontal="center" vertical="center" wrapText="1"/>
    </xf>
    <xf numFmtId="0" fontId="80" fillId="0" borderId="0" xfId="0" applyFont="1" applyAlignment="1">
      <alignment horizontal="center" vertical="center"/>
    </xf>
    <xf numFmtId="0" fontId="80" fillId="0" borderId="130" xfId="0" applyFont="1" applyBorder="1" applyAlignment="1">
      <alignment horizontal="center" vertical="center"/>
    </xf>
    <xf numFmtId="0" fontId="5" fillId="13" borderId="88" xfId="0" applyFont="1" applyFill="1" applyBorder="1"/>
    <xf numFmtId="0" fontId="12" fillId="13" borderId="104" xfId="0" applyFont="1" applyFill="1" applyBorder="1" applyAlignment="1">
      <alignment horizontal="left"/>
    </xf>
    <xf numFmtId="3" fontId="12" fillId="13" borderId="88" xfId="0" applyNumberFormat="1" applyFont="1" applyFill="1" applyBorder="1" applyAlignment="1">
      <alignment horizontal="center" vertical="center"/>
    </xf>
    <xf numFmtId="0" fontId="3" fillId="0" borderId="91" xfId="0" applyFont="1" applyBorder="1"/>
    <xf numFmtId="0" fontId="3" fillId="0" borderId="92" xfId="0" applyFont="1" applyBorder="1"/>
    <xf numFmtId="3" fontId="3" fillId="0" borderId="94" xfId="0" applyNumberFormat="1" applyFont="1" applyBorder="1" applyAlignment="1">
      <alignment horizontal="center" vertical="center"/>
    </xf>
    <xf numFmtId="0" fontId="3" fillId="0" borderId="95" xfId="0" applyFont="1" applyBorder="1"/>
    <xf numFmtId="0" fontId="0" fillId="0" borderId="97" xfId="0" applyBorder="1"/>
    <xf numFmtId="0" fontId="3" fillId="0" borderId="98" xfId="0" applyFont="1" applyBorder="1"/>
    <xf numFmtId="3" fontId="12" fillId="0" borderId="97" xfId="0" applyNumberFormat="1" applyFont="1" applyBorder="1" applyAlignment="1">
      <alignment horizontal="center" vertical="center"/>
    </xf>
    <xf numFmtId="3" fontId="3" fillId="0" borderId="91" xfId="0" applyNumberFormat="1" applyFont="1" applyBorder="1" applyAlignment="1">
      <alignment horizontal="center" vertical="center"/>
    </xf>
    <xf numFmtId="0" fontId="3" fillId="0" borderId="95" xfId="0" applyFont="1" applyBorder="1" applyAlignment="1">
      <alignment horizontal="left" indent="1"/>
    </xf>
    <xf numFmtId="3" fontId="28" fillId="0" borderId="97" xfId="0" applyNumberFormat="1" applyFont="1" applyBorder="1" applyAlignment="1">
      <alignment horizontal="center" vertical="center"/>
    </xf>
    <xf numFmtId="3" fontId="12" fillId="13" borderId="91" xfId="0" applyNumberFormat="1" applyFont="1" applyFill="1" applyBorder="1" applyAlignment="1">
      <alignment horizontal="center" vertical="center"/>
    </xf>
    <xf numFmtId="0" fontId="3" fillId="0" borderId="95" xfId="0" applyFont="1" applyBorder="1" applyAlignment="1">
      <alignment horizontal="left"/>
    </xf>
    <xf numFmtId="0" fontId="3" fillId="0" borderId="97" xfId="0" applyFont="1" applyBorder="1"/>
    <xf numFmtId="0" fontId="3" fillId="0" borderId="98" xfId="0" applyFont="1" applyBorder="1" applyAlignment="1">
      <alignment horizontal="left" indent="1"/>
    </xf>
    <xf numFmtId="3" fontId="81" fillId="0" borderId="97" xfId="0" applyNumberFormat="1" applyFont="1" applyBorder="1" applyAlignment="1">
      <alignment horizontal="center" vertical="center"/>
    </xf>
    <xf numFmtId="9" fontId="0" fillId="0" borderId="129" xfId="495" applyFont="1" applyBorder="1"/>
    <xf numFmtId="3" fontId="12" fillId="13" borderId="86" xfId="0" applyNumberFormat="1" applyFont="1" applyFill="1" applyBorder="1" applyAlignment="1">
      <alignment horizontal="center" vertical="center"/>
    </xf>
    <xf numFmtId="3" fontId="5" fillId="13" borderId="86" xfId="0" applyNumberFormat="1" applyFont="1" applyFill="1" applyBorder="1" applyAlignment="1">
      <alignment horizontal="center" vertical="center"/>
    </xf>
    <xf numFmtId="9" fontId="12" fillId="13" borderId="89" xfId="495" applyFont="1" applyFill="1" applyBorder="1" applyAlignment="1">
      <alignment horizontal="center" vertical="center"/>
    </xf>
    <xf numFmtId="3" fontId="3" fillId="0" borderId="0" xfId="0" applyNumberFormat="1" applyFont="1" applyAlignment="1">
      <alignment horizontal="center" vertical="center"/>
    </xf>
    <xf numFmtId="9" fontId="3" fillId="0" borderId="92" xfId="495" applyFont="1" applyFill="1" applyBorder="1" applyAlignment="1">
      <alignment horizontal="center" vertical="center"/>
    </xf>
    <xf numFmtId="9" fontId="3" fillId="0" borderId="95" xfId="495" applyFont="1" applyFill="1" applyBorder="1" applyAlignment="1">
      <alignment horizontal="center" vertical="center"/>
    </xf>
    <xf numFmtId="3" fontId="12" fillId="0" borderId="132" xfId="0" applyNumberFormat="1" applyFont="1" applyBorder="1" applyAlignment="1">
      <alignment horizontal="center" vertical="center"/>
    </xf>
    <xf numFmtId="9" fontId="12" fillId="0" borderId="98" xfId="495" applyFont="1" applyFill="1" applyBorder="1" applyAlignment="1">
      <alignment horizontal="center" vertical="center"/>
    </xf>
    <xf numFmtId="9" fontId="12" fillId="0" borderId="92" xfId="495" applyFont="1" applyFill="1" applyBorder="1" applyAlignment="1">
      <alignment horizontal="center" vertical="center"/>
    </xf>
    <xf numFmtId="3" fontId="12" fillId="0" borderId="0" xfId="0" applyNumberFormat="1" applyFont="1" applyAlignment="1">
      <alignment horizontal="center" vertical="center"/>
    </xf>
    <xf numFmtId="9" fontId="12" fillId="0" borderId="95" xfId="495" applyFont="1" applyFill="1" applyBorder="1" applyAlignment="1">
      <alignment horizontal="center" vertical="center"/>
    </xf>
    <xf numFmtId="3" fontId="28" fillId="0" borderId="132" xfId="0" applyNumberFormat="1" applyFont="1" applyBorder="1" applyAlignment="1">
      <alignment horizontal="center" vertical="center"/>
    </xf>
    <xf numFmtId="9" fontId="28" fillId="0" borderId="98" xfId="495" applyFont="1" applyBorder="1" applyAlignment="1">
      <alignment horizontal="center" vertical="center"/>
    </xf>
    <xf numFmtId="3" fontId="3" fillId="0" borderId="131" xfId="0" applyNumberFormat="1" applyFont="1" applyBorder="1" applyAlignment="1">
      <alignment horizontal="center" vertical="center"/>
    </xf>
    <xf numFmtId="3" fontId="81" fillId="0" borderId="132" xfId="0" applyNumberFormat="1" applyFont="1" applyBorder="1" applyAlignment="1">
      <alignment horizontal="center" vertical="center"/>
    </xf>
    <xf numFmtId="9" fontId="82" fillId="0" borderId="98" xfId="495" applyFont="1" applyFill="1" applyBorder="1" applyAlignment="1">
      <alignment horizontal="center" vertical="center"/>
    </xf>
    <xf numFmtId="0" fontId="83" fillId="0" borderId="0" xfId="0" applyFont="1"/>
    <xf numFmtId="0" fontId="28" fillId="4" borderId="0" xfId="0" applyFont="1" applyFill="1" applyAlignment="1">
      <alignment horizontal="center" vertical="center"/>
    </xf>
    <xf numFmtId="0" fontId="75" fillId="4" borderId="0" xfId="0" applyFont="1" applyFill="1" applyAlignment="1">
      <alignment horizontal="center" vertical="center"/>
    </xf>
    <xf numFmtId="0" fontId="84" fillId="4" borderId="0" xfId="0" applyFont="1" applyFill="1" applyAlignment="1">
      <alignment horizontal="center" vertical="center"/>
    </xf>
    <xf numFmtId="0" fontId="63" fillId="4" borderId="0" xfId="0" applyFont="1" applyFill="1" applyAlignment="1">
      <alignment horizontal="center" vertical="center"/>
    </xf>
    <xf numFmtId="3" fontId="82" fillId="0" borderId="97" xfId="0" applyNumberFormat="1" applyFont="1" applyBorder="1" applyAlignment="1">
      <alignment horizontal="center" vertical="center"/>
    </xf>
    <xf numFmtId="3" fontId="82" fillId="0" borderId="132" xfId="0" applyNumberFormat="1" applyFont="1" applyBorder="1" applyAlignment="1">
      <alignment horizontal="center" vertical="center"/>
    </xf>
    <xf numFmtId="3" fontId="12" fillId="0" borderId="94" xfId="0" applyNumberFormat="1" applyFont="1" applyBorder="1" applyAlignment="1">
      <alignment horizontal="center" vertical="center"/>
    </xf>
    <xf numFmtId="3" fontId="0" fillId="0" borderId="97" xfId="0" applyNumberFormat="1" applyBorder="1" applyAlignment="1">
      <alignment horizontal="center" vertical="center"/>
    </xf>
    <xf numFmtId="3" fontId="0" fillId="0" borderId="132" xfId="0" applyNumberFormat="1" applyBorder="1" applyAlignment="1">
      <alignment horizontal="center" vertical="center"/>
    </xf>
    <xf numFmtId="3" fontId="5" fillId="0" borderId="0" xfId="0" applyNumberFormat="1" applyFont="1" applyAlignment="1">
      <alignment horizontal="center" vertical="center"/>
    </xf>
    <xf numFmtId="3" fontId="79" fillId="0" borderId="0" xfId="0" applyNumberFormat="1" applyFont="1" applyAlignment="1">
      <alignment horizontal="center" vertical="center"/>
    </xf>
    <xf numFmtId="3" fontId="12" fillId="0" borderId="131" xfId="0" applyNumberFormat="1" applyFont="1" applyBorder="1" applyAlignment="1">
      <alignment horizontal="center" vertical="center"/>
    </xf>
    <xf numFmtId="9" fontId="5" fillId="13" borderId="89" xfId="495" applyFont="1" applyFill="1" applyBorder="1" applyAlignment="1">
      <alignment horizontal="center" vertical="center"/>
    </xf>
    <xf numFmtId="3" fontId="5" fillId="0" borderId="131" xfId="0" applyNumberFormat="1" applyFont="1" applyBorder="1" applyAlignment="1">
      <alignment horizontal="center" vertical="center"/>
    </xf>
    <xf numFmtId="9" fontId="5" fillId="0" borderId="92" xfId="495" applyFont="1" applyFill="1" applyBorder="1" applyAlignment="1">
      <alignment horizontal="center" vertical="center"/>
    </xf>
    <xf numFmtId="9" fontId="79" fillId="0" borderId="95" xfId="495" applyFont="1" applyFill="1" applyBorder="1" applyAlignment="1">
      <alignment horizontal="center" vertical="center"/>
    </xf>
    <xf numFmtId="0" fontId="0" fillId="4" borderId="129" xfId="0" applyFill="1" applyBorder="1"/>
    <xf numFmtId="0" fontId="29" fillId="4" borderId="86" xfId="1296" applyFont="1" applyFill="1" applyBorder="1" applyAlignment="1">
      <alignment horizontal="center" vertical="center" wrapText="1"/>
    </xf>
    <xf numFmtId="0" fontId="83" fillId="4" borderId="0" xfId="0" applyFont="1" applyFill="1"/>
    <xf numFmtId="3" fontId="5" fillId="13" borderId="88" xfId="0" applyNumberFormat="1" applyFont="1" applyFill="1" applyBorder="1" applyAlignment="1">
      <alignment horizontal="center" vertical="center"/>
    </xf>
    <xf numFmtId="3" fontId="5" fillId="0" borderId="94" xfId="0" applyNumberFormat="1" applyFont="1" applyBorder="1" applyAlignment="1">
      <alignment horizontal="center" vertical="center"/>
    </xf>
    <xf numFmtId="3" fontId="79" fillId="0" borderId="94" xfId="0" applyNumberFormat="1" applyFont="1" applyBorder="1" applyAlignment="1">
      <alignment horizontal="center" vertical="center"/>
    </xf>
    <xf numFmtId="3" fontId="5" fillId="13" borderId="91" xfId="0" applyNumberFormat="1" applyFont="1" applyFill="1" applyBorder="1" applyAlignment="1">
      <alignment horizontal="center" vertical="center"/>
    </xf>
    <xf numFmtId="3" fontId="5" fillId="0" borderId="91" xfId="0" applyNumberFormat="1" applyFont="1" applyBorder="1" applyAlignment="1">
      <alignment horizontal="center" vertical="center"/>
    </xf>
    <xf numFmtId="9" fontId="5" fillId="0" borderId="95" xfId="495" applyFont="1" applyFill="1" applyBorder="1" applyAlignment="1">
      <alignment horizontal="center" vertical="center"/>
    </xf>
    <xf numFmtId="0" fontId="12" fillId="4" borderId="0" xfId="0" applyFont="1" applyFill="1"/>
    <xf numFmtId="3" fontId="0" fillId="0" borderId="0" xfId="0" applyNumberFormat="1"/>
    <xf numFmtId="3" fontId="85" fillId="0" borderId="0" xfId="0" applyNumberFormat="1" applyFont="1" applyAlignment="1">
      <alignment horizontal="center"/>
    </xf>
    <xf numFmtId="3" fontId="0" fillId="0" borderId="94" xfId="0" applyNumberFormat="1" applyBorder="1" applyAlignment="1">
      <alignment horizontal="center" vertical="center"/>
    </xf>
    <xf numFmtId="3" fontId="0" fillId="0" borderId="0" xfId="0" applyNumberFormat="1" applyAlignment="1">
      <alignment horizontal="center" vertical="center"/>
    </xf>
    <xf numFmtId="3" fontId="12" fillId="0" borderId="91" xfId="0" applyNumberFormat="1" applyFont="1" applyBorder="1" applyAlignment="1">
      <alignment horizontal="center" vertical="center"/>
    </xf>
    <xf numFmtId="0" fontId="82" fillId="4" borderId="0" xfId="0" applyFont="1" applyFill="1" applyAlignment="1">
      <alignment horizontal="center" vertical="center"/>
    </xf>
    <xf numFmtId="9" fontId="5" fillId="13" borderId="86" xfId="495" applyFont="1" applyFill="1" applyBorder="1" applyAlignment="1">
      <alignment horizontal="center" vertical="center"/>
    </xf>
    <xf numFmtId="9" fontId="3" fillId="0" borderId="0" xfId="495" applyFont="1" applyFill="1" applyBorder="1" applyAlignment="1">
      <alignment horizontal="center" vertical="center"/>
    </xf>
    <xf numFmtId="9" fontId="82" fillId="0" borderId="0" xfId="495" applyFont="1" applyFill="1" applyBorder="1" applyAlignment="1">
      <alignment horizontal="center" vertical="center"/>
    </xf>
    <xf numFmtId="9" fontId="82" fillId="0" borderId="132" xfId="495" applyFont="1" applyFill="1" applyBorder="1" applyAlignment="1">
      <alignment horizontal="center" vertical="center"/>
    </xf>
    <xf numFmtId="0" fontId="75" fillId="0" borderId="89" xfId="1296" applyFont="1" applyBorder="1" applyAlignment="1">
      <alignment horizontal="center" vertical="center" wrapText="1"/>
    </xf>
    <xf numFmtId="9" fontId="23" fillId="5" borderId="89" xfId="495" applyFont="1" applyFill="1" applyBorder="1" applyAlignment="1">
      <alignment horizontal="center" vertical="center"/>
    </xf>
    <xf numFmtId="0" fontId="64" fillId="4" borderId="94" xfId="0" applyFont="1" applyFill="1" applyBorder="1"/>
    <xf numFmtId="179" fontId="3" fillId="0" borderId="0" xfId="9727" applyNumberFormat="1" applyFont="1" applyFill="1"/>
    <xf numFmtId="0" fontId="0" fillId="4" borderId="94" xfId="0" applyFill="1" applyBorder="1"/>
    <xf numFmtId="9" fontId="82" fillId="0" borderId="92" xfId="495" applyFont="1" applyFill="1" applyBorder="1" applyAlignment="1">
      <alignment horizontal="center" vertical="center"/>
    </xf>
    <xf numFmtId="9" fontId="82" fillId="0" borderId="95" xfId="495" applyFont="1" applyFill="1" applyBorder="1" applyAlignment="1">
      <alignment horizontal="center" vertical="center"/>
    </xf>
    <xf numFmtId="9" fontId="12" fillId="18" borderId="86" xfId="495" applyFont="1" applyFill="1" applyBorder="1" applyAlignment="1">
      <alignment horizontal="center" vertical="center"/>
    </xf>
    <xf numFmtId="9" fontId="82" fillId="0" borderId="131" xfId="495" applyFont="1" applyFill="1" applyBorder="1" applyAlignment="1">
      <alignment horizontal="center" vertical="center"/>
    </xf>
    <xf numFmtId="0" fontId="60" fillId="5" borderId="0" xfId="0" applyFont="1" applyFill="1"/>
    <xf numFmtId="0" fontId="60" fillId="4" borderId="0" xfId="0" applyFont="1" applyFill="1"/>
    <xf numFmtId="9" fontId="86" fillId="0" borderId="129" xfId="8294" applyFont="1" applyBorder="1" applyAlignment="1">
      <alignment horizontal="center"/>
    </xf>
    <xf numFmtId="0" fontId="80" fillId="0" borderId="0" xfId="0" applyFont="1" applyAlignment="1">
      <alignment horizontal="center" vertical="top"/>
    </xf>
    <xf numFmtId="9" fontId="87" fillId="0" borderId="0" xfId="8294" applyFont="1" applyBorder="1" applyAlignment="1">
      <alignment horizontal="center"/>
    </xf>
    <xf numFmtId="0" fontId="80" fillId="0" borderId="130" xfId="0" applyFont="1" applyBorder="1" applyAlignment="1">
      <alignment horizontal="center" vertical="top"/>
    </xf>
    <xf numFmtId="0" fontId="75" fillId="4" borderId="0" xfId="1296" applyFont="1" applyFill="1" applyAlignment="1">
      <alignment vertical="center"/>
    </xf>
    <xf numFmtId="0" fontId="29" fillId="0" borderId="1" xfId="0" applyFont="1" applyBorder="1" applyAlignment="1">
      <alignment horizontal="center" vertical="center" wrapText="1"/>
    </xf>
    <xf numFmtId="203" fontId="12" fillId="13" borderId="88" xfId="0" applyNumberFormat="1" applyFont="1" applyFill="1" applyBorder="1" applyAlignment="1">
      <alignment horizontal="center" vertical="center"/>
    </xf>
    <xf numFmtId="0" fontId="88" fillId="0" borderId="0" xfId="0" applyFont="1" applyAlignment="1">
      <alignment horizontal="left"/>
    </xf>
    <xf numFmtId="203" fontId="88" fillId="0" borderId="0" xfId="0" applyNumberFormat="1" applyFont="1" applyAlignment="1">
      <alignment horizontal="center" vertical="center"/>
    </xf>
    <xf numFmtId="0" fontId="30" fillId="4" borderId="104" xfId="0" applyFont="1" applyFill="1" applyBorder="1"/>
    <xf numFmtId="203" fontId="29" fillId="4" borderId="88" xfId="0" applyNumberFormat="1" applyFont="1" applyFill="1" applyBorder="1" applyAlignment="1">
      <alignment horizontal="center" vertical="center"/>
    </xf>
    <xf numFmtId="0" fontId="0" fillId="0" borderId="96" xfId="0" applyBorder="1" applyAlignment="1">
      <alignment horizontal="left" indent="1"/>
    </xf>
    <xf numFmtId="203" fontId="77" fillId="0" borderId="94" xfId="0" applyNumberFormat="1" applyFont="1" applyBorder="1" applyAlignment="1">
      <alignment horizontal="center" vertical="center"/>
    </xf>
    <xf numFmtId="0" fontId="66" fillId="0" borderId="96" xfId="0" applyFont="1" applyBorder="1" applyAlignment="1">
      <alignment horizontal="left" indent="1"/>
    </xf>
    <xf numFmtId="181" fontId="77" fillId="0" borderId="94" xfId="0" applyNumberFormat="1" applyFont="1" applyBorder="1" applyAlignment="1">
      <alignment horizontal="center" vertical="center"/>
    </xf>
    <xf numFmtId="0" fontId="66" fillId="0" borderId="99" xfId="0" applyFont="1" applyBorder="1" applyAlignment="1">
      <alignment horizontal="left" indent="1"/>
    </xf>
    <xf numFmtId="181" fontId="77" fillId="0" borderId="97" xfId="0" applyNumberFormat="1" applyFont="1" applyBorder="1" applyAlignment="1">
      <alignment horizontal="center" vertical="center"/>
    </xf>
    <xf numFmtId="181" fontId="77" fillId="0" borderId="0" xfId="0" applyNumberFormat="1" applyFont="1" applyAlignment="1">
      <alignment horizontal="center" vertical="center"/>
    </xf>
    <xf numFmtId="181" fontId="29" fillId="4" borderId="88" xfId="0" applyNumberFormat="1" applyFont="1" applyFill="1" applyBorder="1" applyAlignment="1">
      <alignment horizontal="center" vertical="center"/>
    </xf>
    <xf numFmtId="181" fontId="77" fillId="0" borderId="91" xfId="0" applyNumberFormat="1" applyFont="1" applyBorder="1" applyAlignment="1">
      <alignment horizontal="center" vertical="center"/>
    </xf>
    <xf numFmtId="203" fontId="77" fillId="0" borderId="91" xfId="0" applyNumberFormat="1" applyFont="1" applyBorder="1" applyAlignment="1">
      <alignment horizontal="center" vertical="center"/>
    </xf>
    <xf numFmtId="181" fontId="0" fillId="0" borderId="94" xfId="0" applyNumberFormat="1" applyBorder="1" applyAlignment="1">
      <alignment horizontal="center" vertical="center"/>
    </xf>
    <xf numFmtId="181" fontId="0" fillId="0" borderId="97" xfId="0" applyNumberFormat="1" applyBorder="1" applyAlignment="1">
      <alignment horizontal="center" vertical="center"/>
    </xf>
    <xf numFmtId="181" fontId="0" fillId="0" borderId="0" xfId="0" applyNumberFormat="1" applyAlignment="1">
      <alignment horizontal="center" vertical="center"/>
    </xf>
    <xf numFmtId="181" fontId="0" fillId="0" borderId="91" xfId="0" applyNumberFormat="1" applyBorder="1" applyAlignment="1">
      <alignment horizontal="center" vertical="center"/>
    </xf>
    <xf numFmtId="226" fontId="3" fillId="0" borderId="129" xfId="0" applyNumberFormat="1" applyFont="1" applyBorder="1"/>
    <xf numFmtId="203" fontId="12" fillId="13" borderId="86" xfId="0" applyNumberFormat="1" applyFont="1" applyFill="1" applyBorder="1" applyAlignment="1">
      <alignment horizontal="center" vertical="center"/>
    </xf>
    <xf numFmtId="0" fontId="0" fillId="0" borderId="0" xfId="0" applyAlignment="1">
      <alignment horizontal="center" vertical="center"/>
    </xf>
    <xf numFmtId="203" fontId="29" fillId="4" borderId="86" xfId="0" applyNumberFormat="1" applyFont="1" applyFill="1" applyBorder="1" applyAlignment="1">
      <alignment horizontal="center" vertical="center"/>
    </xf>
    <xf numFmtId="9" fontId="29" fillId="4" borderId="89" xfId="495" applyFont="1" applyFill="1" applyBorder="1" applyAlignment="1">
      <alignment horizontal="center" vertical="center"/>
    </xf>
    <xf numFmtId="9" fontId="77" fillId="0" borderId="92" xfId="495" applyFont="1" applyBorder="1" applyAlignment="1">
      <alignment horizontal="center" vertical="center"/>
    </xf>
    <xf numFmtId="9" fontId="77" fillId="0" borderId="95" xfId="495" applyFont="1" applyBorder="1" applyAlignment="1">
      <alignment horizontal="center" vertical="center"/>
    </xf>
    <xf numFmtId="181" fontId="77" fillId="0" borderId="132" xfId="0" applyNumberFormat="1" applyFont="1" applyBorder="1" applyAlignment="1">
      <alignment horizontal="center" vertical="center"/>
    </xf>
    <xf numFmtId="203" fontId="77" fillId="0" borderId="132" xfId="0" applyNumberFormat="1" applyFont="1" applyBorder="1" applyAlignment="1">
      <alignment horizontal="center" vertical="center"/>
    </xf>
    <xf numFmtId="9" fontId="77" fillId="0" borderId="98" xfId="495" applyFont="1" applyBorder="1" applyAlignment="1">
      <alignment horizontal="center" vertical="center"/>
    </xf>
    <xf numFmtId="9" fontId="77" fillId="0" borderId="0" xfId="495" applyFont="1" applyAlignment="1">
      <alignment horizontal="center" vertical="center"/>
    </xf>
    <xf numFmtId="203" fontId="77" fillId="0" borderId="131" xfId="0" applyNumberFormat="1" applyFont="1" applyBorder="1" applyAlignment="1">
      <alignment horizontal="center" vertical="center"/>
    </xf>
    <xf numFmtId="183" fontId="77" fillId="0" borderId="0" xfId="0" applyNumberFormat="1" applyFont="1" applyAlignment="1">
      <alignment horizontal="center" vertical="center"/>
    </xf>
    <xf numFmtId="183" fontId="29" fillId="4" borderId="86" xfId="0" applyNumberFormat="1" applyFont="1" applyFill="1" applyBorder="1" applyAlignment="1">
      <alignment horizontal="center" vertical="center"/>
    </xf>
    <xf numFmtId="181" fontId="0" fillId="0" borderId="132" xfId="0" applyNumberFormat="1" applyBorder="1" applyAlignment="1">
      <alignment horizontal="center" vertical="center"/>
    </xf>
    <xf numFmtId="181" fontId="29" fillId="4" borderId="86" xfId="0" applyNumberFormat="1" applyFont="1" applyFill="1" applyBorder="1" applyAlignment="1">
      <alignment horizontal="center" vertical="center"/>
    </xf>
    <xf numFmtId="181" fontId="0" fillId="0" borderId="131" xfId="0" applyNumberFormat="1" applyBorder="1" applyAlignment="1">
      <alignment horizontal="center" vertical="center"/>
    </xf>
    <xf numFmtId="0" fontId="68" fillId="0" borderId="0" xfId="0" applyFont="1"/>
    <xf numFmtId="181" fontId="12" fillId="13" borderId="88" xfId="0" applyNumberFormat="1" applyFont="1" applyFill="1" applyBorder="1" applyAlignment="1">
      <alignment horizontal="center" vertical="center"/>
    </xf>
    <xf numFmtId="0" fontId="77" fillId="4" borderId="0" xfId="0" applyFont="1" applyFill="1" applyAlignment="1">
      <alignment horizontal="center" vertical="center"/>
    </xf>
    <xf numFmtId="203" fontId="77" fillId="4" borderId="0" xfId="0" applyNumberFormat="1" applyFont="1" applyFill="1" applyAlignment="1">
      <alignment horizontal="center" vertical="center"/>
    </xf>
    <xf numFmtId="314" fontId="3" fillId="0" borderId="0" xfId="8294" applyNumberFormat="1" applyFont="1"/>
    <xf numFmtId="3" fontId="3" fillId="0" borderId="129" xfId="0" applyNumberFormat="1" applyFont="1" applyBorder="1"/>
    <xf numFmtId="0" fontId="89" fillId="0" borderId="0" xfId="0" applyFont="1"/>
    <xf numFmtId="9" fontId="3" fillId="0" borderId="0" xfId="0" applyNumberFormat="1" applyFont="1"/>
    <xf numFmtId="178" fontId="0" fillId="0" borderId="0" xfId="0" applyNumberFormat="1" applyAlignment="1">
      <alignment horizontal="center" vertical="center"/>
    </xf>
    <xf numFmtId="203" fontId="77" fillId="0" borderId="97" xfId="0" applyNumberFormat="1" applyFont="1" applyBorder="1" applyAlignment="1">
      <alignment horizontal="center" vertical="center"/>
    </xf>
    <xf numFmtId="178" fontId="77" fillId="0" borderId="94" xfId="0" applyNumberFormat="1" applyFont="1" applyBorder="1" applyAlignment="1">
      <alignment horizontal="center" vertical="center"/>
    </xf>
    <xf numFmtId="178" fontId="3" fillId="0" borderId="0" xfId="0" applyNumberFormat="1" applyFont="1"/>
    <xf numFmtId="183" fontId="12" fillId="13" borderId="86" xfId="0" applyNumberFormat="1" applyFont="1" applyFill="1" applyBorder="1" applyAlignment="1">
      <alignment horizontal="center" vertical="center"/>
    </xf>
    <xf numFmtId="178" fontId="77" fillId="0" borderId="97" xfId="0" applyNumberFormat="1" applyFont="1" applyBorder="1" applyAlignment="1">
      <alignment horizontal="center" vertical="center"/>
    </xf>
    <xf numFmtId="178" fontId="77" fillId="0" borderId="0" xfId="0" applyNumberFormat="1" applyFont="1" applyAlignment="1">
      <alignment horizontal="center" vertical="center"/>
    </xf>
    <xf numFmtId="178" fontId="29" fillId="4" borderId="88" xfId="0" applyNumberFormat="1" applyFont="1" applyFill="1" applyBorder="1" applyAlignment="1">
      <alignment horizontal="center" vertical="center"/>
    </xf>
    <xf numFmtId="178" fontId="77" fillId="0" borderId="91" xfId="0" applyNumberFormat="1" applyFont="1" applyBorder="1" applyAlignment="1">
      <alignment horizontal="center" vertical="center"/>
    </xf>
    <xf numFmtId="183" fontId="29" fillId="4" borderId="88" xfId="0" applyNumberFormat="1" applyFont="1" applyFill="1" applyBorder="1" applyAlignment="1">
      <alignment horizontal="center" vertical="center"/>
    </xf>
    <xf numFmtId="3" fontId="21" fillId="0" borderId="0" xfId="0" applyNumberFormat="1" applyFont="1"/>
    <xf numFmtId="177" fontId="0" fillId="0" borderId="94" xfId="0" applyNumberFormat="1" applyBorder="1" applyAlignment="1">
      <alignment horizontal="center" vertical="center"/>
    </xf>
    <xf numFmtId="177" fontId="0" fillId="0" borderId="97" xfId="0" applyNumberFormat="1" applyBorder="1" applyAlignment="1">
      <alignment horizontal="center" vertical="center"/>
    </xf>
    <xf numFmtId="177" fontId="0" fillId="0" borderId="0" xfId="0" applyNumberFormat="1" applyAlignment="1">
      <alignment horizontal="center" vertical="center"/>
    </xf>
    <xf numFmtId="177" fontId="29" fillId="4" borderId="88" xfId="0" applyNumberFormat="1" applyFont="1" applyFill="1" applyBorder="1" applyAlignment="1">
      <alignment horizontal="center" vertical="center"/>
    </xf>
    <xf numFmtId="177" fontId="0" fillId="0" borderId="91" xfId="0" applyNumberFormat="1" applyBorder="1" applyAlignment="1">
      <alignment horizontal="center" vertical="center"/>
    </xf>
    <xf numFmtId="177" fontId="3" fillId="0" borderId="0" xfId="0" applyNumberFormat="1" applyFont="1"/>
    <xf numFmtId="203" fontId="29" fillId="4" borderId="131" xfId="0" applyNumberFormat="1" applyFont="1" applyFill="1" applyBorder="1" applyAlignment="1">
      <alignment horizontal="center" vertical="center"/>
    </xf>
    <xf numFmtId="9" fontId="29" fillId="4" borderId="92" xfId="495" applyFont="1" applyFill="1" applyBorder="1" applyAlignment="1">
      <alignment horizontal="center" vertical="center"/>
    </xf>
    <xf numFmtId="203" fontId="77" fillId="0" borderId="135" xfId="0" applyNumberFormat="1" applyFont="1" applyBorder="1" applyAlignment="1">
      <alignment horizontal="center" vertical="center"/>
    </xf>
    <xf numFmtId="9" fontId="77" fillId="0" borderId="136" xfId="495" applyFont="1" applyBorder="1" applyAlignment="1">
      <alignment horizontal="center" vertical="center"/>
    </xf>
    <xf numFmtId="183" fontId="88" fillId="0" borderId="0" xfId="0" applyNumberFormat="1" applyFont="1" applyAlignment="1">
      <alignment horizontal="center" vertical="center"/>
    </xf>
    <xf numFmtId="0" fontId="90" fillId="0" borderId="0" xfId="0" applyFont="1" applyAlignment="1">
      <alignment horizontal="center"/>
    </xf>
    <xf numFmtId="181" fontId="77" fillId="0" borderId="0" xfId="495" applyNumberFormat="1" applyFont="1" applyAlignment="1">
      <alignment horizontal="center" vertical="center"/>
    </xf>
    <xf numFmtId="0" fontId="23" fillId="4" borderId="0" xfId="1296" applyFont="1" applyFill="1" applyAlignment="1">
      <alignment horizontal="center" vertical="center"/>
    </xf>
    <xf numFmtId="183" fontId="12" fillId="13" borderId="88" xfId="0" applyNumberFormat="1" applyFont="1" applyFill="1" applyBorder="1" applyAlignment="1">
      <alignment horizontal="center" vertical="center"/>
    </xf>
    <xf numFmtId="0" fontId="64" fillId="0" borderId="0" xfId="0" applyFont="1" applyAlignment="1">
      <alignment horizontal="center" vertical="center"/>
    </xf>
    <xf numFmtId="0" fontId="91" fillId="4" borderId="0" xfId="0" applyFont="1" applyFill="1" applyAlignment="1">
      <alignment horizontal="center" vertical="center"/>
    </xf>
    <xf numFmtId="183" fontId="77" fillId="0" borderId="94" xfId="0" applyNumberFormat="1" applyFont="1" applyBorder="1" applyAlignment="1">
      <alignment horizontal="center" vertical="center"/>
    </xf>
    <xf numFmtId="183" fontId="77" fillId="0" borderId="97" xfId="0" applyNumberFormat="1" applyFont="1" applyBorder="1" applyAlignment="1">
      <alignment horizontal="center" vertical="center"/>
    </xf>
    <xf numFmtId="183" fontId="77" fillId="0" borderId="132" xfId="0" applyNumberFormat="1" applyFont="1" applyBorder="1" applyAlignment="1">
      <alignment horizontal="center" vertical="center"/>
    </xf>
    <xf numFmtId="183" fontId="77" fillId="0" borderId="91" xfId="0" applyNumberFormat="1" applyFont="1" applyBorder="1" applyAlignment="1">
      <alignment horizontal="center" vertical="center"/>
    </xf>
    <xf numFmtId="0" fontId="12" fillId="13" borderId="0" xfId="0" applyFont="1" applyFill="1" applyAlignment="1">
      <alignment horizontal="center" vertical="center"/>
    </xf>
    <xf numFmtId="183" fontId="77" fillId="0" borderId="131" xfId="0" applyNumberFormat="1" applyFont="1" applyBorder="1" applyAlignment="1">
      <alignment horizontal="center" vertical="center"/>
    </xf>
    <xf numFmtId="0" fontId="64" fillId="4" borderId="0" xfId="0" applyFont="1" applyFill="1" applyAlignment="1">
      <alignment horizontal="center" vertical="center"/>
    </xf>
    <xf numFmtId="9" fontId="12" fillId="13" borderId="86" xfId="495" applyFont="1" applyFill="1" applyBorder="1" applyAlignment="1">
      <alignment horizontal="center" vertical="center"/>
    </xf>
    <xf numFmtId="9" fontId="0" fillId="0" borderId="0" xfId="495" applyFont="1" applyFill="1" applyAlignment="1">
      <alignment horizontal="center" vertical="center"/>
    </xf>
    <xf numFmtId="9" fontId="29" fillId="4" borderId="86" xfId="495" applyFont="1" applyFill="1" applyBorder="1" applyAlignment="1">
      <alignment horizontal="center" vertical="center"/>
    </xf>
    <xf numFmtId="9" fontId="12" fillId="4" borderId="86" xfId="495" applyFont="1" applyFill="1" applyBorder="1" applyAlignment="1">
      <alignment horizontal="center" vertical="center"/>
    </xf>
    <xf numFmtId="9" fontId="77" fillId="0" borderId="131" xfId="495" applyFont="1" applyFill="1" applyBorder="1" applyAlignment="1">
      <alignment horizontal="center" vertical="center"/>
    </xf>
    <xf numFmtId="9" fontId="77" fillId="0" borderId="131" xfId="495" applyFont="1" applyBorder="1" applyAlignment="1">
      <alignment horizontal="center" vertical="center"/>
    </xf>
    <xf numFmtId="9" fontId="77" fillId="0" borderId="0" xfId="495" applyFont="1" applyFill="1" applyBorder="1" applyAlignment="1">
      <alignment horizontal="center" vertical="center"/>
    </xf>
    <xf numFmtId="9" fontId="77" fillId="0" borderId="0" xfId="495" applyFont="1" applyBorder="1" applyAlignment="1">
      <alignment horizontal="center" vertical="center"/>
    </xf>
    <xf numFmtId="9" fontId="77" fillId="0" borderId="132" xfId="495" applyFont="1" applyFill="1" applyBorder="1" applyAlignment="1">
      <alignment horizontal="center" vertical="center"/>
    </xf>
    <xf numFmtId="9" fontId="77" fillId="0" borderId="132" xfId="495" applyFont="1" applyBorder="1" applyAlignment="1">
      <alignment horizontal="center" vertical="center"/>
    </xf>
    <xf numFmtId="9" fontId="0" fillId="0" borderId="0" xfId="495" applyFont="1" applyFill="1" applyBorder="1" applyAlignment="1">
      <alignment horizontal="center" vertical="center"/>
    </xf>
    <xf numFmtId="9" fontId="0" fillId="0" borderId="132" xfId="495" applyFont="1" applyFill="1" applyBorder="1" applyAlignment="1">
      <alignment horizontal="center" vertical="center"/>
    </xf>
    <xf numFmtId="9" fontId="0" fillId="0" borderId="131" xfId="495" applyFont="1" applyFill="1" applyBorder="1" applyAlignment="1">
      <alignment horizontal="center" vertical="center"/>
    </xf>
    <xf numFmtId="0" fontId="75" fillId="4" borderId="94" xfId="1296" applyFont="1" applyFill="1" applyBorder="1" applyAlignment="1">
      <alignment vertical="center"/>
    </xf>
    <xf numFmtId="0" fontId="60" fillId="4" borderId="94" xfId="0" applyFont="1" applyFill="1" applyBorder="1"/>
    <xf numFmtId="9" fontId="12" fillId="4" borderId="89" xfId="495" applyFont="1" applyFill="1" applyBorder="1" applyAlignment="1">
      <alignment horizontal="center" vertical="center"/>
    </xf>
    <xf numFmtId="223" fontId="3" fillId="0" borderId="0" xfId="9727" applyFont="1"/>
    <xf numFmtId="9" fontId="0" fillId="0" borderId="132" xfId="8294" applyFont="1" applyBorder="1" applyAlignment="1">
      <alignment horizontal="center" vertical="center"/>
    </xf>
    <xf numFmtId="0" fontId="92" fillId="0" borderId="0" xfId="0" applyFont="1"/>
    <xf numFmtId="0" fontId="75" fillId="0" borderId="0" xfId="0" applyFont="1" applyAlignment="1">
      <alignment horizontal="center"/>
    </xf>
    <xf numFmtId="0" fontId="29" fillId="0" borderId="0" xfId="0" applyFont="1" applyAlignment="1">
      <alignment vertical="center"/>
    </xf>
    <xf numFmtId="0" fontId="29" fillId="0" borderId="0" xfId="0" applyFont="1"/>
    <xf numFmtId="0" fontId="29" fillId="7" borderId="0" xfId="0" applyFont="1" applyFill="1"/>
    <xf numFmtId="9" fontId="3" fillId="0" borderId="0" xfId="495" applyFont="1"/>
    <xf numFmtId="0" fontId="12" fillId="7" borderId="0" xfId="0" applyFont="1" applyFill="1"/>
    <xf numFmtId="179" fontId="3" fillId="4" borderId="0" xfId="9727" applyNumberFormat="1" applyFont="1" applyFill="1"/>
    <xf numFmtId="0" fontId="92" fillId="4" borderId="0" xfId="0" applyFont="1" applyFill="1"/>
    <xf numFmtId="0" fontId="80" fillId="0" borderId="0" xfId="0" applyFont="1"/>
    <xf numFmtId="0" fontId="93" fillId="4" borderId="0" xfId="0" applyFont="1" applyFill="1"/>
    <xf numFmtId="0" fontId="93" fillId="0" borderId="129" xfId="0" applyFont="1" applyBorder="1"/>
    <xf numFmtId="0" fontId="75" fillId="4" borderId="0" xfId="0" applyFont="1" applyFill="1" applyAlignment="1">
      <alignment horizontal="center"/>
    </xf>
    <xf numFmtId="0" fontId="80" fillId="0" borderId="130" xfId="0" applyFont="1" applyBorder="1"/>
    <xf numFmtId="0" fontId="0" fillId="4" borderId="0" xfId="0" applyFill="1" applyAlignment="1">
      <alignment vertical="center"/>
    </xf>
    <xf numFmtId="0" fontId="3" fillId="0" borderId="0" xfId="0" applyFont="1" applyAlignment="1">
      <alignment horizontal="center" wrapText="1"/>
    </xf>
    <xf numFmtId="183" fontId="29" fillId="19" borderId="104" xfId="0" applyNumberFormat="1" applyFont="1" applyFill="1" applyBorder="1" applyAlignment="1">
      <alignment horizontal="left" vertical="center"/>
    </xf>
    <xf numFmtId="183" fontId="29" fillId="19" borderId="88" xfId="0" applyNumberFormat="1" applyFont="1" applyFill="1" applyBorder="1" applyAlignment="1">
      <alignment horizontal="center" vertical="center"/>
    </xf>
    <xf numFmtId="0" fontId="29" fillId="4" borderId="0" xfId="0" applyFont="1" applyFill="1" applyAlignment="1">
      <alignment vertical="center"/>
    </xf>
    <xf numFmtId="0" fontId="29" fillId="0" borderId="96" xfId="0" applyFont="1" applyBorder="1" applyAlignment="1">
      <alignment vertical="center"/>
    </xf>
    <xf numFmtId="0" fontId="0" fillId="0" borderId="137" xfId="0" applyBorder="1"/>
    <xf numFmtId="183" fontId="3" fillId="0" borderId="138" xfId="0" applyNumberFormat="1" applyFont="1" applyBorder="1" applyAlignment="1">
      <alignment horizontal="center" vertical="center"/>
    </xf>
    <xf numFmtId="0" fontId="29" fillId="0" borderId="137" xfId="0" applyFont="1" applyBorder="1"/>
    <xf numFmtId="183" fontId="29" fillId="0" borderId="138" xfId="0" applyNumberFormat="1" applyFont="1" applyBorder="1" applyAlignment="1">
      <alignment horizontal="center" vertical="center"/>
    </xf>
    <xf numFmtId="0" fontId="0" fillId="0" borderId="137" xfId="0" applyBorder="1" applyAlignment="1">
      <alignment horizontal="left" indent="1"/>
    </xf>
    <xf numFmtId="0" fontId="29" fillId="19" borderId="137" xfId="0" applyFont="1" applyFill="1" applyBorder="1"/>
    <xf numFmtId="183" fontId="29" fillId="19" borderId="138" xfId="0" applyNumberFormat="1" applyFont="1" applyFill="1" applyBorder="1" applyAlignment="1">
      <alignment horizontal="center" vertical="center"/>
    </xf>
    <xf numFmtId="9" fontId="0" fillId="4" borderId="0" xfId="495" applyFont="1" applyFill="1"/>
    <xf numFmtId="9" fontId="94" fillId="0" borderId="137" xfId="495" applyFont="1" applyBorder="1" applyAlignment="1">
      <alignment horizontal="left" indent="1"/>
    </xf>
    <xf numFmtId="9" fontId="0" fillId="4" borderId="0" xfId="495" applyFont="1" applyFill="1" applyAlignment="1">
      <alignment horizontal="center" vertical="center"/>
    </xf>
    <xf numFmtId="9" fontId="3" fillId="0" borderId="138" xfId="495" applyFont="1" applyBorder="1" applyAlignment="1">
      <alignment horizontal="center" vertical="center"/>
    </xf>
    <xf numFmtId="9" fontId="3" fillId="4" borderId="0" xfId="495" applyFont="1" applyFill="1"/>
    <xf numFmtId="9" fontId="3" fillId="4" borderId="0" xfId="495" applyFont="1" applyFill="1" applyAlignment="1">
      <alignment horizontal="center" vertical="center"/>
    </xf>
    <xf numFmtId="9" fontId="0" fillId="0" borderId="137" xfId="495" applyFont="1" applyBorder="1" applyAlignment="1">
      <alignment horizontal="left" indent="1"/>
    </xf>
    <xf numFmtId="0" fontId="21" fillId="4" borderId="0" xfId="0" applyFont="1" applyFill="1" applyAlignment="1">
      <alignment horizontal="center" vertical="center"/>
    </xf>
    <xf numFmtId="9" fontId="0" fillId="0" borderId="137" xfId="495" applyFont="1" applyBorder="1" applyAlignment="1">
      <alignment horizontal="left"/>
    </xf>
    <xf numFmtId="0" fontId="94" fillId="0" borderId="137" xfId="0" applyFont="1" applyBorder="1" applyAlignment="1">
      <alignment horizontal="left" indent="1"/>
    </xf>
    <xf numFmtId="203" fontId="94" fillId="0" borderId="138" xfId="0" applyNumberFormat="1" applyFont="1" applyBorder="1" applyAlignment="1">
      <alignment horizontal="center" vertical="center"/>
    </xf>
    <xf numFmtId="0" fontId="30" fillId="0" borderId="137" xfId="0" applyFont="1" applyBorder="1"/>
    <xf numFmtId="183" fontId="21" fillId="0" borderId="138" xfId="0" applyNumberFormat="1" applyFont="1" applyBorder="1" applyAlignment="1">
      <alignment horizontal="center" vertical="center"/>
    </xf>
    <xf numFmtId="0" fontId="12" fillId="19" borderId="137" xfId="0" applyFont="1" applyFill="1" applyBorder="1"/>
    <xf numFmtId="183" fontId="12" fillId="19" borderId="138" xfId="0" applyNumberFormat="1" applyFont="1" applyFill="1" applyBorder="1" applyAlignment="1">
      <alignment horizontal="center" vertical="center"/>
    </xf>
    <xf numFmtId="0" fontId="0" fillId="0" borderId="139" xfId="0" applyBorder="1"/>
    <xf numFmtId="183" fontId="0" fillId="0" borderId="140" xfId="0" applyNumberFormat="1" applyBorder="1" applyAlignment="1">
      <alignment horizontal="center" vertical="center"/>
    </xf>
    <xf numFmtId="183" fontId="29" fillId="19" borderId="141" xfId="0" applyNumberFormat="1" applyFont="1" applyFill="1" applyBorder="1" applyAlignment="1">
      <alignment horizontal="left" vertical="center"/>
    </xf>
    <xf numFmtId="183" fontId="29" fillId="19" borderId="142" xfId="0" applyNumberFormat="1" applyFont="1" applyFill="1" applyBorder="1" applyAlignment="1">
      <alignment horizontal="center" vertical="center"/>
    </xf>
    <xf numFmtId="0" fontId="3" fillId="4" borderId="0" xfId="0" applyFont="1" applyFill="1" applyAlignment="1">
      <alignment horizontal="center"/>
    </xf>
    <xf numFmtId="183" fontId="0" fillId="0" borderId="138" xfId="0" applyNumberFormat="1" applyBorder="1" applyAlignment="1">
      <alignment horizontal="center" vertical="center"/>
    </xf>
    <xf numFmtId="9" fontId="3" fillId="4" borderId="0" xfId="495" applyFont="1" applyFill="1" applyAlignment="1">
      <alignment horizontal="center"/>
    </xf>
    <xf numFmtId="9" fontId="0" fillId="0" borderId="138" xfId="495" applyFont="1" applyBorder="1" applyAlignment="1">
      <alignment horizontal="center" vertical="center"/>
    </xf>
    <xf numFmtId="183" fontId="3" fillId="4" borderId="0" xfId="0" applyNumberFormat="1" applyFont="1" applyFill="1" applyAlignment="1">
      <alignment horizontal="center"/>
    </xf>
    <xf numFmtId="183" fontId="3" fillId="0" borderId="139" xfId="0" applyNumberFormat="1" applyFont="1" applyBorder="1"/>
    <xf numFmtId="183" fontId="3" fillId="0" borderId="140" xfId="0" applyNumberFormat="1" applyFont="1" applyBorder="1"/>
    <xf numFmtId="183" fontId="83" fillId="0" borderId="0" xfId="0" applyNumberFormat="1" applyFont="1"/>
    <xf numFmtId="183" fontId="93" fillId="0" borderId="129" xfId="0" applyNumberFormat="1" applyFont="1" applyBorder="1"/>
    <xf numFmtId="183" fontId="29" fillId="19" borderId="86" xfId="0" applyNumberFormat="1" applyFont="1" applyFill="1" applyBorder="1" applyAlignment="1">
      <alignment horizontal="center" vertical="center"/>
    </xf>
    <xf numFmtId="183" fontId="29" fillId="19" borderId="86" xfId="4732" applyNumberFormat="1" applyFont="1" applyFill="1" applyBorder="1" applyAlignment="1">
      <alignment horizontal="center" vertical="center"/>
    </xf>
    <xf numFmtId="314" fontId="29" fillId="19" borderId="89" xfId="495" applyNumberFormat="1" applyFont="1" applyFill="1" applyBorder="1" applyAlignment="1">
      <alignment horizontal="center" vertical="center"/>
    </xf>
    <xf numFmtId="183" fontId="29" fillId="0" borderId="0" xfId="4732" applyNumberFormat="1" applyFont="1" applyBorder="1" applyAlignment="1">
      <alignment horizontal="center" vertical="center"/>
    </xf>
    <xf numFmtId="9" fontId="3" fillId="0" borderId="143" xfId="495" applyFont="1" applyBorder="1" applyAlignment="1">
      <alignment horizontal="center" vertical="center"/>
    </xf>
    <xf numFmtId="9" fontId="29" fillId="0" borderId="143" xfId="495" applyFont="1" applyBorder="1" applyAlignment="1">
      <alignment horizontal="center" vertical="center"/>
    </xf>
    <xf numFmtId="183" fontId="29" fillId="19" borderId="0" xfId="0" applyNumberFormat="1" applyFont="1" applyFill="1" applyAlignment="1">
      <alignment horizontal="center" vertical="center"/>
    </xf>
    <xf numFmtId="9" fontId="29" fillId="19" borderId="143" xfId="495" applyFont="1" applyFill="1" applyBorder="1" applyAlignment="1">
      <alignment horizontal="center" vertical="center"/>
    </xf>
    <xf numFmtId="9" fontId="0" fillId="0" borderId="143" xfId="495" applyFont="1" applyBorder="1" applyAlignment="1">
      <alignment horizontal="center" vertical="center"/>
    </xf>
    <xf numFmtId="9" fontId="94" fillId="0" borderId="143" xfId="495" applyFont="1" applyBorder="1" applyAlignment="1">
      <alignment horizontal="center" vertical="center"/>
    </xf>
    <xf numFmtId="183" fontId="21" fillId="0" borderId="0" xfId="4732" applyNumberFormat="1" applyFont="1" applyBorder="1" applyAlignment="1">
      <alignment horizontal="center" vertical="center"/>
    </xf>
    <xf numFmtId="9" fontId="21" fillId="0" borderId="143" xfId="495" applyFont="1" applyBorder="1" applyAlignment="1">
      <alignment horizontal="center" vertical="center"/>
    </xf>
    <xf numFmtId="183" fontId="12" fillId="19" borderId="0" xfId="0" applyNumberFormat="1" applyFont="1" applyFill="1" applyAlignment="1">
      <alignment horizontal="center" vertical="center"/>
    </xf>
    <xf numFmtId="183" fontId="12" fillId="19" borderId="143" xfId="495" applyNumberFormat="1" applyFont="1" applyFill="1" applyBorder="1" applyAlignment="1">
      <alignment horizontal="center" vertical="center"/>
    </xf>
    <xf numFmtId="183" fontId="3" fillId="0" borderId="144" xfId="0" applyNumberFormat="1" applyFont="1" applyBorder="1" applyAlignment="1">
      <alignment horizontal="center" vertical="center"/>
    </xf>
    <xf numFmtId="183" fontId="3" fillId="0" borderId="144" xfId="4732" applyNumberFormat="1" applyFont="1" applyBorder="1" applyAlignment="1">
      <alignment horizontal="center" vertical="center"/>
    </xf>
    <xf numFmtId="9" fontId="3" fillId="0" borderId="145" xfId="495" applyFont="1" applyBorder="1" applyAlignment="1">
      <alignment horizontal="center" vertical="center"/>
    </xf>
    <xf numFmtId="183" fontId="29" fillId="19" borderId="146" xfId="0" applyNumberFormat="1" applyFont="1" applyFill="1" applyBorder="1" applyAlignment="1">
      <alignment horizontal="center" vertical="center"/>
    </xf>
    <xf numFmtId="9" fontId="29" fillId="19" borderId="147" xfId="495" applyFont="1" applyFill="1" applyBorder="1" applyAlignment="1">
      <alignment horizontal="center" vertical="center"/>
    </xf>
    <xf numFmtId="183" fontId="3" fillId="0" borderId="144" xfId="0" applyNumberFormat="1" applyFont="1" applyBorder="1"/>
    <xf numFmtId="183" fontId="3" fillId="0" borderId="145" xfId="0" applyNumberFormat="1" applyFont="1" applyBorder="1"/>
    <xf numFmtId="203" fontId="3" fillId="4" borderId="0" xfId="0" applyNumberFormat="1" applyFont="1" applyFill="1" applyAlignment="1">
      <alignment horizontal="center" vertical="center"/>
    </xf>
    <xf numFmtId="181" fontId="29" fillId="19" borderId="0" xfId="0" applyNumberFormat="1" applyFont="1" applyFill="1" applyAlignment="1">
      <alignment horizontal="center" vertical="center"/>
    </xf>
    <xf numFmtId="181" fontId="29" fillId="0" borderId="0" xfId="0" applyNumberFormat="1" applyFont="1" applyAlignment="1">
      <alignment horizontal="center" vertical="center"/>
    </xf>
    <xf numFmtId="203" fontId="12" fillId="19" borderId="143" xfId="495" applyNumberFormat="1" applyFont="1" applyFill="1" applyBorder="1" applyAlignment="1">
      <alignment horizontal="center" vertical="center"/>
    </xf>
    <xf numFmtId="203" fontId="29" fillId="19" borderId="86" xfId="0" applyNumberFormat="1" applyFont="1" applyFill="1" applyBorder="1" applyAlignment="1">
      <alignment horizontal="center" vertical="center"/>
    </xf>
    <xf numFmtId="203" fontId="29" fillId="0" borderId="0" xfId="0" applyNumberFormat="1" applyFont="1" applyAlignment="1">
      <alignment horizontal="center" vertical="center"/>
    </xf>
    <xf numFmtId="203" fontId="29" fillId="19" borderId="0" xfId="0" applyNumberFormat="1" applyFont="1" applyFill="1" applyAlignment="1">
      <alignment horizontal="center" vertical="center"/>
    </xf>
    <xf numFmtId="203" fontId="0" fillId="0" borderId="0" xfId="495" applyNumberFormat="1" applyFont="1" applyBorder="1" applyAlignment="1">
      <alignment horizontal="center" vertical="center"/>
    </xf>
    <xf numFmtId="203" fontId="3" fillId="0" borderId="0" xfId="495" applyNumberFormat="1" applyFont="1" applyBorder="1" applyAlignment="1">
      <alignment horizontal="center" vertical="center"/>
    </xf>
    <xf numFmtId="203" fontId="12" fillId="0" borderId="0" xfId="0" applyNumberFormat="1" applyFont="1" applyAlignment="1">
      <alignment horizontal="center" vertical="center"/>
    </xf>
    <xf numFmtId="203" fontId="21" fillId="0" borderId="0" xfId="0" applyNumberFormat="1" applyFont="1" applyAlignment="1">
      <alignment horizontal="center" vertical="center"/>
    </xf>
    <xf numFmtId="203" fontId="12" fillId="19" borderId="0" xfId="0" applyNumberFormat="1" applyFont="1" applyFill="1" applyAlignment="1">
      <alignment horizontal="center" vertical="center"/>
    </xf>
    <xf numFmtId="0" fontId="29" fillId="19" borderId="0" xfId="0" applyFont="1" applyFill="1" applyAlignment="1">
      <alignment horizontal="center" vertical="center"/>
    </xf>
    <xf numFmtId="183" fontId="29" fillId="7" borderId="138" xfId="0" applyNumberFormat="1" applyFont="1" applyFill="1" applyBorder="1" applyAlignment="1">
      <alignment horizontal="center" vertical="center"/>
    </xf>
    <xf numFmtId="183" fontId="29" fillId="7" borderId="0" xfId="0" applyNumberFormat="1" applyFont="1" applyFill="1" applyAlignment="1">
      <alignment horizontal="center" vertical="center"/>
    </xf>
    <xf numFmtId="183" fontId="12" fillId="0" borderId="138" xfId="0" applyNumberFormat="1" applyFont="1" applyBorder="1" applyAlignment="1">
      <alignment horizontal="center" vertical="center"/>
    </xf>
    <xf numFmtId="187" fontId="3" fillId="0" borderId="0" xfId="4732" applyNumberFormat="1" applyFont="1"/>
    <xf numFmtId="314" fontId="29" fillId="0" borderId="95" xfId="495" applyNumberFormat="1" applyFont="1" applyBorder="1" applyAlignment="1">
      <alignment horizontal="center" vertical="center"/>
    </xf>
    <xf numFmtId="9" fontId="29" fillId="7" borderId="143" xfId="495" applyFont="1" applyFill="1" applyBorder="1" applyAlignment="1">
      <alignment horizontal="center" vertical="center"/>
    </xf>
    <xf numFmtId="181" fontId="29" fillId="19" borderId="88" xfId="0" applyNumberFormat="1" applyFont="1" applyFill="1" applyBorder="1" applyAlignment="1">
      <alignment horizontal="center" vertical="center"/>
    </xf>
    <xf numFmtId="181" fontId="29" fillId="0" borderId="94" xfId="0" applyNumberFormat="1" applyFont="1" applyBorder="1" applyAlignment="1">
      <alignment horizontal="center" vertical="center"/>
    </xf>
    <xf numFmtId="181" fontId="3" fillId="0" borderId="138" xfId="0" applyNumberFormat="1" applyFont="1" applyBorder="1" applyAlignment="1">
      <alignment horizontal="center" vertical="center"/>
    </xf>
    <xf numFmtId="181" fontId="29" fillId="0" borderId="138" xfId="0" applyNumberFormat="1" applyFont="1" applyBorder="1" applyAlignment="1">
      <alignment horizontal="center" vertical="center"/>
    </xf>
    <xf numFmtId="181" fontId="29" fillId="7" borderId="138" xfId="0" applyNumberFormat="1" applyFont="1" applyFill="1" applyBorder="1" applyAlignment="1">
      <alignment horizontal="center" vertical="center"/>
    </xf>
    <xf numFmtId="203" fontId="29" fillId="7" borderId="0" xfId="0" applyNumberFormat="1" applyFont="1" applyFill="1" applyAlignment="1">
      <alignment horizontal="center" vertical="center"/>
    </xf>
    <xf numFmtId="203" fontId="12" fillId="7" borderId="138" xfId="0" applyNumberFormat="1" applyFont="1" applyFill="1" applyBorder="1" applyAlignment="1">
      <alignment horizontal="center" vertical="center"/>
    </xf>
    <xf numFmtId="203" fontId="12" fillId="7" borderId="0" xfId="0" applyNumberFormat="1" applyFont="1" applyFill="1" applyAlignment="1">
      <alignment horizontal="center" vertical="center"/>
    </xf>
    <xf numFmtId="203" fontId="12" fillId="7" borderId="143" xfId="495" applyNumberFormat="1" applyFont="1" applyFill="1" applyBorder="1" applyAlignment="1">
      <alignment horizontal="center" vertical="center"/>
    </xf>
    <xf numFmtId="223" fontId="3" fillId="0" borderId="0" xfId="8294" applyNumberFormat="1" applyFont="1"/>
    <xf numFmtId="297" fontId="3" fillId="0" borderId="0" xfId="4732" applyFont="1"/>
    <xf numFmtId="203" fontId="93" fillId="0" borderId="129" xfId="0" applyNumberFormat="1" applyFont="1" applyBorder="1"/>
    <xf numFmtId="183" fontId="3" fillId="4" borderId="138" xfId="0" applyNumberFormat="1" applyFont="1" applyFill="1" applyBorder="1" applyAlignment="1">
      <alignment horizontal="center" vertical="center"/>
    </xf>
    <xf numFmtId="183" fontId="29" fillId="4" borderId="138" xfId="0" applyNumberFormat="1" applyFont="1" applyFill="1" applyBorder="1" applyAlignment="1">
      <alignment horizontal="center" vertical="center"/>
    </xf>
    <xf numFmtId="183" fontId="12" fillId="7" borderId="138" xfId="0" applyNumberFormat="1" applyFont="1" applyFill="1" applyBorder="1" applyAlignment="1">
      <alignment horizontal="center" vertical="center"/>
    </xf>
    <xf numFmtId="9" fontId="3" fillId="0" borderId="19" xfId="495" applyFont="1" applyBorder="1" applyAlignment="1">
      <alignment horizontal="center" vertical="center"/>
    </xf>
    <xf numFmtId="183" fontId="3" fillId="0" borderId="19" xfId="0" applyNumberFormat="1" applyFont="1" applyBorder="1" applyAlignment="1">
      <alignment horizontal="center" vertical="center"/>
    </xf>
    <xf numFmtId="183" fontId="95" fillId="0" borderId="129" xfId="0" applyNumberFormat="1" applyFont="1" applyBorder="1"/>
    <xf numFmtId="183" fontId="96" fillId="0" borderId="0" xfId="0" applyNumberFormat="1" applyFont="1" applyAlignment="1">
      <alignment horizontal="center" wrapText="1"/>
    </xf>
    <xf numFmtId="9" fontId="93" fillId="0" borderId="129" xfId="8294" applyFont="1" applyBorder="1"/>
    <xf numFmtId="9" fontId="29" fillId="19" borderId="89" xfId="495" applyFont="1" applyFill="1" applyBorder="1" applyAlignment="1">
      <alignment horizontal="center" vertical="center"/>
    </xf>
    <xf numFmtId="183" fontId="3" fillId="20" borderId="138" xfId="0" applyNumberFormat="1" applyFont="1" applyFill="1" applyBorder="1" applyAlignment="1">
      <alignment horizontal="center" vertical="center"/>
    </xf>
    <xf numFmtId="183" fontId="96" fillId="0" borderId="0" xfId="0" applyNumberFormat="1" applyFont="1" applyAlignment="1">
      <alignment wrapText="1"/>
    </xf>
    <xf numFmtId="183" fontId="12" fillId="7" borderId="0" xfId="0" applyNumberFormat="1" applyFont="1" applyFill="1" applyAlignment="1">
      <alignment horizontal="center" vertical="center"/>
    </xf>
    <xf numFmtId="9" fontId="12" fillId="7" borderId="143" xfId="495" applyFont="1" applyFill="1" applyBorder="1" applyAlignment="1">
      <alignment horizontal="center" vertical="center"/>
    </xf>
    <xf numFmtId="9" fontId="96" fillId="0" borderId="0" xfId="8294" applyFont="1" applyAlignment="1">
      <alignment wrapText="1"/>
    </xf>
    <xf numFmtId="183" fontId="3" fillId="0" borderId="0" xfId="0" applyNumberFormat="1" applyFont="1" applyAlignment="1">
      <alignment horizontal="center" wrapText="1"/>
    </xf>
    <xf numFmtId="183" fontId="94" fillId="0" borderId="138" xfId="0" applyNumberFormat="1" applyFont="1" applyBorder="1" applyAlignment="1">
      <alignment horizontal="center" vertical="center"/>
    </xf>
    <xf numFmtId="183" fontId="94" fillId="0" borderId="0" xfId="0" applyNumberFormat="1" applyFont="1" applyAlignment="1">
      <alignment horizontal="center" vertical="center"/>
    </xf>
    <xf numFmtId="183" fontId="0" fillId="0" borderId="144" xfId="0" applyNumberFormat="1" applyBorder="1" applyAlignment="1">
      <alignment horizontal="center" vertical="center"/>
    </xf>
    <xf numFmtId="183" fontId="0" fillId="0" borderId="19" xfId="0" applyNumberFormat="1" applyBorder="1" applyAlignment="1">
      <alignment horizontal="center" vertical="center"/>
    </xf>
    <xf numFmtId="9" fontId="0" fillId="0" borderId="19" xfId="495" applyFont="1" applyBorder="1" applyAlignment="1">
      <alignment horizontal="center" vertical="center"/>
    </xf>
    <xf numFmtId="183" fontId="3" fillId="0" borderId="144" xfId="0" applyNumberFormat="1" applyFont="1" applyBorder="1" applyAlignment="1">
      <alignment horizontal="center"/>
    </xf>
    <xf numFmtId="183" fontId="3" fillId="0" borderId="0" xfId="495" applyNumberFormat="1" applyFont="1" applyAlignment="1">
      <alignment horizontal="center"/>
    </xf>
    <xf numFmtId="183" fontId="83" fillId="0" borderId="0" xfId="0" applyNumberFormat="1" applyFont="1" applyAlignment="1">
      <alignment horizontal="center"/>
    </xf>
    <xf numFmtId="183" fontId="63" fillId="4" borderId="0" xfId="0" applyNumberFormat="1" applyFont="1" applyFill="1"/>
    <xf numFmtId="183" fontId="63" fillId="0" borderId="0" xfId="0" applyNumberFormat="1" applyFont="1" applyAlignment="1">
      <alignment horizontal="center"/>
    </xf>
    <xf numFmtId="179" fontId="63" fillId="0" borderId="0" xfId="9727" applyNumberFormat="1" applyFont="1" applyAlignment="1">
      <alignment horizontal="center"/>
    </xf>
    <xf numFmtId="314" fontId="93" fillId="0" borderId="129" xfId="8294" applyNumberFormat="1" applyFont="1" applyBorder="1"/>
    <xf numFmtId="183" fontId="93" fillId="0" borderId="129" xfId="495" applyNumberFormat="1" applyFont="1" applyBorder="1"/>
    <xf numFmtId="9" fontId="3" fillId="0" borderId="0" xfId="495" applyFont="1" applyBorder="1" applyAlignment="1">
      <alignment horizontal="center" wrapText="1"/>
    </xf>
    <xf numFmtId="193" fontId="3" fillId="0" borderId="143" xfId="495" applyNumberFormat="1" applyFont="1" applyBorder="1" applyAlignment="1">
      <alignment horizontal="center" vertical="center"/>
    </xf>
    <xf numFmtId="9" fontId="29" fillId="19" borderId="0" xfId="495" applyFont="1" applyFill="1" applyBorder="1" applyAlignment="1">
      <alignment horizontal="center" vertical="center"/>
    </xf>
    <xf numFmtId="193" fontId="0" fillId="0" borderId="143" xfId="495" applyNumberFormat="1" applyFont="1" applyBorder="1" applyAlignment="1">
      <alignment horizontal="center" vertical="center"/>
    </xf>
    <xf numFmtId="9" fontId="12" fillId="0" borderId="143" xfId="495" applyFont="1" applyBorder="1" applyAlignment="1">
      <alignment horizontal="center" vertical="center"/>
    </xf>
    <xf numFmtId="9" fontId="12" fillId="19" borderId="143" xfId="495" applyFont="1" applyFill="1" applyBorder="1" applyAlignment="1">
      <alignment horizontal="center" vertical="center"/>
    </xf>
    <xf numFmtId="9" fontId="0" fillId="0" borderId="133" xfId="495" applyFont="1" applyBorder="1" applyAlignment="1">
      <alignment horizontal="center" vertical="center"/>
    </xf>
    <xf numFmtId="9" fontId="3" fillId="0" borderId="145" xfId="495" applyFont="1" applyBorder="1" applyAlignment="1">
      <alignment horizontal="center"/>
    </xf>
    <xf numFmtId="183" fontId="97" fillId="0" borderId="0" xfId="0" applyNumberFormat="1" applyFont="1" applyAlignment="1">
      <alignment horizontal="center"/>
    </xf>
    <xf numFmtId="183" fontId="93" fillId="0" borderId="129" xfId="0" applyNumberFormat="1" applyFont="1" applyBorder="1" applyAlignment="1">
      <alignment horizontal="center"/>
    </xf>
    <xf numFmtId="0" fontId="29" fillId="0" borderId="148" xfId="0" applyFont="1" applyBorder="1" applyAlignment="1">
      <alignment horizontal="center"/>
    </xf>
    <xf numFmtId="183" fontId="29" fillId="19" borderId="94" xfId="0" applyNumberFormat="1" applyFont="1" applyFill="1" applyBorder="1" applyAlignment="1">
      <alignment horizontal="center" vertical="center"/>
    </xf>
    <xf numFmtId="9" fontId="0" fillId="0" borderId="94" xfId="495" applyFont="1" applyBorder="1" applyAlignment="1">
      <alignment horizontal="center" vertical="center"/>
    </xf>
    <xf numFmtId="183" fontId="94" fillId="0" borderId="94" xfId="0" applyNumberFormat="1" applyFont="1" applyBorder="1" applyAlignment="1">
      <alignment horizontal="center" vertical="center"/>
    </xf>
    <xf numFmtId="183" fontId="31" fillId="0" borderId="94" xfId="0" applyNumberFormat="1" applyFont="1" applyBorder="1" applyAlignment="1">
      <alignment horizontal="center" vertical="center"/>
    </xf>
    <xf numFmtId="183" fontId="31" fillId="0" borderId="0" xfId="0" applyNumberFormat="1" applyFont="1" applyAlignment="1">
      <alignment horizontal="center" vertical="center"/>
    </xf>
    <xf numFmtId="183" fontId="12" fillId="19" borderId="94" xfId="0" applyNumberFormat="1" applyFont="1" applyFill="1" applyBorder="1" applyAlignment="1">
      <alignment horizontal="center" vertical="center"/>
    </xf>
    <xf numFmtId="179" fontId="87" fillId="0" borderId="129" xfId="9727" applyNumberFormat="1" applyFont="1" applyFill="1" applyBorder="1" applyAlignment="1">
      <alignment horizontal="center"/>
    </xf>
    <xf numFmtId="0" fontId="93" fillId="0" borderId="129" xfId="0" applyFont="1" applyBorder="1" applyAlignment="1">
      <alignment horizontal="center"/>
    </xf>
    <xf numFmtId="9" fontId="29" fillId="19" borderId="86" xfId="495" applyFont="1" applyFill="1" applyBorder="1" applyAlignment="1">
      <alignment horizontal="center" vertical="center"/>
    </xf>
    <xf numFmtId="314" fontId="29" fillId="19" borderId="86" xfId="495" applyNumberFormat="1" applyFont="1" applyFill="1" applyBorder="1" applyAlignment="1">
      <alignment horizontal="center" vertical="center"/>
    </xf>
    <xf numFmtId="207" fontId="0" fillId="0" borderId="0" xfId="495" applyNumberFormat="1" applyFont="1" applyBorder="1" applyAlignment="1">
      <alignment horizontal="center" vertical="center"/>
    </xf>
    <xf numFmtId="193" fontId="3" fillId="0" borderId="0" xfId="495" applyNumberFormat="1" applyFont="1" applyBorder="1" applyAlignment="1">
      <alignment horizontal="center" vertical="center"/>
    </xf>
    <xf numFmtId="193" fontId="0" fillId="0" borderId="0" xfId="495" applyNumberFormat="1" applyFont="1" applyBorder="1" applyAlignment="1">
      <alignment horizontal="center" vertical="center"/>
    </xf>
    <xf numFmtId="9" fontId="12" fillId="0" borderId="0" xfId="495" applyFont="1" applyBorder="1" applyAlignment="1">
      <alignment horizontal="center" vertical="center"/>
    </xf>
    <xf numFmtId="9" fontId="94" fillId="0" borderId="0" xfId="495" applyFont="1" applyBorder="1" applyAlignment="1">
      <alignment horizontal="center" vertical="center"/>
    </xf>
    <xf numFmtId="9" fontId="12" fillId="19" borderId="0" xfId="495" applyFont="1" applyFill="1" applyBorder="1" applyAlignment="1">
      <alignment horizontal="center" vertical="center"/>
    </xf>
    <xf numFmtId="9" fontId="3" fillId="0" borderId="144" xfId="495" applyFont="1" applyBorder="1" applyAlignment="1">
      <alignment horizontal="center" vertical="center"/>
    </xf>
    <xf numFmtId="9" fontId="29" fillId="19" borderId="146" xfId="495" applyFont="1" applyFill="1" applyBorder="1" applyAlignment="1">
      <alignment horizontal="center" vertical="center"/>
    </xf>
    <xf numFmtId="9" fontId="3" fillId="0" borderId="144" xfId="495" applyFont="1" applyBorder="1" applyAlignment="1">
      <alignment horizontal="center"/>
    </xf>
    <xf numFmtId="187" fontId="0" fillId="0" borderId="0" xfId="4732" applyNumberFormat="1" applyFont="1" applyBorder="1" applyAlignment="1">
      <alignment horizontal="center" vertical="center"/>
    </xf>
    <xf numFmtId="0" fontId="92" fillId="0" borderId="129" xfId="0" applyFont="1" applyBorder="1" applyAlignment="1">
      <alignment horizontal="center"/>
    </xf>
    <xf numFmtId="179" fontId="92" fillId="4" borderId="0" xfId="9727" applyNumberFormat="1" applyFont="1" applyFill="1"/>
    <xf numFmtId="179" fontId="75" fillId="4" borderId="0" xfId="9727" applyNumberFormat="1" applyFont="1" applyFill="1" applyAlignment="1">
      <alignment horizontal="center"/>
    </xf>
    <xf numFmtId="0" fontId="29" fillId="4" borderId="94" xfId="0" applyFont="1" applyFill="1" applyBorder="1" applyAlignment="1">
      <alignment vertical="center"/>
    </xf>
    <xf numFmtId="0" fontId="29" fillId="4" borderId="94" xfId="0" applyFont="1" applyFill="1" applyBorder="1"/>
    <xf numFmtId="9" fontId="29" fillId="7" borderId="95" xfId="495" applyFont="1" applyFill="1" applyBorder="1" applyAlignment="1">
      <alignment horizontal="center" vertical="center"/>
    </xf>
    <xf numFmtId="183" fontId="29" fillId="4" borderId="94" xfId="0" applyNumberFormat="1" applyFont="1" applyFill="1" applyBorder="1" applyAlignment="1">
      <alignment horizontal="center" vertical="center"/>
    </xf>
    <xf numFmtId="207" fontId="0" fillId="0" borderId="95" xfId="495" applyNumberFormat="1" applyFont="1" applyBorder="1" applyAlignment="1">
      <alignment horizontal="center" vertical="center"/>
    </xf>
    <xf numFmtId="9" fontId="0" fillId="4" borderId="94" xfId="495" applyFont="1" applyFill="1" applyBorder="1"/>
    <xf numFmtId="183" fontId="0" fillId="4" borderId="94" xfId="0" applyNumberFormat="1" applyFill="1" applyBorder="1" applyAlignment="1">
      <alignment horizontal="center" vertical="center"/>
    </xf>
    <xf numFmtId="9" fontId="3" fillId="4" borderId="94" xfId="495" applyFont="1" applyFill="1" applyBorder="1"/>
    <xf numFmtId="9" fontId="0" fillId="4" borderId="94" xfId="495" applyFont="1" applyFill="1" applyBorder="1" applyAlignment="1">
      <alignment horizontal="center" vertical="center"/>
    </xf>
    <xf numFmtId="223" fontId="0" fillId="4" borderId="94" xfId="9727" applyFont="1" applyFill="1" applyBorder="1" applyAlignment="1">
      <alignment horizontal="center" vertical="center"/>
    </xf>
    <xf numFmtId="183" fontId="21" fillId="4" borderId="94" xfId="0" applyNumberFormat="1" applyFont="1" applyFill="1" applyBorder="1"/>
    <xf numFmtId="183" fontId="94" fillId="4" borderId="94" xfId="0" applyNumberFormat="1" applyFont="1" applyFill="1" applyBorder="1" applyAlignment="1">
      <alignment horizontal="center" vertical="center"/>
    </xf>
    <xf numFmtId="0" fontId="21" fillId="4" borderId="94" xfId="0" applyFont="1" applyFill="1" applyBorder="1"/>
    <xf numFmtId="183" fontId="31" fillId="4" borderId="94" xfId="0" applyNumberFormat="1" applyFont="1" applyFill="1" applyBorder="1" applyAlignment="1">
      <alignment horizontal="center" vertical="center"/>
    </xf>
    <xf numFmtId="9" fontId="12" fillId="7" borderId="95" xfId="495" applyFont="1" applyFill="1" applyBorder="1" applyAlignment="1">
      <alignment horizontal="center" vertical="center"/>
    </xf>
    <xf numFmtId="183" fontId="12" fillId="4" borderId="94" xfId="0" applyNumberFormat="1" applyFont="1" applyFill="1" applyBorder="1" applyAlignment="1">
      <alignment horizontal="center" vertical="center"/>
    </xf>
    <xf numFmtId="9" fontId="3" fillId="0" borderId="149" xfId="495" applyFont="1" applyBorder="1" applyAlignment="1">
      <alignment horizontal="center" vertical="center"/>
    </xf>
    <xf numFmtId="9" fontId="29" fillId="18" borderId="150" xfId="8294" applyFont="1" applyFill="1" applyBorder="1" applyAlignment="1">
      <alignment horizontal="center" vertical="center"/>
    </xf>
    <xf numFmtId="0" fontId="3" fillId="4" borderId="94" xfId="0" applyFont="1" applyFill="1" applyBorder="1" applyAlignment="1">
      <alignment horizontal="center"/>
    </xf>
    <xf numFmtId="9" fontId="3" fillId="4" borderId="94" xfId="495" applyFont="1" applyFill="1" applyBorder="1" applyAlignment="1">
      <alignment horizontal="center"/>
    </xf>
    <xf numFmtId="183" fontId="3" fillId="4" borderId="94" xfId="0" applyNumberFormat="1" applyFont="1" applyFill="1" applyBorder="1" applyAlignment="1">
      <alignment horizontal="center"/>
    </xf>
    <xf numFmtId="179" fontId="3" fillId="4" borderId="0" xfId="9727" applyNumberFormat="1" applyFont="1" applyFill="1" applyAlignment="1">
      <alignment horizontal="center"/>
    </xf>
    <xf numFmtId="183" fontId="29" fillId="4" borderId="0" xfId="0" applyNumberFormat="1" applyFont="1" applyFill="1"/>
    <xf numFmtId="0" fontId="72" fillId="0" borderId="0" xfId="0" applyFont="1" applyAlignment="1">
      <alignment horizontal="center" vertical="center"/>
    </xf>
    <xf numFmtId="0" fontId="63" fillId="0" borderId="0" xfId="0" applyFont="1"/>
    <xf numFmtId="223" fontId="0" fillId="0" borderId="0" xfId="9727" applyFont="1"/>
    <xf numFmtId="0" fontId="98" fillId="0" borderId="0" xfId="0" applyFont="1" applyAlignment="1">
      <alignment vertical="center"/>
    </xf>
    <xf numFmtId="0" fontId="99" fillId="4" borderId="0" xfId="0" applyFont="1" applyFill="1"/>
    <xf numFmtId="316" fontId="99" fillId="0" borderId="129" xfId="9727" applyNumberFormat="1" applyFont="1" applyBorder="1" applyAlignment="1">
      <alignment horizontal="center"/>
    </xf>
    <xf numFmtId="0" fontId="100" fillId="0" borderId="151" xfId="0" applyFont="1" applyBorder="1"/>
    <xf numFmtId="0" fontId="100" fillId="4" borderId="0" xfId="0" applyFont="1" applyFill="1"/>
    <xf numFmtId="0" fontId="100" fillId="0" borderId="0" xfId="0" applyFont="1"/>
    <xf numFmtId="0" fontId="98" fillId="0" borderId="130" xfId="0" applyFont="1" applyBorder="1" applyAlignment="1">
      <alignment vertical="center"/>
    </xf>
    <xf numFmtId="0" fontId="101" fillId="4" borderId="0" xfId="0" applyFont="1" applyFill="1" applyAlignment="1">
      <alignment horizontal="center" vertical="center"/>
    </xf>
    <xf numFmtId="0" fontId="101" fillId="0" borderId="0" xfId="0" applyFont="1" applyAlignment="1">
      <alignment horizontal="center" vertical="center"/>
    </xf>
    <xf numFmtId="0" fontId="101" fillId="0" borderId="1" xfId="0" applyFont="1" applyBorder="1" applyAlignment="1">
      <alignment horizontal="center" vertical="center" wrapText="1"/>
    </xf>
    <xf numFmtId="0" fontId="100" fillId="4" borderId="0" xfId="0" applyFont="1" applyFill="1" applyAlignment="1">
      <alignment vertical="center"/>
    </xf>
    <xf numFmtId="0" fontId="101" fillId="0" borderId="88" xfId="1296" applyFont="1" applyBorder="1" applyAlignment="1">
      <alignment horizontal="center" vertical="center" wrapText="1"/>
    </xf>
    <xf numFmtId="183" fontId="12" fillId="13" borderId="104" xfId="0" applyNumberFormat="1" applyFont="1" applyFill="1" applyBorder="1" applyAlignment="1">
      <alignment horizontal="left" vertical="center"/>
    </xf>
    <xf numFmtId="0" fontId="0" fillId="0" borderId="0" xfId="0" applyAlignment="1">
      <alignment horizontal="left" vertical="center"/>
    </xf>
    <xf numFmtId="183" fontId="12" fillId="13" borderId="93" xfId="4732" applyNumberFormat="1" applyFont="1" applyFill="1" applyBorder="1" applyAlignment="1">
      <alignment horizontal="left" vertical="center"/>
    </xf>
    <xf numFmtId="183" fontId="12" fillId="13" borderId="91" xfId="0" applyNumberFormat="1" applyFont="1" applyFill="1" applyBorder="1" applyAlignment="1">
      <alignment horizontal="center" vertical="center"/>
    </xf>
    <xf numFmtId="0" fontId="3" fillId="0" borderId="93" xfId="0" applyFont="1" applyBorder="1" applyAlignment="1">
      <alignment horizontal="left" vertical="center"/>
    </xf>
    <xf numFmtId="183" fontId="0" fillId="0" borderId="152" xfId="0" applyNumberFormat="1" applyBorder="1" applyAlignment="1">
      <alignment horizontal="center" vertical="center"/>
    </xf>
    <xf numFmtId="0" fontId="3" fillId="0" borderId="96" xfId="0" applyFont="1" applyBorder="1" applyAlignment="1">
      <alignment horizontal="left" vertical="center"/>
    </xf>
    <xf numFmtId="0" fontId="3" fillId="0" borderId="99" xfId="0" applyFont="1" applyBorder="1" applyAlignment="1">
      <alignment horizontal="left" vertical="center"/>
    </xf>
    <xf numFmtId="183" fontId="0" fillId="0" borderId="153" xfId="0" applyNumberFormat="1" applyBorder="1" applyAlignment="1">
      <alignment horizontal="center" vertical="center"/>
    </xf>
    <xf numFmtId="183" fontId="12" fillId="13" borderId="104" xfId="4732" applyNumberFormat="1" applyFont="1" applyFill="1" applyBorder="1" applyAlignment="1">
      <alignment horizontal="left" vertical="center"/>
    </xf>
    <xf numFmtId="183" fontId="12" fillId="13" borderId="88" xfId="4732" applyNumberFormat="1" applyFont="1" applyFill="1" applyBorder="1" applyAlignment="1">
      <alignment horizontal="center" vertical="center"/>
    </xf>
    <xf numFmtId="0" fontId="3" fillId="0" borderId="0" xfId="0" applyFont="1" applyAlignment="1">
      <alignment horizontal="left" vertical="center"/>
    </xf>
    <xf numFmtId="0" fontId="66" fillId="0" borderId="96" xfId="0" applyFont="1" applyBorder="1" applyAlignment="1">
      <alignment horizontal="left" vertical="center"/>
    </xf>
    <xf numFmtId="0" fontId="0" fillId="0" borderId="96" xfId="0" applyBorder="1" applyAlignment="1">
      <alignment horizontal="left" vertical="center"/>
    </xf>
    <xf numFmtId="0" fontId="0" fillId="0" borderId="93" xfId="0" applyBorder="1" applyAlignment="1">
      <alignment horizontal="left" vertical="center"/>
    </xf>
    <xf numFmtId="0" fontId="0" fillId="0" borderId="99" xfId="0" applyBorder="1" applyAlignment="1">
      <alignment horizontal="left" vertical="center"/>
    </xf>
    <xf numFmtId="183" fontId="79" fillId="0" borderId="94" xfId="0" applyNumberFormat="1" applyFont="1" applyBorder="1" applyAlignment="1">
      <alignment horizontal="center" vertical="center"/>
    </xf>
    <xf numFmtId="0" fontId="79" fillId="0" borderId="96" xfId="0" applyFont="1" applyBorder="1" applyAlignment="1">
      <alignment horizontal="left" vertical="center" indent="1"/>
    </xf>
    <xf numFmtId="0" fontId="79" fillId="4" borderId="0" xfId="0" applyFont="1" applyFill="1" applyAlignment="1">
      <alignment horizontal="center" vertical="center"/>
    </xf>
    <xf numFmtId="0" fontId="79" fillId="0" borderId="99" xfId="0" applyFont="1" applyBorder="1" applyAlignment="1">
      <alignment horizontal="left" vertical="center" indent="1"/>
    </xf>
    <xf numFmtId="0" fontId="12" fillId="0" borderId="0" xfId="0" applyFont="1" applyAlignment="1">
      <alignment horizontal="left" vertical="center"/>
    </xf>
    <xf numFmtId="0" fontId="0" fillId="0" borderId="93" xfId="0" applyBorder="1"/>
    <xf numFmtId="183" fontId="3" fillId="0" borderId="91" xfId="4732" applyNumberFormat="1" applyFont="1" applyFill="1" applyBorder="1" applyAlignment="1">
      <alignment horizontal="center" vertical="center"/>
    </xf>
    <xf numFmtId="183" fontId="3" fillId="0" borderId="94" xfId="4732" applyNumberFormat="1" applyFont="1" applyFill="1" applyBorder="1" applyAlignment="1">
      <alignment horizontal="center" vertical="center"/>
    </xf>
    <xf numFmtId="0" fontId="12" fillId="0" borderId="96" xfId="0" applyFont="1" applyBorder="1"/>
    <xf numFmtId="0" fontId="0" fillId="0" borderId="99" xfId="0" applyBorder="1"/>
    <xf numFmtId="0" fontId="101" fillId="0" borderId="86" xfId="1296" applyFont="1" applyBorder="1" applyAlignment="1">
      <alignment horizontal="center" vertical="center" wrapText="1"/>
    </xf>
    <xf numFmtId="0" fontId="101" fillId="0" borderId="89" xfId="1296" applyFont="1" applyBorder="1" applyAlignment="1">
      <alignment horizontal="center" vertical="center" wrapText="1"/>
    </xf>
    <xf numFmtId="183" fontId="12" fillId="13" borderId="131" xfId="0" applyNumberFormat="1" applyFont="1" applyFill="1" applyBorder="1" applyAlignment="1">
      <alignment horizontal="center" vertical="center"/>
    </xf>
    <xf numFmtId="9" fontId="12" fillId="13" borderId="92" xfId="495" applyFont="1" applyFill="1" applyBorder="1" applyAlignment="1">
      <alignment horizontal="center" vertical="center"/>
    </xf>
    <xf numFmtId="183" fontId="0" fillId="0" borderId="135" xfId="0" applyNumberFormat="1" applyBorder="1" applyAlignment="1">
      <alignment horizontal="center" vertical="center"/>
    </xf>
    <xf numFmtId="9" fontId="0" fillId="0" borderId="154" xfId="495" applyFont="1" applyBorder="1" applyAlignment="1">
      <alignment horizontal="center" vertical="center"/>
    </xf>
    <xf numFmtId="183" fontId="0" fillId="0" borderId="130" xfId="0" applyNumberFormat="1" applyBorder="1" applyAlignment="1">
      <alignment horizontal="center" vertical="center"/>
    </xf>
    <xf numFmtId="9" fontId="0" fillId="0" borderId="155" xfId="495" applyFont="1" applyBorder="1" applyAlignment="1">
      <alignment horizontal="center" vertical="center"/>
    </xf>
    <xf numFmtId="183" fontId="12" fillId="13" borderId="86" xfId="4732" applyNumberFormat="1" applyFont="1" applyFill="1" applyBorder="1" applyAlignment="1">
      <alignment horizontal="center" vertical="center"/>
    </xf>
    <xf numFmtId="9" fontId="79" fillId="0" borderId="95" xfId="495" applyFont="1" applyBorder="1" applyAlignment="1">
      <alignment horizontal="center" vertical="center"/>
    </xf>
    <xf numFmtId="183" fontId="79" fillId="0" borderId="132" xfId="0" applyNumberFormat="1" applyFont="1" applyBorder="1" applyAlignment="1">
      <alignment horizontal="center" vertical="center"/>
    </xf>
    <xf numFmtId="9" fontId="79" fillId="0" borderId="98" xfId="495" applyFont="1" applyBorder="1" applyAlignment="1">
      <alignment horizontal="center" vertical="center"/>
    </xf>
    <xf numFmtId="9" fontId="12" fillId="0" borderId="0" xfId="495" applyFont="1" applyFill="1" applyAlignment="1">
      <alignment horizontal="center" vertical="center"/>
    </xf>
    <xf numFmtId="183" fontId="3" fillId="0" borderId="131" xfId="4732" applyNumberFormat="1" applyFont="1" applyFill="1" applyBorder="1" applyAlignment="1">
      <alignment horizontal="center" vertical="center"/>
    </xf>
    <xf numFmtId="0" fontId="0" fillId="0" borderId="95" xfId="0" applyBorder="1" applyAlignment="1">
      <alignment horizontal="center" vertical="center"/>
    </xf>
    <xf numFmtId="183" fontId="12" fillId="0" borderId="0" xfId="4732" applyNumberFormat="1" applyFont="1" applyFill="1" applyBorder="1" applyAlignment="1">
      <alignment horizontal="center" vertical="center"/>
    </xf>
    <xf numFmtId="183" fontId="12" fillId="0" borderId="95" xfId="0" applyNumberFormat="1" applyFont="1" applyBorder="1" applyAlignment="1">
      <alignment horizontal="center" vertical="center"/>
    </xf>
    <xf numFmtId="183" fontId="74" fillId="0" borderId="0" xfId="0" applyNumberFormat="1" applyFont="1" applyAlignment="1">
      <alignment horizontal="center" vertical="center"/>
    </xf>
    <xf numFmtId="181" fontId="12" fillId="13" borderId="86" xfId="0" applyNumberFormat="1" applyFont="1" applyFill="1" applyBorder="1" applyAlignment="1">
      <alignment horizontal="center" vertical="center"/>
    </xf>
    <xf numFmtId="181" fontId="12" fillId="13" borderId="86" xfId="4732" applyNumberFormat="1" applyFont="1" applyFill="1" applyBorder="1" applyAlignment="1">
      <alignment horizontal="center" vertical="center"/>
    </xf>
    <xf numFmtId="181" fontId="12" fillId="13" borderId="89" xfId="495" applyNumberFormat="1" applyFont="1" applyFill="1" applyBorder="1" applyAlignment="1">
      <alignment horizontal="center" vertical="center"/>
    </xf>
    <xf numFmtId="181" fontId="0" fillId="0" borderId="0" xfId="0" applyNumberFormat="1"/>
    <xf numFmtId="183" fontId="0" fillId="0" borderId="0" xfId="0" applyNumberFormat="1" applyAlignment="1">
      <alignment horizontal="right"/>
    </xf>
    <xf numFmtId="183" fontId="0" fillId="0" borderId="0" xfId="0" applyNumberFormat="1" applyAlignment="1">
      <alignment horizontal="left"/>
    </xf>
    <xf numFmtId="0" fontId="101" fillId="4" borderId="0" xfId="1296" applyFont="1" applyFill="1" applyAlignment="1">
      <alignment horizontal="center" vertical="center"/>
    </xf>
    <xf numFmtId="183" fontId="12" fillId="4" borderId="0" xfId="0" applyNumberFormat="1" applyFont="1" applyFill="1"/>
    <xf numFmtId="183" fontId="3" fillId="4" borderId="132" xfId="0" applyNumberFormat="1" applyFont="1" applyFill="1" applyBorder="1" applyAlignment="1">
      <alignment horizontal="center" vertical="center"/>
    </xf>
    <xf numFmtId="181" fontId="23" fillId="4" borderId="0" xfId="0" applyNumberFormat="1" applyFont="1" applyFill="1" applyAlignment="1">
      <alignment horizontal="center" vertical="center"/>
    </xf>
    <xf numFmtId="181" fontId="0" fillId="4" borderId="0" xfId="0" applyNumberFormat="1" applyFill="1"/>
    <xf numFmtId="181" fontId="0" fillId="0" borderId="0" xfId="0" applyNumberFormat="1" applyAlignment="1">
      <alignment horizontal="right"/>
    </xf>
    <xf numFmtId="183" fontId="0" fillId="0" borderId="154" xfId="0" applyNumberFormat="1" applyBorder="1" applyAlignment="1">
      <alignment horizontal="center" vertical="center"/>
    </xf>
    <xf numFmtId="183" fontId="0" fillId="0" borderId="133" xfId="0" applyNumberFormat="1" applyBorder="1" applyAlignment="1">
      <alignment horizontal="center" vertical="center"/>
    </xf>
    <xf numFmtId="188" fontId="0" fillId="0" borderId="0" xfId="0" applyNumberFormat="1"/>
    <xf numFmtId="0" fontId="99" fillId="0" borderId="129" xfId="0" applyFont="1" applyBorder="1"/>
    <xf numFmtId="183" fontId="12" fillId="0" borderId="86" xfId="0" applyNumberFormat="1" applyFont="1" applyBorder="1" applyAlignment="1">
      <alignment horizontal="center" vertical="center"/>
    </xf>
    <xf numFmtId="183" fontId="99" fillId="0" borderId="129" xfId="0" applyNumberFormat="1" applyFont="1" applyBorder="1"/>
    <xf numFmtId="9" fontId="3" fillId="0" borderId="0" xfId="495" applyFont="1" applyFill="1" applyAlignment="1">
      <alignment horizontal="center" vertical="center"/>
    </xf>
    <xf numFmtId="9" fontId="0" fillId="0" borderId="0" xfId="8294" applyFont="1"/>
    <xf numFmtId="223" fontId="99" fillId="0" borderId="129" xfId="9727" applyFont="1" applyBorder="1"/>
    <xf numFmtId="297" fontId="0" fillId="0" borderId="0" xfId="4732" applyFont="1"/>
    <xf numFmtId="178" fontId="99" fillId="0" borderId="129" xfId="0" applyNumberFormat="1" applyFont="1" applyBorder="1"/>
    <xf numFmtId="183" fontId="79" fillId="0" borderId="95" xfId="495" applyNumberFormat="1" applyFont="1" applyBorder="1" applyAlignment="1">
      <alignment horizontal="center" vertical="center"/>
    </xf>
    <xf numFmtId="179" fontId="99" fillId="0" borderId="129" xfId="9727" applyNumberFormat="1" applyFont="1" applyBorder="1"/>
    <xf numFmtId="181" fontId="3" fillId="0" borderId="94" xfId="0" applyNumberFormat="1" applyFont="1" applyBorder="1" applyAlignment="1">
      <alignment horizontal="center" vertical="center"/>
    </xf>
    <xf numFmtId="178" fontId="0" fillId="0" borderId="0" xfId="495" applyNumberFormat="1" applyFont="1" applyAlignment="1">
      <alignment horizontal="center" vertical="center"/>
    </xf>
    <xf numFmtId="178" fontId="0" fillId="0" borderId="155" xfId="495" applyNumberFormat="1" applyFont="1" applyBorder="1" applyAlignment="1">
      <alignment horizontal="center" vertical="center"/>
    </xf>
    <xf numFmtId="178" fontId="3" fillId="0" borderId="0" xfId="495" applyNumberFormat="1" applyFont="1" applyAlignment="1">
      <alignment horizontal="center" vertical="center"/>
    </xf>
    <xf numFmtId="178" fontId="3" fillId="0" borderId="0" xfId="0" applyNumberFormat="1" applyFont="1" applyAlignment="1">
      <alignment horizontal="center" vertical="center"/>
    </xf>
    <xf numFmtId="178" fontId="79" fillId="0" borderId="95" xfId="495" applyNumberFormat="1" applyFont="1" applyBorder="1" applyAlignment="1">
      <alignment horizontal="center" vertical="center"/>
    </xf>
    <xf numFmtId="178" fontId="12" fillId="0" borderId="0" xfId="495" applyNumberFormat="1" applyFont="1" applyFill="1" applyAlignment="1">
      <alignment horizontal="center" vertical="center"/>
    </xf>
    <xf numFmtId="203" fontId="12" fillId="13" borderId="89" xfId="495" applyNumberFormat="1" applyFont="1" applyFill="1" applyBorder="1" applyAlignment="1">
      <alignment horizontal="center" vertical="center"/>
    </xf>
    <xf numFmtId="178" fontId="12" fillId="13" borderId="89" xfId="495" applyNumberFormat="1" applyFont="1" applyFill="1" applyBorder="1" applyAlignment="1">
      <alignment horizontal="center" vertical="center"/>
    </xf>
    <xf numFmtId="178" fontId="0" fillId="0" borderId="0" xfId="0" applyNumberFormat="1"/>
    <xf numFmtId="178" fontId="23" fillId="4" borderId="0" xfId="0" applyNumberFormat="1" applyFont="1" applyFill="1" applyAlignment="1">
      <alignment horizontal="center" vertical="center"/>
    </xf>
    <xf numFmtId="178" fontId="0" fillId="4" borderId="0" xfId="0" applyNumberFormat="1" applyFill="1" applyAlignment="1">
      <alignment horizontal="center" vertical="center"/>
    </xf>
    <xf numFmtId="178" fontId="3" fillId="4" borderId="0" xfId="0" applyNumberFormat="1" applyFont="1" applyFill="1" applyAlignment="1">
      <alignment horizontal="center" vertical="center"/>
    </xf>
    <xf numFmtId="183" fontId="3" fillId="4" borderId="94" xfId="0" applyNumberFormat="1" applyFont="1" applyFill="1" applyBorder="1" applyAlignment="1">
      <alignment horizontal="center" vertical="center"/>
    </xf>
    <xf numFmtId="178" fontId="79" fillId="4" borderId="0" xfId="0" applyNumberFormat="1" applyFont="1" applyFill="1" applyAlignment="1">
      <alignment horizontal="center" vertical="center"/>
    </xf>
    <xf numFmtId="178" fontId="12" fillId="4" borderId="0" xfId="0" applyNumberFormat="1" applyFont="1" applyFill="1" applyAlignment="1">
      <alignment horizontal="center" vertical="center"/>
    </xf>
    <xf numFmtId="178" fontId="0" fillId="4" borderId="0" xfId="0" applyNumberFormat="1" applyFill="1"/>
    <xf numFmtId="183" fontId="0" fillId="0" borderId="0" xfId="495" applyNumberFormat="1" applyFont="1" applyAlignment="1">
      <alignment horizontal="center" vertical="center"/>
    </xf>
    <xf numFmtId="183" fontId="0" fillId="0" borderId="155" xfId="495" applyNumberFormat="1" applyFont="1" applyBorder="1" applyAlignment="1">
      <alignment horizontal="center" vertical="center"/>
    </xf>
    <xf numFmtId="183" fontId="12" fillId="13" borderId="89" xfId="495" applyNumberFormat="1" applyFont="1" applyFill="1" applyBorder="1" applyAlignment="1">
      <alignment horizontal="center" vertical="center"/>
    </xf>
    <xf numFmtId="183" fontId="3" fillId="0" borderId="0" xfId="495" applyNumberFormat="1" applyFont="1" applyAlignment="1">
      <alignment horizontal="center" vertical="center"/>
    </xf>
    <xf numFmtId="183" fontId="12" fillId="0" borderId="0" xfId="495" applyNumberFormat="1" applyFont="1" applyFill="1" applyAlignment="1">
      <alignment horizontal="center" vertical="center"/>
    </xf>
    <xf numFmtId="179" fontId="99" fillId="0" borderId="0" xfId="9727" applyNumberFormat="1" applyFont="1" applyBorder="1"/>
    <xf numFmtId="178" fontId="0" fillId="0" borderId="133" xfId="495" applyNumberFormat="1" applyFont="1" applyBorder="1" applyAlignment="1">
      <alignment horizontal="center" vertical="center"/>
    </xf>
    <xf numFmtId="178" fontId="12" fillId="13" borderId="86" xfId="0" applyNumberFormat="1" applyFont="1" applyFill="1" applyBorder="1" applyAlignment="1">
      <alignment horizontal="center" vertical="center"/>
    </xf>
    <xf numFmtId="9" fontId="12" fillId="13" borderId="89" xfId="8294" applyFont="1" applyFill="1" applyBorder="1" applyAlignment="1">
      <alignment horizontal="center" vertical="center"/>
    </xf>
    <xf numFmtId="9" fontId="0" fillId="0" borderId="0" xfId="8294" applyFont="1" applyAlignment="1">
      <alignment horizontal="center" vertical="center"/>
    </xf>
    <xf numFmtId="9" fontId="0" fillId="0" borderId="154" xfId="8294" applyFont="1" applyBorder="1" applyAlignment="1">
      <alignment horizontal="center" vertical="center"/>
    </xf>
    <xf numFmtId="9" fontId="3" fillId="0" borderId="95" xfId="8294" applyFont="1" applyBorder="1" applyAlignment="1">
      <alignment horizontal="center" vertical="center"/>
    </xf>
    <xf numFmtId="9" fontId="0" fillId="0" borderId="155" xfId="8294" applyFont="1" applyBorder="1" applyAlignment="1">
      <alignment horizontal="center" vertical="center"/>
    </xf>
    <xf numFmtId="9" fontId="3" fillId="0" borderId="0" xfId="8294" applyFont="1" applyAlignment="1">
      <alignment horizontal="center" vertical="center"/>
    </xf>
    <xf numFmtId="9" fontId="3" fillId="0" borderId="98" xfId="8294" applyFont="1" applyBorder="1" applyAlignment="1">
      <alignment horizontal="center" vertical="center"/>
    </xf>
    <xf numFmtId="9" fontId="3" fillId="0" borderId="92" xfId="8294" applyFont="1" applyBorder="1" applyAlignment="1">
      <alignment horizontal="center" vertical="center"/>
    </xf>
    <xf numFmtId="9" fontId="0" fillId="0" borderId="95" xfId="8294" applyFont="1" applyBorder="1" applyAlignment="1">
      <alignment horizontal="center" vertical="center"/>
    </xf>
    <xf numFmtId="9" fontId="79" fillId="0" borderId="95" xfId="8294" applyFont="1" applyBorder="1" applyAlignment="1">
      <alignment horizontal="center" vertical="center"/>
    </xf>
    <xf numFmtId="9" fontId="79" fillId="0" borderId="98" xfId="8294" applyFont="1" applyBorder="1" applyAlignment="1">
      <alignment horizontal="center" vertical="center"/>
    </xf>
    <xf numFmtId="9" fontId="12" fillId="0" borderId="0" xfId="8294" applyFont="1" applyFill="1" applyAlignment="1">
      <alignment horizontal="center" vertical="center"/>
    </xf>
    <xf numFmtId="9" fontId="3" fillId="0" borderId="92" xfId="8294" applyFont="1" applyFill="1" applyBorder="1" applyAlignment="1">
      <alignment horizontal="center" vertical="center"/>
    </xf>
    <xf numFmtId="9" fontId="12" fillId="0" borderId="95" xfId="8294" applyFont="1" applyBorder="1" applyAlignment="1">
      <alignment horizontal="center" vertical="center"/>
    </xf>
    <xf numFmtId="178" fontId="0" fillId="0" borderId="152" xfId="0" applyNumberFormat="1" applyBorder="1" applyAlignment="1">
      <alignment horizontal="center" vertical="center"/>
    </xf>
    <xf numFmtId="178" fontId="0" fillId="0" borderId="135" xfId="0" applyNumberFormat="1" applyBorder="1" applyAlignment="1">
      <alignment horizontal="center" vertical="center"/>
    </xf>
    <xf numFmtId="178" fontId="0" fillId="0" borderId="19" xfId="0" applyNumberFormat="1" applyBorder="1" applyAlignment="1">
      <alignment horizontal="center" vertical="center"/>
    </xf>
    <xf numFmtId="178" fontId="0" fillId="0" borderId="153" xfId="0" applyNumberFormat="1" applyBorder="1" applyAlignment="1">
      <alignment horizontal="center" vertical="center"/>
    </xf>
    <xf numFmtId="178" fontId="0" fillId="0" borderId="130" xfId="0" applyNumberFormat="1" applyBorder="1" applyAlignment="1">
      <alignment horizontal="center" vertical="center"/>
    </xf>
    <xf numFmtId="178" fontId="3" fillId="0" borderId="94" xfId="0" applyNumberFormat="1" applyFont="1" applyBorder="1" applyAlignment="1">
      <alignment horizontal="center" vertical="center"/>
    </xf>
    <xf numFmtId="178" fontId="3" fillId="0" borderId="97" xfId="0" applyNumberFormat="1" applyFont="1" applyBorder="1" applyAlignment="1">
      <alignment horizontal="center" vertical="center"/>
    </xf>
    <xf numFmtId="178" fontId="3" fillId="0" borderId="132" xfId="0" applyNumberFormat="1" applyFont="1" applyBorder="1" applyAlignment="1">
      <alignment horizontal="center" vertical="center"/>
    </xf>
    <xf numFmtId="178" fontId="3" fillId="0" borderId="91" xfId="0" applyNumberFormat="1" applyFont="1" applyBorder="1" applyAlignment="1">
      <alignment horizontal="center" vertical="center"/>
    </xf>
    <xf numFmtId="178" fontId="3" fillId="0" borderId="131" xfId="0" applyNumberFormat="1" applyFont="1" applyBorder="1" applyAlignment="1">
      <alignment horizontal="center" vertical="center"/>
    </xf>
    <xf numFmtId="178" fontId="79" fillId="0" borderId="94" xfId="0" applyNumberFormat="1" applyFont="1" applyBorder="1" applyAlignment="1">
      <alignment horizontal="center" vertical="center"/>
    </xf>
    <xf numFmtId="178" fontId="79" fillId="0" borderId="0" xfId="0" applyNumberFormat="1" applyFont="1" applyAlignment="1">
      <alignment horizontal="center" vertical="center"/>
    </xf>
    <xf numFmtId="178" fontId="0" fillId="0" borderId="97" xfId="0" applyNumberFormat="1" applyBorder="1" applyAlignment="1">
      <alignment horizontal="center" vertical="center"/>
    </xf>
    <xf numFmtId="178" fontId="79" fillId="0" borderId="132" xfId="0" applyNumberFormat="1" applyFont="1" applyBorder="1" applyAlignment="1">
      <alignment horizontal="center" vertical="center"/>
    </xf>
    <xf numFmtId="178" fontId="12" fillId="0" borderId="0" xfId="0" applyNumberFormat="1" applyFont="1" applyAlignment="1">
      <alignment horizontal="center" vertical="center"/>
    </xf>
    <xf numFmtId="178" fontId="3" fillId="0" borderId="91" xfId="4732" applyNumberFormat="1" applyFont="1" applyFill="1" applyBorder="1" applyAlignment="1">
      <alignment horizontal="center" vertical="center"/>
    </xf>
    <xf numFmtId="178" fontId="3" fillId="0" borderId="131" xfId="4732" applyNumberFormat="1" applyFont="1" applyFill="1" applyBorder="1" applyAlignment="1">
      <alignment horizontal="center" vertical="center"/>
    </xf>
    <xf numFmtId="178" fontId="3" fillId="0" borderId="94" xfId="4732" applyNumberFormat="1" applyFont="1" applyFill="1" applyBorder="1" applyAlignment="1">
      <alignment horizontal="center" vertical="center"/>
    </xf>
    <xf numFmtId="178" fontId="3" fillId="0" borderId="0" xfId="4732" applyNumberFormat="1" applyFont="1" applyFill="1" applyBorder="1" applyAlignment="1">
      <alignment horizontal="center" vertical="center"/>
    </xf>
    <xf numFmtId="178" fontId="12" fillId="0" borderId="0" xfId="4732" applyNumberFormat="1" applyFont="1" applyFill="1" applyBorder="1" applyAlignment="1">
      <alignment horizontal="center" vertical="center"/>
    </xf>
    <xf numFmtId="178" fontId="0" fillId="0" borderId="132" xfId="0" applyNumberFormat="1" applyBorder="1" applyAlignment="1">
      <alignment horizontal="center" vertical="center"/>
    </xf>
    <xf numFmtId="178" fontId="0" fillId="0" borderId="154" xfId="495" applyNumberFormat="1" applyFont="1" applyBorder="1" applyAlignment="1">
      <alignment horizontal="center" vertical="center"/>
    </xf>
    <xf numFmtId="178" fontId="3" fillId="0" borderId="95" xfId="495" applyNumberFormat="1" applyFont="1" applyBorder="1" applyAlignment="1">
      <alignment horizontal="center" vertical="center"/>
    </xf>
    <xf numFmtId="178" fontId="3" fillId="0" borderId="98" xfId="495" applyNumberFormat="1" applyFont="1" applyBorder="1" applyAlignment="1">
      <alignment horizontal="center" vertical="center"/>
    </xf>
    <xf numFmtId="178" fontId="3" fillId="0" borderId="92" xfId="495" applyNumberFormat="1" applyFont="1" applyBorder="1" applyAlignment="1">
      <alignment horizontal="center" vertical="center"/>
    </xf>
    <xf numFmtId="178" fontId="0" fillId="0" borderId="95" xfId="495" applyNumberFormat="1" applyFont="1" applyBorder="1" applyAlignment="1">
      <alignment horizontal="center" vertical="center"/>
    </xf>
    <xf numFmtId="178" fontId="79" fillId="0" borderId="98" xfId="495" applyNumberFormat="1" applyFont="1" applyBorder="1" applyAlignment="1">
      <alignment horizontal="center" vertical="center"/>
    </xf>
    <xf numFmtId="178" fontId="0" fillId="0" borderId="131" xfId="0" applyNumberFormat="1" applyBorder="1" applyAlignment="1">
      <alignment horizontal="center" vertical="center"/>
    </xf>
    <xf numFmtId="178" fontId="3" fillId="0" borderId="92" xfId="495" applyNumberFormat="1" applyFont="1" applyFill="1" applyBorder="1" applyAlignment="1">
      <alignment horizontal="center" vertical="center"/>
    </xf>
    <xf numFmtId="178" fontId="0" fillId="0" borderId="95" xfId="0" applyNumberFormat="1" applyBorder="1" applyAlignment="1">
      <alignment horizontal="center" vertical="center"/>
    </xf>
    <xf numFmtId="178" fontId="12" fillId="0" borderId="95" xfId="0" applyNumberFormat="1" applyFont="1" applyBorder="1" applyAlignment="1">
      <alignment horizontal="center" vertical="center"/>
    </xf>
    <xf numFmtId="178" fontId="0" fillId="0" borderId="98" xfId="0" applyNumberFormat="1" applyBorder="1" applyAlignment="1">
      <alignment horizontal="center" vertical="center"/>
    </xf>
    <xf numFmtId="178" fontId="74" fillId="0" borderId="0" xfId="0" applyNumberFormat="1" applyFont="1" applyAlignment="1">
      <alignment horizontal="center" vertical="center"/>
    </xf>
    <xf numFmtId="179" fontId="0" fillId="0" borderId="0" xfId="9727" applyNumberFormat="1" applyFont="1"/>
    <xf numFmtId="183" fontId="12" fillId="0" borderId="135" xfId="0" applyNumberFormat="1" applyFont="1" applyBorder="1" applyAlignment="1">
      <alignment horizontal="center" vertical="center"/>
    </xf>
    <xf numFmtId="183" fontId="12" fillId="0" borderId="130" xfId="0" applyNumberFormat="1" applyFont="1" applyBorder="1" applyAlignment="1">
      <alignment horizontal="center" vertical="center"/>
    </xf>
    <xf numFmtId="183" fontId="79" fillId="0" borderId="97" xfId="0" applyNumberFormat="1" applyFont="1" applyBorder="1" applyAlignment="1">
      <alignment horizontal="center" vertical="center"/>
    </xf>
    <xf numFmtId="183" fontId="83" fillId="0" borderId="0" xfId="0" applyNumberFormat="1" applyFont="1" applyAlignment="1">
      <alignment horizontal="center" vertical="center"/>
    </xf>
    <xf numFmtId="183" fontId="12" fillId="13" borderId="131" xfId="4732" applyNumberFormat="1" applyFont="1" applyFill="1" applyBorder="1" applyAlignment="1">
      <alignment horizontal="center" vertical="center"/>
    </xf>
    <xf numFmtId="183" fontId="12" fillId="0" borderId="135" xfId="4732" applyNumberFormat="1" applyFont="1" applyFill="1" applyBorder="1" applyAlignment="1">
      <alignment horizontal="center" vertical="center"/>
    </xf>
    <xf numFmtId="9" fontId="12" fillId="0" borderId="154" xfId="495" applyFont="1" applyFill="1" applyBorder="1" applyAlignment="1">
      <alignment horizontal="center" vertical="center"/>
    </xf>
    <xf numFmtId="183" fontId="12" fillId="0" borderId="130" xfId="4732" applyNumberFormat="1" applyFont="1" applyFill="1" applyBorder="1" applyAlignment="1">
      <alignment horizontal="center" vertical="center"/>
    </xf>
    <xf numFmtId="9" fontId="12" fillId="0" borderId="155" xfId="495" applyFont="1" applyFill="1" applyBorder="1" applyAlignment="1">
      <alignment horizontal="center" vertical="center"/>
    </xf>
    <xf numFmtId="9" fontId="0" fillId="0" borderId="92" xfId="495" applyFont="1" applyFill="1" applyBorder="1" applyAlignment="1">
      <alignment horizontal="center" vertical="center"/>
    </xf>
    <xf numFmtId="0" fontId="101" fillId="0" borderId="132" xfId="0" applyFont="1" applyBorder="1" applyAlignment="1">
      <alignment horizontal="center" vertical="center"/>
    </xf>
    <xf numFmtId="183" fontId="12" fillId="0" borderId="94" xfId="4732" applyNumberFormat="1" applyFont="1" applyFill="1" applyBorder="1" applyAlignment="1">
      <alignment horizontal="center" vertical="center"/>
    </xf>
    <xf numFmtId="226" fontId="99" fillId="0" borderId="129" xfId="0" applyNumberFormat="1" applyFont="1" applyBorder="1"/>
    <xf numFmtId="9" fontId="100" fillId="0" borderId="0" xfId="495" applyFont="1" applyBorder="1"/>
    <xf numFmtId="9" fontId="12" fillId="13" borderId="131" xfId="495" applyFont="1" applyFill="1" applyBorder="1" applyAlignment="1">
      <alignment horizontal="center" vertical="center"/>
    </xf>
    <xf numFmtId="9" fontId="0" fillId="0" borderId="135" xfId="495" applyFont="1" applyBorder="1" applyAlignment="1">
      <alignment horizontal="center" vertical="center"/>
    </xf>
    <xf numFmtId="9" fontId="12" fillId="0" borderId="135" xfId="495" applyFont="1" applyFill="1" applyBorder="1" applyAlignment="1">
      <alignment horizontal="center" vertical="center"/>
    </xf>
    <xf numFmtId="9" fontId="0" fillId="0" borderId="130" xfId="495" applyFont="1" applyBorder="1" applyAlignment="1">
      <alignment horizontal="center" vertical="center"/>
    </xf>
    <xf numFmtId="9" fontId="12" fillId="0" borderId="130" xfId="495" applyFont="1" applyFill="1" applyBorder="1" applyAlignment="1">
      <alignment horizontal="center" vertical="center"/>
    </xf>
    <xf numFmtId="314" fontId="12" fillId="13" borderId="86" xfId="495" applyNumberFormat="1" applyFont="1" applyFill="1" applyBorder="1" applyAlignment="1">
      <alignment horizontal="center" vertical="center"/>
    </xf>
    <xf numFmtId="9" fontId="79" fillId="0" borderId="0" xfId="495" applyFont="1" applyBorder="1" applyAlignment="1">
      <alignment horizontal="center" vertical="center"/>
    </xf>
    <xf numFmtId="9" fontId="79" fillId="0" borderId="132" xfId="495" applyFont="1" applyBorder="1" applyAlignment="1">
      <alignment horizontal="center" vertical="center"/>
    </xf>
    <xf numFmtId="9" fontId="3" fillId="0" borderId="131" xfId="495" applyFont="1" applyFill="1" applyBorder="1" applyAlignment="1">
      <alignment horizontal="center" vertical="center"/>
    </xf>
    <xf numFmtId="223" fontId="0" fillId="0" borderId="0" xfId="9727" applyFont="1" applyBorder="1"/>
    <xf numFmtId="0" fontId="72" fillId="4" borderId="0" xfId="0" applyFont="1" applyFill="1" applyAlignment="1">
      <alignment horizontal="center" vertical="center"/>
    </xf>
    <xf numFmtId="223" fontId="72" fillId="0" borderId="0" xfId="9727" applyFont="1" applyAlignment="1">
      <alignment horizontal="center" vertical="center"/>
    </xf>
    <xf numFmtId="223" fontId="0" fillId="0" borderId="0" xfId="9727" applyFont="1" applyAlignment="1">
      <alignment vertical="center"/>
    </xf>
    <xf numFmtId="223" fontId="3" fillId="0" borderId="0" xfId="9727" applyFont="1" applyBorder="1"/>
    <xf numFmtId="179" fontId="0" fillId="0" borderId="0" xfId="9727" applyNumberFormat="1" applyFont="1" applyBorder="1"/>
    <xf numFmtId="9" fontId="12" fillId="0" borderId="133" xfId="495" applyFont="1" applyFill="1" applyBorder="1" applyAlignment="1">
      <alignment horizontal="center" vertical="center"/>
    </xf>
    <xf numFmtId="314" fontId="12" fillId="18" borderId="89" xfId="495" applyNumberFormat="1" applyFont="1" applyFill="1" applyBorder="1" applyAlignment="1">
      <alignment horizontal="center" vertical="center"/>
    </xf>
    <xf numFmtId="297" fontId="3" fillId="4" borderId="94" xfId="4732" applyFont="1" applyFill="1" applyBorder="1"/>
    <xf numFmtId="297" fontId="3" fillId="4" borderId="94" xfId="0" applyNumberFormat="1" applyFont="1" applyFill="1" applyBorder="1"/>
    <xf numFmtId="9" fontId="63" fillId="0" borderId="95" xfId="495" applyFont="1" applyBorder="1" applyAlignment="1">
      <alignment horizontal="center" vertical="center"/>
    </xf>
    <xf numFmtId="0" fontId="63" fillId="4" borderId="94" xfId="0" applyFont="1" applyFill="1" applyBorder="1"/>
    <xf numFmtId="9" fontId="63" fillId="0" borderId="98" xfId="495" applyFont="1" applyBorder="1" applyAlignment="1">
      <alignment horizontal="center" vertical="center"/>
    </xf>
    <xf numFmtId="4" fontId="3" fillId="0" borderId="0" xfId="0" applyNumberFormat="1" applyFont="1"/>
    <xf numFmtId="183" fontId="63" fillId="0" borderId="0" xfId="0" applyNumberFormat="1" applyFont="1"/>
    <xf numFmtId="0" fontId="94" fillId="0" borderId="0" xfId="0" applyFont="1"/>
    <xf numFmtId="0" fontId="94" fillId="15" borderId="0" xfId="0" applyFont="1" applyFill="1"/>
    <xf numFmtId="0" fontId="64" fillId="5" borderId="0" xfId="0" applyFont="1" applyFill="1"/>
    <xf numFmtId="0" fontId="64" fillId="4" borderId="0" xfId="0" applyFont="1" applyFill="1"/>
    <xf numFmtId="183" fontId="64" fillId="4" borderId="0" xfId="0" applyNumberFormat="1" applyFont="1" applyFill="1"/>
    <xf numFmtId="183" fontId="0" fillId="0" borderId="129" xfId="0" applyNumberFormat="1" applyBorder="1" applyAlignment="1">
      <alignment horizontal="center"/>
    </xf>
    <xf numFmtId="0" fontId="12" fillId="13" borderId="104" xfId="0" applyFont="1" applyFill="1" applyBorder="1"/>
    <xf numFmtId="0" fontId="29" fillId="0" borderId="99" xfId="0" applyFont="1" applyBorder="1"/>
    <xf numFmtId="181" fontId="12" fillId="0" borderId="97" xfId="0" applyNumberFormat="1" applyFont="1" applyBorder="1" applyAlignment="1">
      <alignment horizontal="center" vertical="center"/>
    </xf>
    <xf numFmtId="203" fontId="12" fillId="0" borderId="132" xfId="0" applyNumberFormat="1" applyFont="1" applyBorder="1" applyAlignment="1">
      <alignment horizontal="center" vertical="center"/>
    </xf>
    <xf numFmtId="183" fontId="12" fillId="0" borderId="132" xfId="0" applyNumberFormat="1" applyFont="1" applyBorder="1" applyAlignment="1">
      <alignment horizontal="center" vertical="center"/>
    </xf>
    <xf numFmtId="183" fontId="29" fillId="0" borderId="97" xfId="0" applyNumberFormat="1" applyFont="1" applyBorder="1" applyAlignment="1">
      <alignment horizontal="center" vertical="center"/>
    </xf>
    <xf numFmtId="0" fontId="29" fillId="0" borderId="104" xfId="0" applyFont="1" applyBorder="1"/>
    <xf numFmtId="183" fontId="29" fillId="0" borderId="88" xfId="0" applyNumberFormat="1" applyFont="1" applyBorder="1" applyAlignment="1">
      <alignment horizontal="center" vertical="center"/>
    </xf>
    <xf numFmtId="0" fontId="102" fillId="0" borderId="93" xfId="0" applyFont="1" applyBorder="1"/>
    <xf numFmtId="183" fontId="102" fillId="0" borderId="91" xfId="0" applyNumberFormat="1" applyFont="1" applyBorder="1" applyAlignment="1">
      <alignment horizontal="center" vertical="center"/>
    </xf>
    <xf numFmtId="0" fontId="103" fillId="4" borderId="0" xfId="0" applyFont="1" applyFill="1"/>
    <xf numFmtId="0" fontId="94" fillId="0" borderId="96" xfId="0" applyFont="1" applyBorder="1" applyAlignment="1">
      <alignment horizontal="left" indent="1"/>
    </xf>
    <xf numFmtId="0" fontId="103" fillId="4" borderId="0" xfId="0" applyFont="1" applyFill="1" applyAlignment="1">
      <alignment horizontal="center" vertical="center"/>
    </xf>
    <xf numFmtId="0" fontId="94" fillId="15" borderId="96" xfId="0" applyFont="1" applyFill="1" applyBorder="1" applyAlignment="1">
      <alignment horizontal="left" indent="1"/>
    </xf>
    <xf numFmtId="183" fontId="94" fillId="15" borderId="94" xfId="0" applyNumberFormat="1" applyFont="1" applyFill="1" applyBorder="1" applyAlignment="1">
      <alignment horizontal="center" vertical="center"/>
    </xf>
    <xf numFmtId="0" fontId="0" fillId="0" borderId="104" xfId="0" applyBorder="1"/>
    <xf numFmtId="9" fontId="0" fillId="0" borderId="88" xfId="495" applyFont="1" applyBorder="1" applyAlignment="1">
      <alignment horizontal="center" vertical="center"/>
    </xf>
    <xf numFmtId="183" fontId="0" fillId="0" borderId="0" xfId="4732" applyNumberFormat="1" applyFont="1" applyAlignment="1">
      <alignment horizontal="center" vertical="center"/>
    </xf>
    <xf numFmtId="183" fontId="0" fillId="0" borderId="0" xfId="0" applyNumberFormat="1" applyAlignment="1">
      <alignment horizontal="left" vertical="center"/>
    </xf>
    <xf numFmtId="314" fontId="0" fillId="0" borderId="0" xfId="8294" applyNumberFormat="1" applyFont="1" applyAlignment="1">
      <alignment horizontal="center" vertical="center"/>
    </xf>
    <xf numFmtId="223" fontId="0" fillId="0" borderId="0" xfId="9727" applyFont="1" applyAlignment="1">
      <alignment horizontal="center" vertical="center"/>
    </xf>
    <xf numFmtId="0" fontId="0" fillId="0" borderId="129" xfId="0" applyBorder="1" applyAlignment="1">
      <alignment horizontal="center"/>
    </xf>
    <xf numFmtId="183" fontId="0" fillId="0" borderId="129" xfId="0" applyNumberFormat="1" applyBorder="1"/>
    <xf numFmtId="203" fontId="29" fillId="0" borderId="86" xfId="1296" applyNumberFormat="1" applyFont="1" applyBorder="1" applyAlignment="1">
      <alignment horizontal="center" vertical="center" wrapText="1"/>
    </xf>
    <xf numFmtId="203" fontId="0" fillId="0" borderId="0" xfId="0" applyNumberFormat="1" applyAlignment="1">
      <alignment horizontal="center"/>
    </xf>
    <xf numFmtId="181" fontId="0" fillId="0" borderId="131" xfId="4732" applyNumberFormat="1" applyFont="1" applyBorder="1" applyAlignment="1">
      <alignment horizontal="center" vertical="center"/>
    </xf>
    <xf numFmtId="3" fontId="0" fillId="0" borderId="0" xfId="4732" applyNumberFormat="1" applyFont="1" applyBorder="1" applyAlignment="1">
      <alignment horizontal="center" vertical="center"/>
    </xf>
    <xf numFmtId="183" fontId="12" fillId="0" borderId="132" xfId="4732" applyNumberFormat="1" applyFont="1" applyBorder="1" applyAlignment="1">
      <alignment horizontal="center" vertical="center"/>
    </xf>
    <xf numFmtId="183" fontId="29" fillId="0" borderId="132" xfId="0" applyNumberFormat="1" applyFont="1" applyBorder="1" applyAlignment="1">
      <alignment horizontal="center" vertical="center"/>
    </xf>
    <xf numFmtId="9" fontId="12" fillId="0" borderId="98" xfId="495" applyFont="1" applyBorder="1" applyAlignment="1">
      <alignment horizontal="center" vertical="center"/>
    </xf>
    <xf numFmtId="203" fontId="0" fillId="0" borderId="131" xfId="4732" applyNumberFormat="1" applyFont="1" applyBorder="1" applyAlignment="1">
      <alignment horizontal="center" vertical="center"/>
    </xf>
    <xf numFmtId="183" fontId="29" fillId="0" borderId="86" xfId="0" applyNumberFormat="1" applyFont="1" applyBorder="1" applyAlignment="1">
      <alignment horizontal="center" vertical="center"/>
    </xf>
    <xf numFmtId="9" fontId="12" fillId="0" borderId="89" xfId="495" applyFont="1" applyBorder="1" applyAlignment="1">
      <alignment horizontal="center" vertical="center"/>
    </xf>
    <xf numFmtId="203" fontId="102" fillId="0" borderId="131" xfId="0" applyNumberFormat="1" applyFont="1" applyBorder="1" applyAlignment="1">
      <alignment horizontal="center" vertical="center"/>
    </xf>
    <xf numFmtId="183" fontId="102" fillId="0" borderId="131" xfId="0" applyNumberFormat="1" applyFont="1" applyBorder="1" applyAlignment="1">
      <alignment horizontal="center" vertical="center"/>
    </xf>
    <xf numFmtId="9" fontId="102" fillId="0" borderId="92" xfId="495" applyFont="1" applyBorder="1" applyAlignment="1">
      <alignment horizontal="center" vertical="center"/>
    </xf>
    <xf numFmtId="9" fontId="94" fillId="0" borderId="95" xfId="495" applyFont="1" applyBorder="1" applyAlignment="1">
      <alignment horizontal="center" vertical="center"/>
    </xf>
    <xf numFmtId="203" fontId="94" fillId="0" borderId="0" xfId="0" applyNumberFormat="1" applyFont="1" applyAlignment="1">
      <alignment horizontal="center" vertical="center"/>
    </xf>
    <xf numFmtId="203" fontId="94" fillId="15" borderId="0" xfId="0" applyNumberFormat="1" applyFont="1" applyFill="1" applyAlignment="1">
      <alignment horizontal="center" vertical="center"/>
    </xf>
    <xf numFmtId="183" fontId="94" fillId="15" borderId="0" xfId="0" applyNumberFormat="1" applyFont="1" applyFill="1" applyAlignment="1">
      <alignment horizontal="center" vertical="center"/>
    </xf>
    <xf numFmtId="9" fontId="94" fillId="15" borderId="95" xfId="495" applyFont="1" applyFill="1" applyBorder="1" applyAlignment="1">
      <alignment horizontal="center" vertical="center"/>
    </xf>
    <xf numFmtId="314" fontId="12" fillId="13" borderId="89" xfId="495" applyNumberFormat="1" applyFont="1" applyFill="1" applyBorder="1" applyAlignment="1">
      <alignment horizontal="center" vertical="center"/>
    </xf>
    <xf numFmtId="314" fontId="0" fillId="0" borderId="86" xfId="495" applyNumberFormat="1" applyFont="1" applyBorder="1" applyAlignment="1">
      <alignment horizontal="center" vertical="center"/>
    </xf>
    <xf numFmtId="247" fontId="0" fillId="0" borderId="86" xfId="0" applyNumberFormat="1" applyBorder="1" applyAlignment="1">
      <alignment horizontal="center" vertical="center"/>
    </xf>
    <xf numFmtId="9" fontId="0" fillId="0" borderId="86" xfId="495" applyFont="1" applyBorder="1" applyAlignment="1">
      <alignment horizontal="center" vertical="center"/>
    </xf>
    <xf numFmtId="247" fontId="0" fillId="0" borderId="89" xfId="0" applyNumberFormat="1" applyBorder="1" applyAlignment="1">
      <alignment horizontal="center" vertical="center"/>
    </xf>
    <xf numFmtId="0" fontId="83" fillId="0" borderId="0" xfId="0" applyFont="1" applyAlignment="1">
      <alignment horizontal="center" vertical="center"/>
    </xf>
    <xf numFmtId="297" fontId="0" fillId="0" borderId="0" xfId="4732" applyFont="1" applyAlignment="1">
      <alignment horizontal="center" vertical="center"/>
    </xf>
    <xf numFmtId="179" fontId="0" fillId="0" borderId="0" xfId="9727" applyNumberFormat="1" applyFont="1" applyAlignment="1">
      <alignment horizontal="center" vertical="center"/>
    </xf>
    <xf numFmtId="183" fontId="12" fillId="0" borderId="97" xfId="0" applyNumberFormat="1" applyFont="1" applyBorder="1" applyAlignment="1">
      <alignment horizontal="center" vertical="center"/>
    </xf>
    <xf numFmtId="183" fontId="12" fillId="0" borderId="88" xfId="0" applyNumberFormat="1" applyFont="1" applyBorder="1" applyAlignment="1">
      <alignment horizontal="center" vertical="center"/>
    </xf>
    <xf numFmtId="297" fontId="64" fillId="4" borderId="0" xfId="4732" applyFont="1" applyFill="1" applyAlignment="1">
      <alignment horizontal="center" vertical="center"/>
    </xf>
    <xf numFmtId="179" fontId="64" fillId="4" borderId="0" xfId="9727" applyNumberFormat="1" applyFont="1" applyFill="1" applyAlignment="1">
      <alignment horizontal="center" vertical="center"/>
    </xf>
    <xf numFmtId="223" fontId="64" fillId="4" borderId="0" xfId="9727" applyFont="1" applyFill="1" applyAlignment="1">
      <alignment horizontal="center" vertical="center"/>
    </xf>
    <xf numFmtId="314" fontId="12" fillId="0" borderId="89" xfId="495" applyNumberFormat="1" applyFont="1" applyBorder="1" applyAlignment="1">
      <alignment horizontal="center" vertical="center"/>
    </xf>
    <xf numFmtId="314" fontId="102" fillId="0" borderId="92" xfId="495" applyNumberFormat="1" applyFont="1" applyBorder="1" applyAlignment="1">
      <alignment horizontal="center" vertical="center"/>
    </xf>
    <xf numFmtId="314" fontId="94" fillId="0" borderId="95" xfId="495" applyNumberFormat="1" applyFont="1" applyBorder="1" applyAlignment="1">
      <alignment horizontal="center" vertical="center"/>
    </xf>
    <xf numFmtId="314" fontId="94" fillId="15" borderId="95" xfId="495" applyNumberFormat="1" applyFont="1" applyFill="1" applyBorder="1" applyAlignment="1">
      <alignment horizontal="center" vertical="center"/>
    </xf>
    <xf numFmtId="183" fontId="64" fillId="0" borderId="129" xfId="0" applyNumberFormat="1" applyFont="1" applyBorder="1" applyAlignment="1">
      <alignment horizontal="center"/>
    </xf>
    <xf numFmtId="0" fontId="64" fillId="0" borderId="129" xfId="0" applyFont="1" applyBorder="1" applyAlignment="1">
      <alignment horizontal="center"/>
    </xf>
    <xf numFmtId="226" fontId="0" fillId="0" borderId="0" xfId="0" applyNumberFormat="1" applyAlignment="1">
      <alignment horizontal="center" vertical="center"/>
    </xf>
    <xf numFmtId="314" fontId="0" fillId="0" borderId="0" xfId="495" applyNumberFormat="1" applyFont="1" applyAlignment="1">
      <alignment horizontal="center" vertical="center"/>
    </xf>
    <xf numFmtId="183" fontId="64" fillId="0" borderId="129" xfId="0" applyNumberFormat="1" applyFont="1" applyBorder="1"/>
    <xf numFmtId="9" fontId="0" fillId="0" borderId="129" xfId="8294" applyFont="1" applyBorder="1" applyAlignment="1">
      <alignment horizontal="center"/>
    </xf>
    <xf numFmtId="2" fontId="0" fillId="0" borderId="86" xfId="0" applyNumberFormat="1" applyBorder="1" applyAlignment="1">
      <alignment horizontal="center" vertical="center"/>
    </xf>
    <xf numFmtId="9" fontId="83" fillId="0" borderId="0" xfId="8294" applyFont="1" applyAlignment="1">
      <alignment horizontal="center" vertical="center"/>
    </xf>
    <xf numFmtId="314" fontId="0" fillId="0" borderId="129" xfId="8294" applyNumberFormat="1" applyFont="1" applyBorder="1" applyAlignment="1">
      <alignment horizontal="center"/>
    </xf>
    <xf numFmtId="183" fontId="104" fillId="0" borderId="0" xfId="0" applyNumberFormat="1" applyFont="1" applyAlignment="1">
      <alignment horizontal="center" vertical="center"/>
    </xf>
    <xf numFmtId="314" fontId="12" fillId="0" borderId="95" xfId="495" applyNumberFormat="1" applyFont="1" applyBorder="1" applyAlignment="1">
      <alignment horizontal="center" vertical="center"/>
    </xf>
    <xf numFmtId="0" fontId="0" fillId="0" borderId="86" xfId="0" applyBorder="1" applyAlignment="1">
      <alignment horizontal="center" vertical="center"/>
    </xf>
    <xf numFmtId="203" fontId="12" fillId="0" borderId="97" xfId="0" applyNumberFormat="1" applyFont="1" applyBorder="1" applyAlignment="1">
      <alignment horizontal="center" vertical="center"/>
    </xf>
    <xf numFmtId="226" fontId="0" fillId="0" borderId="0" xfId="0" applyNumberFormat="1" applyAlignment="1">
      <alignment horizontal="center"/>
    </xf>
    <xf numFmtId="9" fontId="0" fillId="0" borderId="129" xfId="8294" applyFont="1" applyBorder="1"/>
    <xf numFmtId="183" fontId="12" fillId="0" borderId="19" xfId="0" applyNumberFormat="1" applyFont="1" applyBorder="1" applyAlignment="1">
      <alignment horizontal="center" vertical="center"/>
    </xf>
    <xf numFmtId="314" fontId="0" fillId="0" borderId="88" xfId="495" applyNumberFormat="1" applyFont="1" applyBorder="1" applyAlignment="1">
      <alignment horizontal="center" vertical="center"/>
    </xf>
    <xf numFmtId="181" fontId="12" fillId="0" borderId="132" xfId="0" applyNumberFormat="1" applyFont="1" applyBorder="1" applyAlignment="1">
      <alignment horizontal="center" vertical="center"/>
    </xf>
    <xf numFmtId="240" fontId="0" fillId="0" borderId="86" xfId="0" applyNumberFormat="1" applyBorder="1" applyAlignment="1">
      <alignment horizontal="center" vertical="center"/>
    </xf>
    <xf numFmtId="203" fontId="12" fillId="0" borderId="88" xfId="0" applyNumberFormat="1" applyFont="1" applyBorder="1" applyAlignment="1">
      <alignment horizontal="center" vertical="center"/>
    </xf>
    <xf numFmtId="203" fontId="105" fillId="0" borderId="94" xfId="4732" applyNumberFormat="1" applyFont="1" applyBorder="1" applyAlignment="1">
      <alignment horizontal="center" vertical="top"/>
    </xf>
    <xf numFmtId="181" fontId="105" fillId="0" borderId="94" xfId="4732" applyNumberFormat="1" applyFont="1" applyBorder="1" applyAlignment="1">
      <alignment horizontal="center" vertical="top"/>
    </xf>
    <xf numFmtId="203" fontId="12" fillId="13" borderId="88" xfId="4732" applyNumberFormat="1" applyFont="1" applyFill="1" applyBorder="1" applyAlignment="1">
      <alignment horizontal="center" vertical="center"/>
    </xf>
    <xf numFmtId="203" fontId="12" fillId="13" borderId="86" xfId="4732" applyNumberFormat="1" applyFont="1" applyFill="1" applyBorder="1" applyAlignment="1">
      <alignment horizontal="center" vertical="center"/>
    </xf>
    <xf numFmtId="10" fontId="0" fillId="0" borderId="0" xfId="8294" applyNumberFormat="1" applyFont="1" applyAlignment="1">
      <alignment horizontal="center" vertical="center"/>
    </xf>
    <xf numFmtId="187" fontId="0" fillId="0" borderId="0" xfId="4732" applyNumberFormat="1" applyFont="1" applyAlignment="1">
      <alignment horizontal="center" vertical="center"/>
    </xf>
    <xf numFmtId="203" fontId="105" fillId="0" borderId="0" xfId="4732" applyNumberFormat="1" applyFont="1" applyBorder="1" applyAlignment="1">
      <alignment horizontal="center" vertical="top"/>
    </xf>
    <xf numFmtId="183" fontId="29" fillId="0" borderId="132" xfId="4732" applyNumberFormat="1" applyFont="1" applyBorder="1" applyAlignment="1">
      <alignment horizontal="center" vertical="center"/>
    </xf>
    <xf numFmtId="9" fontId="29" fillId="0" borderId="98" xfId="495" applyFont="1" applyBorder="1" applyAlignment="1">
      <alignment horizontal="center" vertical="center"/>
    </xf>
    <xf numFmtId="314" fontId="29" fillId="0" borderId="89" xfId="495" applyNumberFormat="1" applyFont="1" applyBorder="1" applyAlignment="1">
      <alignment horizontal="center" vertical="center"/>
    </xf>
    <xf numFmtId="193" fontId="0" fillId="0" borderId="86" xfId="0" applyNumberFormat="1" applyBorder="1" applyAlignment="1">
      <alignment horizontal="center" vertical="center"/>
    </xf>
    <xf numFmtId="187" fontId="64" fillId="4" borderId="0" xfId="4732" applyNumberFormat="1" applyFont="1" applyFill="1" applyAlignment="1">
      <alignment horizontal="center" vertical="center"/>
    </xf>
    <xf numFmtId="9" fontId="29" fillId="0" borderId="132" xfId="495" applyFont="1" applyBorder="1" applyAlignment="1">
      <alignment horizontal="center" vertical="center"/>
    </xf>
    <xf numFmtId="314" fontId="29" fillId="0" borderId="86" xfId="495" applyNumberFormat="1" applyFont="1" applyBorder="1" applyAlignment="1">
      <alignment horizontal="center" vertical="center"/>
    </xf>
    <xf numFmtId="314" fontId="102" fillId="0" borderId="131" xfId="495" applyNumberFormat="1" applyFont="1" applyBorder="1" applyAlignment="1">
      <alignment horizontal="center" vertical="center"/>
    </xf>
    <xf numFmtId="314" fontId="94" fillId="0" borderId="0" xfId="495" applyNumberFormat="1" applyFont="1" applyBorder="1" applyAlignment="1">
      <alignment horizontal="center" vertical="center"/>
    </xf>
    <xf numFmtId="183" fontId="12" fillId="15" borderId="0" xfId="0" applyNumberFormat="1" applyFont="1" applyFill="1" applyAlignment="1">
      <alignment horizontal="center" vertical="center"/>
    </xf>
    <xf numFmtId="314" fontId="94" fillId="15" borderId="0" xfId="495" applyNumberFormat="1" applyFont="1" applyFill="1" applyBorder="1" applyAlignment="1">
      <alignment horizontal="center" vertical="center"/>
    </xf>
    <xf numFmtId="9" fontId="94" fillId="15" borderId="0" xfId="495" applyFont="1" applyFill="1" applyBorder="1" applyAlignment="1">
      <alignment horizontal="center" vertical="center"/>
    </xf>
    <xf numFmtId="314" fontId="29" fillId="0" borderId="0" xfId="495" applyNumberFormat="1" applyFont="1" applyBorder="1" applyAlignment="1">
      <alignment horizontal="center" vertical="center"/>
    </xf>
    <xf numFmtId="0" fontId="23" fillId="4" borderId="94" xfId="1296" applyFont="1" applyFill="1" applyBorder="1" applyAlignment="1">
      <alignment vertical="center"/>
    </xf>
    <xf numFmtId="183" fontId="60" fillId="5" borderId="0" xfId="0" applyNumberFormat="1" applyFont="1" applyFill="1"/>
    <xf numFmtId="9" fontId="12" fillId="0" borderId="132" xfId="495" applyFont="1" applyBorder="1" applyAlignment="1">
      <alignment horizontal="center" vertical="center"/>
    </xf>
    <xf numFmtId="203" fontId="0" fillId="0" borderId="0" xfId="0" applyNumberFormat="1"/>
    <xf numFmtId="314" fontId="12" fillId="0" borderId="86" xfId="495" applyNumberFormat="1" applyFont="1" applyBorder="1" applyAlignment="1">
      <alignment horizontal="center" vertical="center"/>
    </xf>
    <xf numFmtId="0" fontId="103" fillId="4" borderId="94" xfId="0" applyFont="1" applyFill="1" applyBorder="1"/>
    <xf numFmtId="183" fontId="94" fillId="0" borderId="0" xfId="0" applyNumberFormat="1" applyFont="1"/>
    <xf numFmtId="183" fontId="94" fillId="15" borderId="0" xfId="0" applyNumberFormat="1" applyFont="1" applyFill="1"/>
    <xf numFmtId="314" fontId="12" fillId="0" borderId="0" xfId="495" applyNumberFormat="1" applyFont="1" applyBorder="1" applyAlignment="1">
      <alignment horizontal="center" vertical="center"/>
    </xf>
    <xf numFmtId="207" fontId="0" fillId="0" borderId="86" xfId="0" applyNumberFormat="1" applyBorder="1" applyAlignment="1">
      <alignment horizontal="center" vertical="center"/>
    </xf>
    <xf numFmtId="207" fontId="0" fillId="0" borderId="89" xfId="0" applyNumberFormat="1" applyBorder="1" applyAlignment="1">
      <alignment horizontal="center" vertical="center"/>
    </xf>
    <xf numFmtId="223" fontId="64" fillId="5" borderId="0" xfId="9727" applyFont="1" applyFill="1"/>
    <xf numFmtId="179" fontId="60" fillId="5" borderId="0" xfId="9727" applyNumberFormat="1" applyFont="1" applyFill="1"/>
    <xf numFmtId="183" fontId="106" fillId="0" borderId="0" xfId="0" applyNumberFormat="1" applyFont="1"/>
    <xf numFmtId="0" fontId="0" fillId="5" borderId="0" xfId="0" applyFill="1"/>
    <xf numFmtId="0" fontId="3" fillId="0" borderId="0" xfId="5962"/>
    <xf numFmtId="0" fontId="3" fillId="4" borderId="0" xfId="5962" applyFill="1"/>
    <xf numFmtId="1" fontId="3" fillId="0" borderId="0" xfId="5962" applyNumberFormat="1"/>
    <xf numFmtId="0" fontId="80" fillId="0" borderId="129" xfId="5962" applyFont="1" applyBorder="1"/>
    <xf numFmtId="0" fontId="21" fillId="4" borderId="0" xfId="5962" applyFont="1" applyFill="1"/>
    <xf numFmtId="314" fontId="87" fillId="0" borderId="129" xfId="8294" applyNumberFormat="1" applyFont="1" applyBorder="1" applyAlignment="1">
      <alignment horizontal="center"/>
    </xf>
    <xf numFmtId="0" fontId="21" fillId="0" borderId="0" xfId="5962" applyFont="1"/>
    <xf numFmtId="0" fontId="29" fillId="0" borderId="0" xfId="5962" applyFont="1" applyAlignment="1">
      <alignment horizontal="center" vertical="center"/>
    </xf>
    <xf numFmtId="0" fontId="29" fillId="4" borderId="0" xfId="5962" applyFont="1" applyFill="1" applyAlignment="1">
      <alignment horizontal="center" vertical="center"/>
    </xf>
    <xf numFmtId="0" fontId="29" fillId="0" borderId="1" xfId="1296" applyFont="1" applyBorder="1" applyAlignment="1">
      <alignment vertical="center"/>
    </xf>
    <xf numFmtId="0" fontId="5" fillId="13" borderId="1" xfId="5962" applyFont="1" applyFill="1" applyBorder="1"/>
    <xf numFmtId="0" fontId="12" fillId="4" borderId="0" xfId="5962" applyFont="1" applyFill="1" applyAlignment="1">
      <alignment horizontal="center" vertical="center"/>
    </xf>
    <xf numFmtId="183" fontId="5" fillId="13" borderId="88" xfId="4732" applyNumberFormat="1" applyFont="1" applyFill="1" applyBorder="1" applyAlignment="1">
      <alignment horizontal="center" vertical="center"/>
    </xf>
    <xf numFmtId="0" fontId="3" fillId="4" borderId="0" xfId="5962" applyFill="1" applyAlignment="1">
      <alignment horizontal="center" vertical="center"/>
    </xf>
    <xf numFmtId="183" fontId="60" fillId="4" borderId="0" xfId="4732" applyNumberFormat="1" applyFont="1" applyFill="1" applyAlignment="1">
      <alignment horizontal="center" vertical="center"/>
    </xf>
    <xf numFmtId="183" fontId="60" fillId="0" borderId="0" xfId="4732" applyNumberFormat="1" applyFont="1" applyAlignment="1">
      <alignment horizontal="center" vertical="center"/>
    </xf>
    <xf numFmtId="0" fontId="107" fillId="4" borderId="1" xfId="5962" applyFont="1" applyFill="1" applyBorder="1"/>
    <xf numFmtId="183" fontId="60" fillId="4" borderId="91" xfId="4732" applyNumberFormat="1" applyFont="1" applyFill="1" applyBorder="1" applyAlignment="1">
      <alignment horizontal="center" vertical="center"/>
    </xf>
    <xf numFmtId="0" fontId="108" fillId="4" borderId="0" xfId="5962" applyFont="1" applyFill="1" applyAlignment="1">
      <alignment horizontal="center" vertical="center"/>
    </xf>
    <xf numFmtId="0" fontId="12" fillId="0" borderId="156" xfId="5962" applyFont="1" applyBorder="1" applyAlignment="1">
      <alignment horizontal="left"/>
    </xf>
    <xf numFmtId="183" fontId="12" fillId="0" borderId="94" xfId="4732" applyNumberFormat="1" applyFont="1" applyBorder="1" applyAlignment="1">
      <alignment horizontal="center" vertical="center"/>
    </xf>
    <xf numFmtId="0" fontId="105" fillId="0" borderId="156" xfId="5962" applyFont="1" applyBorder="1" applyAlignment="1">
      <alignment horizontal="left" vertical="center"/>
    </xf>
    <xf numFmtId="0" fontId="105" fillId="4" borderId="0" xfId="5962" applyFont="1" applyFill="1" applyAlignment="1">
      <alignment horizontal="center" vertical="top"/>
    </xf>
    <xf numFmtId="183" fontId="105" fillId="0" borderId="94" xfId="4732" applyNumberFormat="1" applyFont="1" applyFill="1" applyBorder="1" applyAlignment="1">
      <alignment horizontal="center" vertical="top"/>
    </xf>
    <xf numFmtId="183" fontId="105" fillId="0" borderId="94" xfId="4732" applyNumberFormat="1" applyFont="1" applyBorder="1" applyAlignment="1">
      <alignment horizontal="center" vertical="top"/>
    </xf>
    <xf numFmtId="0" fontId="5" fillId="0" borderId="156" xfId="5962" applyFont="1" applyBorder="1" applyAlignment="1">
      <alignment horizontal="left"/>
    </xf>
    <xf numFmtId="183" fontId="109" fillId="12" borderId="156" xfId="8667" applyNumberFormat="1" applyFont="1" applyFill="1" applyBorder="1" applyAlignment="1">
      <alignment horizontal="left"/>
    </xf>
    <xf numFmtId="183" fontId="3" fillId="0" borderId="94" xfId="4732" applyNumberFormat="1" applyFont="1" applyBorder="1" applyAlignment="1">
      <alignment horizontal="center" vertical="center"/>
    </xf>
    <xf numFmtId="0" fontId="3" fillId="0" borderId="156" xfId="5962" applyBorder="1"/>
    <xf numFmtId="183" fontId="0" fillId="0" borderId="94" xfId="4732" applyNumberFormat="1" applyFont="1" applyBorder="1" applyAlignment="1">
      <alignment horizontal="center" vertical="center"/>
    </xf>
    <xf numFmtId="0" fontId="79" fillId="0" borderId="156" xfId="5962" applyFont="1" applyBorder="1"/>
    <xf numFmtId="0" fontId="3" fillId="0" borderId="156" xfId="5962" applyBorder="1" applyAlignment="1">
      <alignment horizontal="left"/>
    </xf>
    <xf numFmtId="0" fontId="3" fillId="0" borderId="157" xfId="5962" applyBorder="1"/>
    <xf numFmtId="183" fontId="3" fillId="0" borderId="97" xfId="5962" applyNumberFormat="1" applyBorder="1" applyAlignment="1">
      <alignment horizontal="center" vertical="center"/>
    </xf>
    <xf numFmtId="183" fontId="3" fillId="0" borderId="0" xfId="4732" applyNumberFormat="1" applyFont="1" applyAlignment="1">
      <alignment horizontal="center" vertical="center"/>
    </xf>
    <xf numFmtId="0" fontId="3" fillId="0" borderId="158" xfId="5962" applyBorder="1"/>
    <xf numFmtId="183" fontId="3" fillId="0" borderId="91" xfId="4732" applyNumberFormat="1" applyFont="1" applyBorder="1" applyAlignment="1">
      <alignment horizontal="center" vertical="center"/>
    </xf>
    <xf numFmtId="0" fontId="3" fillId="0" borderId="0" xfId="5962" applyAlignment="1">
      <alignment horizontal="center" vertical="center"/>
    </xf>
    <xf numFmtId="183" fontId="3" fillId="0" borderId="0" xfId="5962" applyNumberFormat="1"/>
    <xf numFmtId="183" fontId="3" fillId="4" borderId="0" xfId="5962" applyNumberFormat="1" applyFill="1"/>
    <xf numFmtId="0" fontId="21" fillId="0" borderId="129" xfId="5962" applyFont="1" applyBorder="1"/>
    <xf numFmtId="183" fontId="21" fillId="0" borderId="129" xfId="5962" applyNumberFormat="1" applyFont="1" applyBorder="1"/>
    <xf numFmtId="183" fontId="5" fillId="13" borderId="86" xfId="4732" applyNumberFormat="1" applyFont="1" applyFill="1" applyBorder="1" applyAlignment="1">
      <alignment horizontal="center" vertical="center"/>
    </xf>
    <xf numFmtId="183" fontId="28" fillId="4" borderId="0" xfId="4732" applyNumberFormat="1" applyFont="1" applyFill="1" applyAlignment="1">
      <alignment horizontal="center" vertical="center"/>
    </xf>
    <xf numFmtId="9" fontId="28" fillId="4" borderId="0" xfId="495" applyFont="1" applyFill="1" applyAlignment="1">
      <alignment horizontal="center" vertical="center"/>
    </xf>
    <xf numFmtId="183" fontId="28" fillId="0" borderId="0" xfId="4732" applyNumberFormat="1" applyFont="1" applyAlignment="1">
      <alignment horizontal="center" vertical="center"/>
    </xf>
    <xf numFmtId="9" fontId="28" fillId="0" borderId="0" xfId="495" applyFont="1" applyAlignment="1">
      <alignment horizontal="center" vertical="center"/>
    </xf>
    <xf numFmtId="183" fontId="60" fillId="4" borderId="131" xfId="4732" applyNumberFormat="1" applyFont="1" applyFill="1" applyBorder="1" applyAlignment="1">
      <alignment horizontal="center" vertical="center"/>
    </xf>
    <xf numFmtId="183" fontId="28" fillId="4" borderId="131" xfId="4732" applyNumberFormat="1" applyFont="1" applyFill="1" applyBorder="1" applyAlignment="1">
      <alignment horizontal="center" vertical="center"/>
    </xf>
    <xf numFmtId="9" fontId="28" fillId="4" borderId="92" xfId="495" applyFont="1" applyFill="1" applyBorder="1" applyAlignment="1">
      <alignment horizontal="center" vertical="center"/>
    </xf>
    <xf numFmtId="183" fontId="12" fillId="0" borderId="0" xfId="4732" applyNumberFormat="1" applyFont="1" applyBorder="1" applyAlignment="1">
      <alignment horizontal="center" vertical="center"/>
    </xf>
    <xf numFmtId="183" fontId="105" fillId="0" borderId="0" xfId="4732" applyNumberFormat="1" applyFont="1" applyBorder="1" applyAlignment="1">
      <alignment horizontal="center" vertical="top"/>
    </xf>
    <xf numFmtId="9" fontId="105" fillId="0" borderId="95" xfId="495" applyFont="1" applyBorder="1" applyAlignment="1">
      <alignment horizontal="center" vertical="top"/>
    </xf>
    <xf numFmtId="183" fontId="0" fillId="0" borderId="0" xfId="4732" applyNumberFormat="1" applyFont="1" applyBorder="1" applyAlignment="1">
      <alignment horizontal="center" vertical="center"/>
    </xf>
    <xf numFmtId="183" fontId="28" fillId="0" borderId="0" xfId="4732" applyNumberFormat="1" applyFont="1" applyBorder="1" applyAlignment="1">
      <alignment horizontal="center" vertical="center"/>
    </xf>
    <xf numFmtId="9" fontId="28" fillId="0" borderId="95" xfId="495" applyFont="1" applyBorder="1" applyAlignment="1">
      <alignment horizontal="center" vertical="center"/>
    </xf>
    <xf numFmtId="183" fontId="28" fillId="0" borderId="132" xfId="4732" applyNumberFormat="1" applyFont="1" applyBorder="1" applyAlignment="1">
      <alignment horizontal="center" vertical="center"/>
    </xf>
    <xf numFmtId="183" fontId="0" fillId="0" borderId="131" xfId="4732" applyNumberFormat="1" applyFont="1" applyBorder="1" applyAlignment="1">
      <alignment horizontal="center" vertical="center"/>
    </xf>
    <xf numFmtId="183" fontId="0" fillId="0" borderId="132" xfId="4732" applyNumberFormat="1" applyFont="1" applyBorder="1" applyAlignment="1">
      <alignment horizontal="center" vertical="center"/>
    </xf>
    <xf numFmtId="179" fontId="21" fillId="0" borderId="129" xfId="9727" applyNumberFormat="1" applyFont="1" applyBorder="1"/>
    <xf numFmtId="0" fontId="29" fillId="0" borderId="0" xfId="5962" applyFont="1" applyAlignment="1">
      <alignment horizontal="center"/>
    </xf>
    <xf numFmtId="0" fontId="23" fillId="4" borderId="0" xfId="5962" applyFont="1" applyFill="1" applyAlignment="1">
      <alignment horizontal="center" vertical="center"/>
    </xf>
    <xf numFmtId="0" fontId="60" fillId="4" borderId="0" xfId="5962" applyFont="1" applyFill="1" applyAlignment="1">
      <alignment horizontal="center" vertical="center"/>
    </xf>
    <xf numFmtId="203" fontId="3" fillId="0" borderId="94" xfId="4732" applyNumberFormat="1" applyFont="1" applyFill="1" applyBorder="1" applyAlignment="1">
      <alignment horizontal="center" vertical="center"/>
    </xf>
    <xf numFmtId="179" fontId="3" fillId="0" borderId="0" xfId="9727" applyNumberFormat="1" applyFont="1" applyBorder="1"/>
    <xf numFmtId="178" fontId="21" fillId="0" borderId="129" xfId="5962" applyNumberFormat="1" applyFont="1" applyBorder="1"/>
    <xf numFmtId="203" fontId="21" fillId="0" borderId="129" xfId="5962" applyNumberFormat="1" applyFont="1" applyBorder="1"/>
    <xf numFmtId="1" fontId="63" fillId="0" borderId="0" xfId="5962" applyNumberFormat="1" applyFont="1"/>
    <xf numFmtId="203" fontId="63" fillId="0" borderId="0" xfId="5962" applyNumberFormat="1" applyFont="1"/>
    <xf numFmtId="183" fontId="63" fillId="0" borderId="0" xfId="5962" applyNumberFormat="1" applyFont="1"/>
    <xf numFmtId="203" fontId="21" fillId="4" borderId="0" xfId="5962" applyNumberFormat="1" applyFont="1" applyFill="1"/>
    <xf numFmtId="181" fontId="21" fillId="0" borderId="129" xfId="5962" applyNumberFormat="1" applyFont="1" applyBorder="1"/>
    <xf numFmtId="183" fontId="64" fillId="0" borderId="0" xfId="4732" applyNumberFormat="1" applyFont="1" applyAlignment="1">
      <alignment horizontal="center" vertical="center"/>
    </xf>
    <xf numFmtId="183" fontId="64" fillId="4" borderId="131" xfId="4732" applyNumberFormat="1" applyFont="1" applyFill="1" applyBorder="1" applyAlignment="1">
      <alignment horizontal="center" vertical="center"/>
    </xf>
    <xf numFmtId="183" fontId="0" fillId="0" borderId="94" xfId="4732" applyNumberFormat="1" applyFont="1" applyFill="1" applyBorder="1" applyAlignment="1">
      <alignment horizontal="center" vertical="center"/>
    </xf>
    <xf numFmtId="203" fontId="0" fillId="0" borderId="91" xfId="4732" applyNumberFormat="1" applyFont="1" applyBorder="1" applyAlignment="1">
      <alignment horizontal="center" vertical="center"/>
    </xf>
    <xf numFmtId="203" fontId="0" fillId="0" borderId="94" xfId="4732" applyNumberFormat="1" applyFont="1" applyBorder="1" applyAlignment="1">
      <alignment horizontal="center" vertical="center"/>
    </xf>
    <xf numFmtId="0" fontId="63" fillId="0" borderId="0" xfId="5962" applyFont="1"/>
    <xf numFmtId="10" fontId="12" fillId="13" borderId="89" xfId="495" applyNumberFormat="1" applyFont="1" applyFill="1" applyBorder="1" applyAlignment="1">
      <alignment horizontal="center" vertical="center"/>
    </xf>
    <xf numFmtId="9" fontId="64" fillId="0" borderId="0" xfId="495" applyFont="1" applyAlignment="1">
      <alignment horizontal="center" vertical="center"/>
    </xf>
    <xf numFmtId="9" fontId="64" fillId="4" borderId="92" xfId="495" applyFont="1" applyFill="1" applyBorder="1" applyAlignment="1">
      <alignment horizontal="center" vertical="center"/>
    </xf>
    <xf numFmtId="0" fontId="63" fillId="4" borderId="0" xfId="5962" applyFont="1" applyFill="1"/>
    <xf numFmtId="1" fontId="86" fillId="0" borderId="0" xfId="5962" applyNumberFormat="1" applyFont="1"/>
    <xf numFmtId="203" fontId="0" fillId="0" borderId="0" xfId="4732" applyNumberFormat="1" applyFont="1" applyAlignment="1">
      <alignment horizontal="center" vertical="center"/>
    </xf>
    <xf numFmtId="183" fontId="12" fillId="0" borderId="0" xfId="5962" applyNumberFormat="1" applyFont="1"/>
    <xf numFmtId="1" fontId="63" fillId="4" borderId="0" xfId="5962" applyNumberFormat="1" applyFont="1" applyFill="1"/>
    <xf numFmtId="10" fontId="63" fillId="0" borderId="0" xfId="8294" applyNumberFormat="1" applyFont="1"/>
    <xf numFmtId="188" fontId="21" fillId="0" borderId="129" xfId="5962" applyNumberFormat="1" applyFont="1" applyBorder="1"/>
    <xf numFmtId="9" fontId="21" fillId="0" borderId="129" xfId="8294" applyFont="1" applyBorder="1"/>
    <xf numFmtId="203" fontId="3" fillId="0" borderId="94" xfId="4732" applyNumberFormat="1" applyFont="1" applyBorder="1" applyAlignment="1">
      <alignment horizontal="center" vertical="center"/>
    </xf>
    <xf numFmtId="183" fontId="0" fillId="0" borderId="91" xfId="4732" applyNumberFormat="1" applyFont="1" applyBorder="1" applyAlignment="1">
      <alignment horizontal="center" vertical="center"/>
    </xf>
    <xf numFmtId="183" fontId="3" fillId="0" borderId="0" xfId="5962" applyNumberFormat="1" applyAlignment="1">
      <alignment horizontal="center" vertical="center"/>
    </xf>
    <xf numFmtId="223" fontId="12" fillId="0" borderId="0" xfId="9727" applyFont="1"/>
    <xf numFmtId="9" fontId="63" fillId="0" borderId="0" xfId="8294" applyFont="1"/>
    <xf numFmtId="314" fontId="5" fillId="13" borderId="89" xfId="495" applyNumberFormat="1" applyFont="1" applyFill="1" applyBorder="1" applyAlignment="1">
      <alignment horizontal="center" vertical="center"/>
    </xf>
    <xf numFmtId="183" fontId="64" fillId="0" borderId="0" xfId="495" applyNumberFormat="1" applyFont="1" applyAlignment="1">
      <alignment horizontal="center" vertical="center"/>
    </xf>
    <xf numFmtId="183" fontId="64" fillId="4" borderId="92" xfId="495" applyNumberFormat="1" applyFont="1" applyFill="1" applyBorder="1" applyAlignment="1">
      <alignment horizontal="center" vertical="center"/>
    </xf>
    <xf numFmtId="183" fontId="105" fillId="0" borderId="95" xfId="495" applyNumberFormat="1" applyFont="1" applyBorder="1" applyAlignment="1">
      <alignment horizontal="center" vertical="top"/>
    </xf>
    <xf numFmtId="183" fontId="0" fillId="0" borderId="98" xfId="495" applyNumberFormat="1" applyFont="1" applyBorder="1" applyAlignment="1">
      <alignment horizontal="center" vertical="center"/>
    </xf>
    <xf numFmtId="9" fontId="21" fillId="0" borderId="129" xfId="495" applyFont="1" applyBorder="1"/>
    <xf numFmtId="183" fontId="64" fillId="4" borderId="91" xfId="4732" applyNumberFormat="1" applyFont="1" applyFill="1" applyBorder="1" applyAlignment="1">
      <alignment horizontal="center" vertical="center"/>
    </xf>
    <xf numFmtId="183" fontId="105" fillId="4" borderId="94" xfId="4732" applyNumberFormat="1" applyFont="1" applyFill="1" applyBorder="1" applyAlignment="1">
      <alignment horizontal="center" vertical="top"/>
    </xf>
    <xf numFmtId="183" fontId="0" fillId="4" borderId="94" xfId="4732" applyNumberFormat="1" applyFont="1" applyFill="1" applyBorder="1" applyAlignment="1">
      <alignment horizontal="center" vertical="center"/>
    </xf>
    <xf numFmtId="183" fontId="3" fillId="4" borderId="0" xfId="5962" applyNumberFormat="1" applyFill="1" applyAlignment="1">
      <alignment horizontal="center" vertical="center"/>
    </xf>
    <xf numFmtId="183" fontId="3" fillId="4" borderId="94" xfId="4732" applyNumberFormat="1" applyFont="1" applyFill="1" applyBorder="1" applyAlignment="1">
      <alignment horizontal="center" vertical="center"/>
    </xf>
    <xf numFmtId="183" fontId="0" fillId="4" borderId="159" xfId="4732" applyNumberFormat="1" applyFont="1" applyFill="1" applyBorder="1" applyAlignment="1">
      <alignment horizontal="center" vertical="center"/>
    </xf>
    <xf numFmtId="183" fontId="0" fillId="4" borderId="19" xfId="4732" applyNumberFormat="1" applyFont="1" applyFill="1" applyBorder="1" applyAlignment="1">
      <alignment horizontal="center" vertical="center"/>
    </xf>
    <xf numFmtId="183" fontId="0" fillId="0" borderId="160" xfId="4732" applyNumberFormat="1" applyFont="1" applyBorder="1" applyAlignment="1">
      <alignment horizontal="center" vertical="center"/>
    </xf>
    <xf numFmtId="203" fontId="5" fillId="13" borderId="88" xfId="4732" applyNumberFormat="1" applyFont="1" applyFill="1" applyBorder="1" applyAlignment="1">
      <alignment horizontal="center" vertical="center"/>
    </xf>
    <xf numFmtId="223" fontId="21" fillId="0" borderId="129" xfId="9727" applyFont="1" applyBorder="1"/>
    <xf numFmtId="297" fontId="21" fillId="0" borderId="129" xfId="4732" applyFont="1" applyBorder="1"/>
    <xf numFmtId="183" fontId="15" fillId="0" borderId="0" xfId="4732" applyNumberFormat="1" applyFont="1" applyBorder="1" applyAlignment="1">
      <alignment horizontal="center" vertical="center"/>
    </xf>
    <xf numFmtId="183" fontId="3" fillId="0" borderId="0" xfId="5962" applyNumberFormat="1" applyAlignment="1">
      <alignment horizontal="center"/>
    </xf>
    <xf numFmtId="183" fontId="21" fillId="0" borderId="129" xfId="5962" applyNumberFormat="1" applyFont="1" applyBorder="1" applyAlignment="1">
      <alignment horizontal="center"/>
    </xf>
    <xf numFmtId="9" fontId="21" fillId="0" borderId="129" xfId="495" applyFont="1" applyBorder="1" applyAlignment="1">
      <alignment horizontal="center"/>
    </xf>
    <xf numFmtId="183" fontId="21" fillId="0" borderId="0" xfId="5962" applyNumberFormat="1" applyFont="1" applyAlignment="1">
      <alignment horizontal="center"/>
    </xf>
    <xf numFmtId="183" fontId="0" fillId="0" borderId="97" xfId="4732" applyNumberFormat="1" applyFont="1" applyBorder="1" applyAlignment="1">
      <alignment horizontal="center" vertical="center"/>
    </xf>
    <xf numFmtId="183" fontId="64" fillId="0" borderId="0" xfId="4732" applyNumberFormat="1" applyFont="1" applyBorder="1" applyAlignment="1">
      <alignment horizontal="center" vertical="center"/>
    </xf>
    <xf numFmtId="0" fontId="83" fillId="0" borderId="0" xfId="5962" applyFont="1" applyAlignment="1">
      <alignment horizontal="center" vertical="center"/>
    </xf>
    <xf numFmtId="203" fontId="3" fillId="0" borderId="0" xfId="5962" applyNumberFormat="1"/>
    <xf numFmtId="9" fontId="64" fillId="0" borderId="0" xfId="495" applyFont="1" applyBorder="1" applyAlignment="1">
      <alignment horizontal="center" vertical="center"/>
    </xf>
    <xf numFmtId="0" fontId="29" fillId="0" borderId="132" xfId="5962" applyFont="1" applyBorder="1" applyAlignment="1">
      <alignment horizontal="center" vertical="center"/>
    </xf>
    <xf numFmtId="183" fontId="0" fillId="4" borderId="0" xfId="4732" applyNumberFormat="1" applyFont="1" applyFill="1" applyBorder="1" applyAlignment="1">
      <alignment horizontal="center" vertical="center"/>
    </xf>
    <xf numFmtId="183" fontId="3" fillId="12" borderId="94" xfId="4732" applyNumberFormat="1" applyFont="1" applyFill="1" applyBorder="1" applyAlignment="1">
      <alignment horizontal="center" vertical="center"/>
    </xf>
    <xf numFmtId="183" fontId="105" fillId="12" borderId="0" xfId="4732" applyNumberFormat="1" applyFont="1" applyFill="1" applyBorder="1" applyAlignment="1">
      <alignment horizontal="center" vertical="top"/>
    </xf>
    <xf numFmtId="183" fontId="12" fillId="12" borderId="94" xfId="4732" applyNumberFormat="1" applyFont="1" applyFill="1" applyBorder="1" applyAlignment="1">
      <alignment horizontal="center" vertical="center"/>
    </xf>
    <xf numFmtId="183" fontId="12" fillId="12" borderId="0" xfId="4732" applyNumberFormat="1" applyFont="1" applyFill="1" applyBorder="1" applyAlignment="1">
      <alignment horizontal="center" vertical="center"/>
    </xf>
    <xf numFmtId="183" fontId="3" fillId="12" borderId="0" xfId="4732" applyNumberFormat="1" applyFont="1" applyFill="1" applyBorder="1" applyAlignment="1">
      <alignment horizontal="center" vertical="center"/>
    </xf>
    <xf numFmtId="183" fontId="105" fillId="12" borderId="94" xfId="4732" applyNumberFormat="1" applyFont="1" applyFill="1" applyBorder="1" applyAlignment="1">
      <alignment horizontal="center" vertical="top"/>
    </xf>
    <xf numFmtId="314" fontId="5" fillId="13" borderId="86" xfId="495" applyNumberFormat="1" applyFont="1" applyFill="1" applyBorder="1" applyAlignment="1">
      <alignment horizontal="center" vertical="center"/>
    </xf>
    <xf numFmtId="183" fontId="0" fillId="4" borderId="0" xfId="4732" applyNumberFormat="1" applyFont="1" applyFill="1" applyAlignment="1">
      <alignment horizontal="center" vertical="center"/>
    </xf>
    <xf numFmtId="314" fontId="0" fillId="4" borderId="0" xfId="495" applyNumberFormat="1" applyFont="1" applyFill="1" applyBorder="1" applyAlignment="1">
      <alignment horizontal="center" vertical="center"/>
    </xf>
    <xf numFmtId="9" fontId="0" fillId="4" borderId="0" xfId="495" applyFont="1" applyFill="1" applyBorder="1" applyAlignment="1">
      <alignment horizontal="center" vertical="center"/>
    </xf>
    <xf numFmtId="314" fontId="64" fillId="0" borderId="0" xfId="495" applyNumberFormat="1" applyFont="1" applyBorder="1" applyAlignment="1">
      <alignment horizontal="center" vertical="center"/>
    </xf>
    <xf numFmtId="314" fontId="64" fillId="4" borderId="131" xfId="495" applyNumberFormat="1" applyFont="1" applyFill="1" applyBorder="1" applyAlignment="1">
      <alignment horizontal="center" vertical="center"/>
    </xf>
    <xf numFmtId="9" fontId="64" fillId="4" borderId="131" xfId="495" applyFont="1" applyFill="1" applyBorder="1" applyAlignment="1">
      <alignment horizontal="center" vertical="center"/>
    </xf>
    <xf numFmtId="314" fontId="105" fillId="0" borderId="0" xfId="495" applyNumberFormat="1" applyFont="1" applyBorder="1" applyAlignment="1">
      <alignment horizontal="center" vertical="top"/>
    </xf>
    <xf numFmtId="9" fontId="105" fillId="0" borderId="0" xfId="495" applyFont="1" applyBorder="1" applyAlignment="1">
      <alignment horizontal="center" vertical="top"/>
    </xf>
    <xf numFmtId="314" fontId="0" fillId="0" borderId="0" xfId="495" applyNumberFormat="1" applyFont="1" applyBorder="1" applyAlignment="1">
      <alignment horizontal="center" vertical="center"/>
    </xf>
    <xf numFmtId="314" fontId="0" fillId="0" borderId="132" xfId="495" applyNumberFormat="1" applyFont="1" applyBorder="1" applyAlignment="1">
      <alignment horizontal="center" vertical="center"/>
    </xf>
    <xf numFmtId="0" fontId="3" fillId="0" borderId="129" xfId="5962" applyBorder="1"/>
    <xf numFmtId="0" fontId="75" fillId="0" borderId="0" xfId="5962" applyFont="1" applyAlignment="1">
      <alignment horizontal="center" vertical="center"/>
    </xf>
    <xf numFmtId="0" fontId="75" fillId="4" borderId="0" xfId="5962" applyFont="1" applyFill="1" applyAlignment="1">
      <alignment horizontal="center" vertical="center"/>
    </xf>
    <xf numFmtId="223" fontId="75" fillId="0" borderId="0" xfId="9727" applyFont="1" applyAlignment="1">
      <alignment horizontal="center" vertical="center"/>
    </xf>
    <xf numFmtId="9" fontId="12" fillId="5" borderId="89" xfId="495" applyFont="1" applyFill="1" applyBorder="1" applyAlignment="1">
      <alignment horizontal="center" vertical="center"/>
    </xf>
    <xf numFmtId="0" fontId="3" fillId="4" borderId="94" xfId="5962" applyFill="1" applyBorder="1"/>
    <xf numFmtId="179" fontId="3" fillId="5" borderId="0" xfId="9727" applyNumberFormat="1" applyFont="1" applyFill="1"/>
    <xf numFmtId="9" fontId="0" fillId="4" borderId="131" xfId="495" applyFont="1" applyFill="1" applyBorder="1" applyAlignment="1">
      <alignment horizontal="center" vertical="center"/>
    </xf>
    <xf numFmtId="9" fontId="0" fillId="4" borderId="92" xfId="495" applyFont="1" applyFill="1" applyBorder="1" applyAlignment="1">
      <alignment horizontal="center" vertical="center"/>
    </xf>
    <xf numFmtId="223" fontId="3" fillId="4" borderId="0" xfId="9727" applyFont="1" applyFill="1"/>
    <xf numFmtId="9" fontId="108" fillId="5" borderId="95" xfId="495" applyFont="1" applyFill="1" applyBorder="1" applyAlignment="1">
      <alignment horizontal="center" vertical="center"/>
    </xf>
    <xf numFmtId="0" fontId="12" fillId="4" borderId="94" xfId="5962" applyFont="1" applyFill="1" applyBorder="1"/>
    <xf numFmtId="0" fontId="105" fillId="4" borderId="94" xfId="5962" applyFont="1" applyFill="1" applyBorder="1" applyAlignment="1">
      <alignment vertical="top"/>
    </xf>
    <xf numFmtId="9" fontId="0" fillId="0" borderId="161" xfId="495" applyFont="1" applyBorder="1" applyAlignment="1">
      <alignment horizontal="center" vertical="center"/>
    </xf>
    <xf numFmtId="3" fontId="3" fillId="5" borderId="0" xfId="5962" applyNumberFormat="1" applyFill="1"/>
    <xf numFmtId="0" fontId="0" fillId="13" borderId="0" xfId="0" applyFill="1"/>
    <xf numFmtId="0" fontId="3" fillId="4" borderId="0" xfId="1296" applyFill="1"/>
    <xf numFmtId="0" fontId="3" fillId="0" borderId="0" xfId="1296"/>
    <xf numFmtId="0" fontId="73" fillId="4" borderId="129" xfId="1296" applyFont="1" applyFill="1" applyBorder="1"/>
    <xf numFmtId="0" fontId="21" fillId="0" borderId="129" xfId="1296" applyFont="1" applyBorder="1"/>
    <xf numFmtId="0" fontId="3" fillId="4" borderId="0" xfId="1296" applyFill="1" applyAlignment="1">
      <alignment horizontal="center"/>
    </xf>
    <xf numFmtId="9" fontId="3" fillId="0" borderId="129" xfId="8294" applyFont="1" applyBorder="1" applyAlignment="1">
      <alignment horizontal="center"/>
    </xf>
    <xf numFmtId="0" fontId="75" fillId="4" borderId="0" xfId="1296" applyFont="1" applyFill="1" applyAlignment="1">
      <alignment horizontal="center" vertical="center"/>
    </xf>
    <xf numFmtId="0" fontId="78" fillId="0" borderId="79" xfId="1296" applyFont="1" applyBorder="1" applyAlignment="1">
      <alignment horizontal="center" vertical="top" wrapText="1"/>
    </xf>
    <xf numFmtId="0" fontId="29" fillId="0" borderId="0" xfId="1296" applyFont="1" applyAlignment="1">
      <alignment horizontal="center" vertical="center"/>
    </xf>
    <xf numFmtId="0" fontId="78" fillId="0" borderId="64" xfId="1296" applyFont="1" applyBorder="1" applyAlignment="1">
      <alignment horizontal="center" vertical="top"/>
    </xf>
    <xf numFmtId="0" fontId="3" fillId="0" borderId="0" xfId="1296" applyAlignment="1">
      <alignment horizontal="center" wrapText="1"/>
    </xf>
    <xf numFmtId="0" fontId="23" fillId="4" borderId="88" xfId="1296" applyFont="1" applyFill="1" applyBorder="1" applyAlignment="1">
      <alignment vertical="center"/>
    </xf>
    <xf numFmtId="0" fontId="5" fillId="13" borderId="89" xfId="1296" applyFont="1" applyFill="1" applyBorder="1" applyAlignment="1">
      <alignment vertical="center"/>
    </xf>
    <xf numFmtId="3" fontId="12" fillId="13" borderId="88" xfId="1296" applyNumberFormat="1" applyFont="1" applyFill="1" applyBorder="1" applyAlignment="1">
      <alignment horizontal="center" vertical="center"/>
    </xf>
    <xf numFmtId="0" fontId="12" fillId="4" borderId="91" xfId="1296" applyFont="1" applyFill="1" applyBorder="1" applyAlignment="1">
      <alignment vertical="center"/>
    </xf>
    <xf numFmtId="0" fontId="3" fillId="0" borderId="92" xfId="1296" applyBorder="1" applyAlignment="1">
      <alignment horizontal="left" vertical="center" indent="1"/>
    </xf>
    <xf numFmtId="0" fontId="12" fillId="4" borderId="0" xfId="1296" applyFont="1" applyFill="1" applyAlignment="1">
      <alignment horizontal="center" vertical="center"/>
    </xf>
    <xf numFmtId="3" fontId="12" fillId="4" borderId="91" xfId="1296" applyNumberFormat="1" applyFont="1" applyFill="1" applyBorder="1" applyAlignment="1">
      <alignment horizontal="center" vertical="center"/>
    </xf>
    <xf numFmtId="0" fontId="12" fillId="4" borderId="94" xfId="1296" applyFont="1" applyFill="1" applyBorder="1" applyAlignment="1">
      <alignment vertical="center"/>
    </xf>
    <xf numFmtId="0" fontId="3" fillId="0" borderId="95" xfId="1296" applyBorder="1" applyAlignment="1">
      <alignment horizontal="left" vertical="center" indent="1"/>
    </xf>
    <xf numFmtId="3" fontId="12" fillId="4" borderId="94" xfId="1296" applyNumberFormat="1" applyFont="1" applyFill="1" applyBorder="1" applyAlignment="1">
      <alignment horizontal="center" vertical="center"/>
    </xf>
    <xf numFmtId="9" fontId="12" fillId="4" borderId="94" xfId="495" applyFont="1" applyFill="1" applyBorder="1" applyAlignment="1">
      <alignment horizontal="center" vertical="center"/>
    </xf>
    <xf numFmtId="0" fontId="110" fillId="4" borderId="94" xfId="1296" applyFont="1" applyFill="1" applyBorder="1" applyAlignment="1">
      <alignment horizontal="center" vertical="center"/>
    </xf>
    <xf numFmtId="0" fontId="12" fillId="0" borderId="95" xfId="1296" applyFont="1" applyBorder="1" applyAlignment="1">
      <alignment horizontal="left" vertical="center"/>
    </xf>
    <xf numFmtId="266" fontId="110" fillId="4" borderId="0" xfId="1296" applyNumberFormat="1" applyFont="1" applyFill="1" applyAlignment="1">
      <alignment horizontal="center" vertical="center"/>
    </xf>
    <xf numFmtId="3" fontId="12" fillId="0" borderId="94" xfId="1296" applyNumberFormat="1" applyFont="1" applyBorder="1" applyAlignment="1">
      <alignment horizontal="center" vertical="center"/>
    </xf>
    <xf numFmtId="0" fontId="111" fillId="4" borderId="94" xfId="1296" applyFont="1" applyFill="1" applyBorder="1" applyAlignment="1">
      <alignment horizontal="center" vertical="center"/>
    </xf>
    <xf numFmtId="0" fontId="111" fillId="4" borderId="0" xfId="1296" applyFont="1" applyFill="1" applyAlignment="1">
      <alignment horizontal="center" vertical="center"/>
    </xf>
    <xf numFmtId="3" fontId="3" fillId="0" borderId="94" xfId="1296" applyNumberFormat="1" applyBorder="1" applyAlignment="1">
      <alignment horizontal="center" vertical="center"/>
    </xf>
    <xf numFmtId="0" fontId="12" fillId="4" borderId="97" xfId="1296" applyFont="1" applyFill="1" applyBorder="1" applyAlignment="1">
      <alignment vertical="center"/>
    </xf>
    <xf numFmtId="0" fontId="3" fillId="0" borderId="98" xfId="1296" applyBorder="1" applyAlignment="1">
      <alignment horizontal="left" vertical="center" indent="1"/>
    </xf>
    <xf numFmtId="3" fontId="12" fillId="4" borderId="97" xfId="1296" applyNumberFormat="1" applyFont="1" applyFill="1" applyBorder="1" applyAlignment="1">
      <alignment horizontal="center" vertical="center"/>
    </xf>
    <xf numFmtId="0" fontId="12" fillId="4" borderId="0" xfId="1296" applyFont="1" applyFill="1" applyAlignment="1">
      <alignment vertical="center"/>
    </xf>
    <xf numFmtId="3" fontId="12" fillId="4" borderId="0" xfId="1296" applyNumberFormat="1" applyFont="1" applyFill="1" applyAlignment="1">
      <alignment horizontal="center" vertical="center"/>
    </xf>
    <xf numFmtId="0" fontId="23" fillId="4" borderId="88" xfId="1296" applyFont="1" applyFill="1" applyBorder="1" applyAlignment="1">
      <alignment horizontal="center" vertical="center"/>
    </xf>
    <xf numFmtId="0" fontId="5" fillId="13" borderId="89" xfId="1296" applyFont="1" applyFill="1" applyBorder="1" applyAlignment="1">
      <alignment horizontal="left" vertical="center"/>
    </xf>
    <xf numFmtId="0" fontId="110" fillId="4" borderId="91" xfId="1296" applyFont="1" applyFill="1" applyBorder="1" applyAlignment="1">
      <alignment horizontal="center" vertical="center"/>
    </xf>
    <xf numFmtId="0" fontId="12" fillId="0" borderId="92" xfId="1296" applyFont="1" applyBorder="1" applyAlignment="1">
      <alignment horizontal="left" vertical="center"/>
    </xf>
    <xf numFmtId="0" fontId="110" fillId="4" borderId="0" xfId="1296" applyFont="1" applyFill="1" applyAlignment="1">
      <alignment horizontal="center" vertical="center"/>
    </xf>
    <xf numFmtId="3" fontId="12" fillId="0" borderId="131" xfId="1296" applyNumberFormat="1" applyFont="1" applyBorder="1" applyAlignment="1">
      <alignment horizontal="center" vertical="center"/>
    </xf>
    <xf numFmtId="266" fontId="111" fillId="4" borderId="0" xfId="1296" applyNumberFormat="1" applyFont="1" applyFill="1" applyAlignment="1">
      <alignment horizontal="center" vertical="center"/>
    </xf>
    <xf numFmtId="9" fontId="3" fillId="0" borderId="94" xfId="495" applyFont="1" applyBorder="1" applyAlignment="1">
      <alignment horizontal="center" vertical="center"/>
    </xf>
    <xf numFmtId="0" fontId="12" fillId="13" borderId="95" xfId="1296" applyFont="1" applyFill="1" applyBorder="1" applyAlignment="1">
      <alignment horizontal="left" vertical="center"/>
    </xf>
    <xf numFmtId="3" fontId="12" fillId="13" borderId="94" xfId="1296" applyNumberFormat="1" applyFont="1" applyFill="1" applyBorder="1" applyAlignment="1">
      <alignment horizontal="center" vertical="center"/>
    </xf>
    <xf numFmtId="0" fontId="111" fillId="4" borderId="97" xfId="1296" applyFont="1" applyFill="1" applyBorder="1" applyAlignment="1">
      <alignment horizontal="center" vertical="center"/>
    </xf>
    <xf numFmtId="3" fontId="3" fillId="0" borderId="97" xfId="1296" applyNumberFormat="1" applyBorder="1" applyAlignment="1">
      <alignment horizontal="center" vertical="center"/>
    </xf>
    <xf numFmtId="0" fontId="111" fillId="0" borderId="0" xfId="1296" applyFont="1" applyAlignment="1">
      <alignment horizontal="left" vertical="center"/>
    </xf>
    <xf numFmtId="3" fontId="111" fillId="0" borderId="0" xfId="1296" applyNumberFormat="1" applyFont="1" applyAlignment="1">
      <alignment horizontal="center" vertical="center"/>
    </xf>
    <xf numFmtId="3" fontId="5" fillId="13" borderId="88" xfId="1296" applyNumberFormat="1" applyFont="1" applyFill="1" applyBorder="1" applyAlignment="1">
      <alignment horizontal="center" vertical="center"/>
    </xf>
    <xf numFmtId="3" fontId="111" fillId="4" borderId="94" xfId="495" applyNumberFormat="1" applyFont="1" applyFill="1" applyBorder="1" applyAlignment="1">
      <alignment horizontal="center" vertical="center"/>
    </xf>
    <xf numFmtId="3" fontId="3" fillId="0" borderId="95" xfId="495" applyNumberFormat="1" applyFont="1" applyFill="1" applyBorder="1" applyAlignment="1">
      <alignment horizontal="left" vertical="center" indent="1"/>
    </xf>
    <xf numFmtId="3" fontId="111" fillId="4" borderId="0" xfId="495" applyNumberFormat="1" applyFont="1" applyFill="1" applyAlignment="1">
      <alignment horizontal="center" vertical="center"/>
    </xf>
    <xf numFmtId="3" fontId="3" fillId="0" borderId="94" xfId="495" applyNumberFormat="1" applyFont="1" applyBorder="1" applyAlignment="1">
      <alignment horizontal="center" vertical="center"/>
    </xf>
    <xf numFmtId="9" fontId="111" fillId="4" borderId="94" xfId="495" applyFont="1" applyFill="1" applyBorder="1" applyAlignment="1">
      <alignment horizontal="center" vertical="center"/>
    </xf>
    <xf numFmtId="9" fontId="3" fillId="0" borderId="95" xfId="495" applyFont="1" applyFill="1" applyBorder="1" applyAlignment="1">
      <alignment horizontal="left" vertical="center" indent="1"/>
    </xf>
    <xf numFmtId="9" fontId="111" fillId="4" borderId="0" xfId="495" applyFont="1" applyFill="1" applyAlignment="1">
      <alignment horizontal="center" vertical="center"/>
    </xf>
    <xf numFmtId="0" fontId="111" fillId="0" borderId="0" xfId="1296" applyFont="1" applyAlignment="1">
      <alignment horizontal="center" vertical="center"/>
    </xf>
    <xf numFmtId="9" fontId="3" fillId="0" borderId="129" xfId="495" applyFont="1" applyBorder="1" applyAlignment="1">
      <alignment horizontal="center"/>
    </xf>
    <xf numFmtId="3" fontId="3" fillId="0" borderId="129" xfId="1296" applyNumberFormat="1" applyBorder="1" applyAlignment="1">
      <alignment horizontal="center"/>
    </xf>
    <xf numFmtId="3" fontId="12" fillId="13" borderId="86" xfId="1296" applyNumberFormat="1" applyFont="1" applyFill="1" applyBorder="1" applyAlignment="1">
      <alignment horizontal="center" vertical="center"/>
    </xf>
    <xf numFmtId="3" fontId="12" fillId="4" borderId="131" xfId="1296" applyNumberFormat="1" applyFont="1" applyFill="1" applyBorder="1" applyAlignment="1">
      <alignment horizontal="center" vertical="center"/>
    </xf>
    <xf numFmtId="9" fontId="12" fillId="4" borderId="92" xfId="495" applyFont="1" applyFill="1" applyBorder="1" applyAlignment="1">
      <alignment horizontal="center" vertical="center"/>
    </xf>
    <xf numFmtId="9" fontId="12" fillId="4" borderId="95" xfId="495" applyFont="1" applyFill="1" applyBorder="1" applyAlignment="1">
      <alignment horizontal="center" vertical="center"/>
    </xf>
    <xf numFmtId="9" fontId="12" fillId="4" borderId="0" xfId="495" applyFont="1" applyFill="1" applyBorder="1" applyAlignment="1">
      <alignment horizontal="center" vertical="center"/>
    </xf>
    <xf numFmtId="190" fontId="12" fillId="4" borderId="95" xfId="495" applyNumberFormat="1" applyFont="1" applyFill="1" applyBorder="1" applyAlignment="1">
      <alignment horizontal="center" vertical="center"/>
    </xf>
    <xf numFmtId="3" fontId="12" fillId="0" borderId="0" xfId="1296" applyNumberFormat="1" applyFont="1" applyAlignment="1">
      <alignment horizontal="center" vertical="center"/>
    </xf>
    <xf numFmtId="3" fontId="3" fillId="0" borderId="0" xfId="1296" applyNumberFormat="1" applyAlignment="1">
      <alignment horizontal="center" vertical="center"/>
    </xf>
    <xf numFmtId="3" fontId="12" fillId="4" borderId="132" xfId="1296" applyNumberFormat="1" applyFont="1" applyFill="1" applyBorder="1" applyAlignment="1">
      <alignment horizontal="center" vertical="center"/>
    </xf>
    <xf numFmtId="9" fontId="12" fillId="4" borderId="98" xfId="495" applyFont="1" applyFill="1" applyBorder="1" applyAlignment="1">
      <alignment horizontal="center" vertical="center"/>
    </xf>
    <xf numFmtId="9" fontId="12" fillId="4" borderId="0" xfId="8294" applyFont="1" applyFill="1" applyBorder="1" applyAlignment="1">
      <alignment horizontal="center" vertical="center"/>
    </xf>
    <xf numFmtId="3" fontId="5" fillId="13" borderId="86" xfId="1296" applyNumberFormat="1" applyFont="1" applyFill="1" applyBorder="1" applyAlignment="1">
      <alignment horizontal="center" vertical="center"/>
    </xf>
    <xf numFmtId="9" fontId="12" fillId="0" borderId="92" xfId="495" applyFont="1" applyBorder="1" applyAlignment="1">
      <alignment horizontal="center" vertical="center"/>
    </xf>
    <xf numFmtId="9" fontId="3" fillId="0" borderId="0" xfId="9727" applyNumberFormat="1" applyFont="1" applyBorder="1" applyAlignment="1">
      <alignment horizontal="center" vertical="center"/>
    </xf>
    <xf numFmtId="287" fontId="12" fillId="4" borderId="95" xfId="495" applyNumberFormat="1" applyFont="1" applyFill="1" applyBorder="1" applyAlignment="1">
      <alignment horizontal="center" vertical="center"/>
    </xf>
    <xf numFmtId="3" fontId="12" fillId="13" borderId="0" xfId="1296" applyNumberFormat="1" applyFont="1" applyFill="1" applyAlignment="1">
      <alignment horizontal="center" vertical="center"/>
    </xf>
    <xf numFmtId="9" fontId="12" fillId="13" borderId="95" xfId="495" applyFont="1" applyFill="1" applyBorder="1" applyAlignment="1">
      <alignment horizontal="center" vertical="center"/>
    </xf>
    <xf numFmtId="3" fontId="3" fillId="0" borderId="132" xfId="1296" applyNumberFormat="1" applyBorder="1" applyAlignment="1">
      <alignment horizontal="center" vertical="center"/>
    </xf>
    <xf numFmtId="9" fontId="111" fillId="0" borderId="0" xfId="8294" applyFont="1" applyAlignment="1">
      <alignment horizontal="center" vertical="center"/>
    </xf>
    <xf numFmtId="9" fontId="23" fillId="13" borderId="89" xfId="495" applyFont="1" applyFill="1" applyBorder="1" applyAlignment="1">
      <alignment horizontal="center" vertical="center"/>
    </xf>
    <xf numFmtId="3" fontId="3" fillId="0" borderId="0" xfId="495" applyNumberFormat="1" applyFont="1" applyBorder="1" applyAlignment="1">
      <alignment horizontal="center" vertical="center"/>
    </xf>
    <xf numFmtId="0" fontId="83" fillId="0" borderId="0" xfId="1296" applyFont="1" applyAlignment="1">
      <alignment horizontal="center" vertical="center"/>
    </xf>
    <xf numFmtId="0" fontId="3" fillId="0" borderId="129" xfId="1296" applyBorder="1" applyAlignment="1">
      <alignment horizontal="center"/>
    </xf>
    <xf numFmtId="0" fontId="3" fillId="0" borderId="0" xfId="1296" applyAlignment="1">
      <alignment horizontal="center"/>
    </xf>
    <xf numFmtId="0" fontId="29" fillId="0" borderId="0" xfId="1296" applyFont="1" applyAlignment="1">
      <alignment horizontal="center"/>
    </xf>
    <xf numFmtId="3" fontId="23" fillId="13" borderId="88" xfId="1296" applyNumberFormat="1" applyFont="1" applyFill="1" applyBorder="1" applyAlignment="1">
      <alignment horizontal="center" vertical="center"/>
    </xf>
    <xf numFmtId="3" fontId="23" fillId="13" borderId="86" xfId="1296" applyNumberFormat="1" applyFont="1" applyFill="1" applyBorder="1" applyAlignment="1">
      <alignment horizontal="center" vertical="center"/>
    </xf>
    <xf numFmtId="3" fontId="12" fillId="0" borderId="91" xfId="1296" applyNumberFormat="1" applyFont="1" applyBorder="1" applyAlignment="1">
      <alignment horizontal="center" vertical="center"/>
    </xf>
    <xf numFmtId="179" fontId="3" fillId="0" borderId="97" xfId="9727" applyNumberFormat="1" applyFont="1" applyBorder="1" applyAlignment="1">
      <alignment horizontal="center" vertical="center"/>
    </xf>
    <xf numFmtId="3" fontId="3" fillId="0" borderId="94" xfId="495" applyNumberFormat="1" applyFont="1" applyFill="1" applyBorder="1" applyAlignment="1">
      <alignment horizontal="center" vertical="center"/>
    </xf>
    <xf numFmtId="3" fontId="3" fillId="0" borderId="0" xfId="1296" applyNumberFormat="1"/>
    <xf numFmtId="3" fontId="3" fillId="0" borderId="0" xfId="1296" applyNumberFormat="1" applyAlignment="1">
      <alignment horizontal="center"/>
    </xf>
    <xf numFmtId="3" fontId="3" fillId="4" borderId="129" xfId="1296" applyNumberFormat="1" applyFill="1" applyBorder="1" applyAlignment="1">
      <alignment horizontal="center"/>
    </xf>
    <xf numFmtId="0" fontId="3" fillId="4" borderId="0" xfId="1296" applyFill="1" applyAlignment="1">
      <alignment horizontal="center" wrapText="1"/>
    </xf>
    <xf numFmtId="0" fontId="83" fillId="4" borderId="0" xfId="1296" applyFont="1" applyFill="1" applyAlignment="1">
      <alignment horizontal="center" vertical="center"/>
    </xf>
    <xf numFmtId="3" fontId="83" fillId="0" borderId="0" xfId="1296" applyNumberFormat="1" applyFont="1" applyAlignment="1">
      <alignment horizontal="center" vertical="center"/>
    </xf>
    <xf numFmtId="223" fontId="3" fillId="0" borderId="129" xfId="9727" applyFont="1" applyFill="1" applyBorder="1" applyAlignment="1">
      <alignment horizontal="center"/>
    </xf>
    <xf numFmtId="3" fontId="12" fillId="0" borderId="132" xfId="1296" applyNumberFormat="1" applyFont="1" applyBorder="1" applyAlignment="1">
      <alignment horizontal="center" vertical="center"/>
    </xf>
    <xf numFmtId="3" fontId="3" fillId="0" borderId="0" xfId="495" applyNumberFormat="1" applyFont="1" applyFill="1" applyBorder="1" applyAlignment="1">
      <alignment horizontal="center" vertical="center"/>
    </xf>
    <xf numFmtId="9" fontId="3" fillId="0" borderId="129" xfId="1296" applyNumberFormat="1" applyBorder="1" applyAlignment="1">
      <alignment horizontal="center"/>
    </xf>
    <xf numFmtId="10" fontId="3" fillId="0" borderId="0" xfId="8294" applyNumberFormat="1" applyFont="1" applyAlignment="1">
      <alignment horizontal="center"/>
    </xf>
    <xf numFmtId="314" fontId="3" fillId="0" borderId="0" xfId="495" applyNumberFormat="1" applyFont="1" applyBorder="1" applyAlignment="1">
      <alignment horizontal="center" vertical="center"/>
    </xf>
    <xf numFmtId="0" fontId="3" fillId="0" borderId="0" xfId="1296" applyAlignment="1">
      <alignment horizontal="center" vertical="center"/>
    </xf>
    <xf numFmtId="3" fontId="83" fillId="0" borderId="0" xfId="1296" applyNumberFormat="1" applyFont="1" applyAlignment="1">
      <alignment horizontal="center"/>
    </xf>
    <xf numFmtId="179" fontId="3" fillId="0" borderId="0" xfId="9727" applyNumberFormat="1" applyFont="1" applyBorder="1" applyAlignment="1">
      <alignment horizontal="center" vertical="center"/>
    </xf>
    <xf numFmtId="3" fontId="3" fillId="0" borderId="132" xfId="4732" applyNumberFormat="1" applyFont="1" applyBorder="1" applyAlignment="1">
      <alignment horizontal="center" vertical="center"/>
    </xf>
    <xf numFmtId="266" fontId="112" fillId="0" borderId="0" xfId="1296" applyNumberFormat="1" applyFont="1" applyAlignment="1">
      <alignment horizontal="center" vertical="center"/>
    </xf>
    <xf numFmtId="266" fontId="3" fillId="0" borderId="0" xfId="1296" applyNumberFormat="1" applyAlignment="1">
      <alignment horizontal="center" vertical="center"/>
    </xf>
    <xf numFmtId="0" fontId="83" fillId="0" borderId="0" xfId="1296" applyFont="1" applyAlignment="1">
      <alignment horizontal="center"/>
    </xf>
    <xf numFmtId="0" fontId="29" fillId="0" borderId="132" xfId="1296" applyFont="1" applyBorder="1" applyAlignment="1">
      <alignment horizontal="center" vertical="center"/>
    </xf>
    <xf numFmtId="266" fontId="12" fillId="4" borderId="0" xfId="1296" applyNumberFormat="1" applyFont="1" applyFill="1" applyAlignment="1">
      <alignment horizontal="center" vertical="center"/>
    </xf>
    <xf numFmtId="266" fontId="12" fillId="0" borderId="94" xfId="1296" applyNumberFormat="1" applyFont="1" applyBorder="1" applyAlignment="1">
      <alignment horizontal="center" vertical="center"/>
    </xf>
    <xf numFmtId="266" fontId="12" fillId="0" borderId="0" xfId="1296" applyNumberFormat="1" applyFont="1" applyAlignment="1">
      <alignment horizontal="center" vertical="center"/>
    </xf>
    <xf numFmtId="0" fontId="3" fillId="4" borderId="0" xfId="1296" applyFill="1" applyAlignment="1">
      <alignment horizontal="center" vertical="center"/>
    </xf>
    <xf numFmtId="266" fontId="3" fillId="4" borderId="0" xfId="1296" applyNumberFormat="1" applyFill="1" applyAlignment="1">
      <alignment horizontal="center" vertical="center"/>
    </xf>
    <xf numFmtId="266" fontId="3" fillId="0" borderId="94" xfId="4732" applyNumberFormat="1" applyFont="1" applyBorder="1" applyAlignment="1">
      <alignment horizontal="center" vertical="center"/>
    </xf>
    <xf numFmtId="266" fontId="3" fillId="0" borderId="0" xfId="4732" applyNumberFormat="1" applyFont="1" applyBorder="1" applyAlignment="1">
      <alignment horizontal="center" vertical="center"/>
    </xf>
    <xf numFmtId="266" fontId="12" fillId="13" borderId="94" xfId="1296" applyNumberFormat="1" applyFont="1" applyFill="1" applyBorder="1" applyAlignment="1">
      <alignment horizontal="center" vertical="center"/>
    </xf>
    <xf numFmtId="266" fontId="12" fillId="13" borderId="0" xfId="1296" applyNumberFormat="1" applyFont="1" applyFill="1" applyAlignment="1">
      <alignment horizontal="center" vertical="center"/>
    </xf>
    <xf numFmtId="3" fontId="3" fillId="4" borderId="97" xfId="1296" applyNumberFormat="1" applyFill="1" applyBorder="1" applyAlignment="1">
      <alignment horizontal="center" vertical="center"/>
    </xf>
    <xf numFmtId="266" fontId="3" fillId="0" borderId="132" xfId="4732" applyNumberFormat="1" applyFont="1" applyBorder="1" applyAlignment="1">
      <alignment horizontal="center" vertical="center"/>
    </xf>
    <xf numFmtId="187" fontId="3" fillId="0" borderId="0" xfId="4732" applyNumberFormat="1" applyFont="1" applyAlignment="1">
      <alignment horizontal="center" vertical="center"/>
    </xf>
    <xf numFmtId="3" fontId="3" fillId="4" borderId="0" xfId="495" applyNumberFormat="1" applyFont="1" applyFill="1" applyAlignment="1">
      <alignment horizontal="center" vertical="center"/>
    </xf>
    <xf numFmtId="266" fontId="12" fillId="13" borderId="0" xfId="4732" applyNumberFormat="1" applyFont="1" applyFill="1" applyBorder="1" applyAlignment="1">
      <alignment horizontal="center" vertical="center"/>
    </xf>
    <xf numFmtId="266" fontId="3" fillId="0" borderId="97" xfId="4732" applyNumberFormat="1" applyFont="1" applyBorder="1" applyAlignment="1">
      <alignment horizontal="center" vertical="center"/>
    </xf>
    <xf numFmtId="9" fontId="3" fillId="0" borderId="0" xfId="8294" applyFont="1" applyBorder="1" applyAlignment="1">
      <alignment horizontal="center" wrapText="1"/>
    </xf>
    <xf numFmtId="9" fontId="5" fillId="13" borderId="86" xfId="8294" applyFont="1" applyFill="1" applyBorder="1" applyAlignment="1">
      <alignment horizontal="center" vertical="center"/>
    </xf>
    <xf numFmtId="9" fontId="12" fillId="4" borderId="131" xfId="8294" applyFont="1" applyFill="1" applyBorder="1" applyAlignment="1">
      <alignment horizontal="center" vertical="center"/>
    </xf>
    <xf numFmtId="176" fontId="12" fillId="4" borderId="0" xfId="8294" applyNumberFormat="1" applyFont="1" applyFill="1" applyBorder="1" applyAlignment="1">
      <alignment horizontal="center" vertical="center"/>
    </xf>
    <xf numFmtId="9" fontId="12" fillId="0" borderId="0" xfId="8294" applyFont="1" applyBorder="1" applyAlignment="1">
      <alignment horizontal="center" vertical="center"/>
    </xf>
    <xf numFmtId="9" fontId="3" fillId="0" borderId="0" xfId="8294" applyFont="1" applyBorder="1" applyAlignment="1">
      <alignment horizontal="center" vertical="center"/>
    </xf>
    <xf numFmtId="9" fontId="12" fillId="4" borderId="132" xfId="8294" applyFont="1" applyFill="1" applyBorder="1" applyAlignment="1">
      <alignment horizontal="center" vertical="center"/>
    </xf>
    <xf numFmtId="9" fontId="12" fillId="0" borderId="131" xfId="495" applyFont="1" applyBorder="1" applyAlignment="1">
      <alignment horizontal="center" vertical="center"/>
    </xf>
    <xf numFmtId="9" fontId="12" fillId="13" borderId="0" xfId="495" applyFont="1" applyFill="1" applyBorder="1" applyAlignment="1">
      <alignment horizontal="center" vertical="center"/>
    </xf>
    <xf numFmtId="266" fontId="3" fillId="0" borderId="132" xfId="4732" applyNumberFormat="1" applyFont="1" applyFill="1" applyBorder="1" applyAlignment="1">
      <alignment horizontal="center" vertical="center"/>
    </xf>
    <xf numFmtId="9" fontId="12" fillId="4" borderId="132" xfId="495" applyFont="1" applyFill="1" applyBorder="1" applyAlignment="1">
      <alignment horizontal="center" vertical="center"/>
    </xf>
    <xf numFmtId="9" fontId="111" fillId="0" borderId="0" xfId="495" applyFont="1" applyAlignment="1">
      <alignment horizontal="center" vertical="center"/>
    </xf>
    <xf numFmtId="266" fontId="3" fillId="0" borderId="0" xfId="1296" applyNumberFormat="1"/>
    <xf numFmtId="9" fontId="3" fillId="0" borderId="0" xfId="495" applyFont="1" applyBorder="1" applyAlignment="1">
      <alignment horizontal="center"/>
    </xf>
    <xf numFmtId="0" fontId="75" fillId="0" borderId="0" xfId="1296" applyFont="1" applyAlignment="1">
      <alignment horizontal="center" vertical="center"/>
    </xf>
    <xf numFmtId="0" fontId="60" fillId="4" borderId="94" xfId="1296" applyFont="1" applyFill="1" applyBorder="1" applyAlignment="1">
      <alignment horizontal="center" vertical="center"/>
    </xf>
    <xf numFmtId="3" fontId="64" fillId="5" borderId="0" xfId="0" applyNumberFormat="1" applyFont="1" applyFill="1"/>
    <xf numFmtId="0" fontId="3" fillId="4" borderId="94" xfId="1296" applyFill="1" applyBorder="1" applyAlignment="1">
      <alignment horizontal="center" vertical="center"/>
    </xf>
    <xf numFmtId="176" fontId="12" fillId="4" borderId="95" xfId="495" applyNumberFormat="1" applyFont="1" applyFill="1" applyBorder="1" applyAlignment="1">
      <alignment horizontal="center" vertical="center"/>
    </xf>
    <xf numFmtId="0" fontId="12" fillId="4" borderId="94" xfId="1296" applyFont="1" applyFill="1" applyBorder="1" applyAlignment="1">
      <alignment horizontal="center" vertical="center"/>
    </xf>
    <xf numFmtId="266" fontId="0" fillId="0" borderId="0" xfId="0" applyNumberFormat="1"/>
    <xf numFmtId="266" fontId="0" fillId="13" borderId="0" xfId="0" applyNumberFormat="1" applyFill="1"/>
    <xf numFmtId="3" fontId="3" fillId="0" borderId="95" xfId="495" applyNumberFormat="1" applyFont="1" applyBorder="1" applyAlignment="1">
      <alignment horizontal="center" vertical="center"/>
    </xf>
    <xf numFmtId="3" fontId="3" fillId="4" borderId="94" xfId="495" applyNumberFormat="1" applyFont="1" applyFill="1" applyBorder="1" applyAlignment="1">
      <alignment horizontal="center" vertical="center"/>
    </xf>
    <xf numFmtId="176" fontId="12" fillId="4" borderId="0" xfId="495" applyNumberFormat="1" applyFont="1" applyFill="1" applyBorder="1" applyAlignment="1">
      <alignment horizontal="center" vertical="center"/>
    </xf>
    <xf numFmtId="9" fontId="3" fillId="4" borderId="94" xfId="495" applyFont="1" applyFill="1" applyBorder="1" applyAlignment="1">
      <alignment horizontal="center" vertical="center"/>
    </xf>
    <xf numFmtId="0" fontId="3" fillId="0" borderId="0" xfId="2305"/>
    <xf numFmtId="0" fontId="73" fillId="0" borderId="129" xfId="2305" applyFont="1" applyBorder="1"/>
    <xf numFmtId="0" fontId="3" fillId="0" borderId="129" xfId="2305" applyBorder="1"/>
    <xf numFmtId="0" fontId="65" fillId="0" borderId="0" xfId="2305" applyFont="1"/>
    <xf numFmtId="253" fontId="75" fillId="0" borderId="88" xfId="2305" applyNumberFormat="1" applyFont="1" applyBorder="1" applyAlignment="1">
      <alignment horizontal="center" vertical="center" wrapText="1"/>
    </xf>
    <xf numFmtId="0" fontId="3" fillId="0" borderId="0" xfId="2305" applyAlignment="1">
      <alignment horizontal="left" indent="3"/>
    </xf>
    <xf numFmtId="0" fontId="3" fillId="0" borderId="0" xfId="2305" applyAlignment="1">
      <alignment horizontal="center" vertical="center"/>
    </xf>
    <xf numFmtId="0" fontId="12" fillId="18" borderId="88" xfId="2305" applyFont="1" applyFill="1" applyBorder="1" applyAlignment="1">
      <alignment vertical="center"/>
    </xf>
    <xf numFmtId="0" fontId="113" fillId="18" borderId="104" xfId="2305" applyFont="1" applyFill="1" applyBorder="1" applyAlignment="1">
      <alignment vertical="center"/>
    </xf>
    <xf numFmtId="0" fontId="12" fillId="0" borderId="0" xfId="2305" applyFont="1" applyAlignment="1">
      <alignment vertical="center"/>
    </xf>
    <xf numFmtId="3" fontId="12" fillId="18" borderId="88" xfId="2305" applyNumberFormat="1" applyFont="1" applyFill="1" applyBorder="1" applyAlignment="1">
      <alignment horizontal="center" vertical="center"/>
    </xf>
    <xf numFmtId="0" fontId="114" fillId="12" borderId="94" xfId="8667" applyFont="1" applyFill="1" applyBorder="1" applyAlignment="1">
      <alignment vertical="center"/>
    </xf>
    <xf numFmtId="0" fontId="114" fillId="12" borderId="96" xfId="8667" applyFont="1" applyFill="1" applyBorder="1" applyAlignment="1">
      <alignment vertical="center"/>
    </xf>
    <xf numFmtId="0" fontId="114" fillId="0" borderId="0" xfId="2305" applyFont="1" applyAlignment="1">
      <alignment vertical="center"/>
    </xf>
    <xf numFmtId="3" fontId="114" fillId="0" borderId="94" xfId="2305" applyNumberFormat="1" applyFont="1" applyBorder="1" applyAlignment="1">
      <alignment horizontal="center" vertical="center"/>
    </xf>
    <xf numFmtId="0" fontId="114" fillId="12" borderId="99" xfId="8667" applyFont="1" applyFill="1" applyBorder="1" applyAlignment="1">
      <alignment vertical="center"/>
    </xf>
    <xf numFmtId="3" fontId="114" fillId="0" borderId="97" xfId="2305" applyNumberFormat="1" applyFont="1" applyBorder="1" applyAlignment="1">
      <alignment horizontal="center" vertical="center"/>
    </xf>
    <xf numFmtId="0" fontId="113" fillId="18" borderId="89" xfId="2305" applyFont="1" applyFill="1" applyBorder="1" applyAlignment="1">
      <alignment vertical="center"/>
    </xf>
    <xf numFmtId="3" fontId="12" fillId="18" borderId="91" xfId="8667" applyNumberFormat="1" applyFont="1" applyFill="1" applyBorder="1" applyAlignment="1">
      <alignment horizontal="center" vertical="center"/>
    </xf>
    <xf numFmtId="0" fontId="114" fillId="12" borderId="95" xfId="8667" applyFont="1" applyFill="1" applyBorder="1" applyAlignment="1">
      <alignment vertical="center"/>
    </xf>
    <xf numFmtId="0" fontId="114" fillId="12" borderId="97" xfId="8667" applyFont="1" applyFill="1" applyBorder="1" applyAlignment="1">
      <alignment vertical="center"/>
    </xf>
    <xf numFmtId="0" fontId="114" fillId="12" borderId="98" xfId="8667" applyFont="1" applyFill="1" applyBorder="1" applyAlignment="1">
      <alignment vertical="center"/>
    </xf>
    <xf numFmtId="0" fontId="114" fillId="12" borderId="92" xfId="8667" applyFont="1" applyFill="1" applyBorder="1" applyAlignment="1">
      <alignment vertical="center"/>
    </xf>
    <xf numFmtId="3" fontId="114" fillId="0" borderId="91" xfId="2305" applyNumberFormat="1" applyFont="1" applyBorder="1" applyAlignment="1">
      <alignment horizontal="center" vertical="center"/>
    </xf>
    <xf numFmtId="0" fontId="114" fillId="12" borderId="0" xfId="8667" applyFont="1" applyFill="1" applyAlignment="1">
      <alignment vertical="center"/>
    </xf>
    <xf numFmtId="3" fontId="114" fillId="0" borderId="0" xfId="2305" applyNumberFormat="1" applyFont="1" applyAlignment="1">
      <alignment horizontal="center" vertical="center"/>
    </xf>
    <xf numFmtId="3" fontId="12" fillId="18" borderId="86" xfId="2305" applyNumberFormat="1" applyFont="1" applyFill="1" applyBorder="1" applyAlignment="1">
      <alignment horizontal="center" vertical="center"/>
    </xf>
    <xf numFmtId="3" fontId="114" fillId="0" borderId="132" xfId="2305" applyNumberFormat="1" applyFont="1" applyBorder="1" applyAlignment="1">
      <alignment horizontal="center" vertical="center"/>
    </xf>
    <xf numFmtId="10" fontId="3" fillId="0" borderId="0" xfId="495" applyNumberFormat="1" applyFont="1" applyBorder="1" applyAlignment="1">
      <alignment horizontal="center" vertical="center"/>
    </xf>
    <xf numFmtId="0" fontId="12" fillId="18" borderId="131" xfId="8667" applyFont="1" applyFill="1" applyBorder="1" applyAlignment="1">
      <alignment horizontal="center" vertical="center"/>
    </xf>
    <xf numFmtId="3" fontId="12" fillId="18" borderId="131" xfId="8667" applyNumberFormat="1" applyFont="1" applyFill="1" applyBorder="1" applyAlignment="1">
      <alignment horizontal="center" vertical="center"/>
    </xf>
    <xf numFmtId="3" fontId="114" fillId="0" borderId="131" xfId="2305" applyNumberFormat="1" applyFont="1" applyBorder="1" applyAlignment="1">
      <alignment horizontal="center" vertical="center"/>
    </xf>
    <xf numFmtId="0" fontId="114" fillId="0" borderId="0" xfId="2305" applyFont="1" applyAlignment="1">
      <alignment horizontal="center" vertical="center"/>
    </xf>
    <xf numFmtId="0" fontId="115" fillId="0" borderId="0" xfId="2305" applyFont="1" applyAlignment="1">
      <alignment horizontal="center"/>
    </xf>
    <xf numFmtId="0" fontId="116" fillId="18" borderId="131" xfId="8667" applyFont="1" applyFill="1" applyBorder="1" applyAlignment="1">
      <alignment horizontal="center" vertical="center"/>
    </xf>
    <xf numFmtId="3" fontId="12" fillId="18" borderId="89" xfId="2305" applyNumberFormat="1" applyFont="1" applyFill="1" applyBorder="1" applyAlignment="1">
      <alignment horizontal="center" vertical="center"/>
    </xf>
    <xf numFmtId="3" fontId="3" fillId="0" borderId="0" xfId="2305" applyNumberFormat="1" applyAlignment="1">
      <alignment vertical="center"/>
    </xf>
    <xf numFmtId="3" fontId="114" fillId="0" borderId="95" xfId="2305" applyNumberFormat="1" applyFont="1" applyBorder="1" applyAlignment="1">
      <alignment horizontal="center" vertical="center"/>
    </xf>
    <xf numFmtId="3" fontId="114" fillId="0" borderId="98" xfId="2305" applyNumberFormat="1" applyFont="1" applyBorder="1" applyAlignment="1">
      <alignment horizontal="center" vertical="center"/>
    </xf>
    <xf numFmtId="0" fontId="12" fillId="18" borderId="92" xfId="8667" applyFont="1" applyFill="1" applyBorder="1" applyAlignment="1">
      <alignment horizontal="center" vertical="center"/>
    </xf>
    <xf numFmtId="3" fontId="114" fillId="0" borderId="92" xfId="2305" applyNumberFormat="1" applyFont="1" applyBorder="1" applyAlignment="1">
      <alignment horizontal="center" vertical="center"/>
    </xf>
    <xf numFmtId="0" fontId="3" fillId="0" borderId="0" xfId="2305" applyAlignment="1">
      <alignment vertical="center"/>
    </xf>
    <xf numFmtId="3" fontId="114" fillId="0" borderId="0" xfId="2305" applyNumberFormat="1" applyFont="1" applyAlignment="1">
      <alignment vertical="center"/>
    </xf>
    <xf numFmtId="3" fontId="3" fillId="0" borderId="0" xfId="2305" applyNumberFormat="1"/>
    <xf numFmtId="0" fontId="0" fillId="0" borderId="0" xfId="0" applyAlignment="1">
      <alignment vertical="top"/>
    </xf>
    <xf numFmtId="0" fontId="3" fillId="0" borderId="0" xfId="1304"/>
    <xf numFmtId="0" fontId="3" fillId="7" borderId="0" xfId="1304" applyFill="1"/>
    <xf numFmtId="0" fontId="3" fillId="12" borderId="0" xfId="1304" applyFill="1"/>
    <xf numFmtId="0" fontId="3" fillId="0" borderId="0" xfId="1304" applyAlignment="1"/>
    <xf numFmtId="0" fontId="3" fillId="12" borderId="162" xfId="1304" applyFill="1" applyBorder="1"/>
    <xf numFmtId="0" fontId="117" fillId="0" borderId="163" xfId="1304" applyFont="1" applyBorder="1" applyAlignment="1">
      <alignment horizontal="center"/>
    </xf>
    <xf numFmtId="0" fontId="118" fillId="0" borderId="163" xfId="1304" applyFont="1" applyBorder="1"/>
    <xf numFmtId="0" fontId="3" fillId="7" borderId="0" xfId="1304" applyFill="1" applyAlignment="1">
      <alignment vertical="top"/>
    </xf>
    <xf numFmtId="0" fontId="3" fillId="0" borderId="0" xfId="1304" applyAlignment="1">
      <alignment vertical="top"/>
    </xf>
    <xf numFmtId="0" fontId="118" fillId="0" borderId="163" xfId="1304" applyFont="1" applyBorder="1" applyAlignment="1">
      <alignment vertical="top"/>
    </xf>
    <xf numFmtId="0" fontId="3" fillId="12" borderId="164" xfId="1304" applyFill="1" applyBorder="1"/>
    <xf numFmtId="0" fontId="119" fillId="0" borderId="0" xfId="1304" applyFont="1"/>
    <xf numFmtId="0" fontId="3" fillId="12" borderId="165" xfId="1304" applyFill="1" applyBorder="1"/>
    <xf numFmtId="0" fontId="74" fillId="0" borderId="0" xfId="1304" applyFont="1" applyAlignment="1">
      <alignment horizontal="center"/>
    </xf>
    <xf numFmtId="0" fontId="63" fillId="0" borderId="0" xfId="1304" applyFont="1"/>
    <xf numFmtId="0" fontId="119" fillId="0" borderId="0" xfId="1304" applyFont="1" applyAlignment="1">
      <alignment horizontal="center"/>
    </xf>
    <xf numFmtId="305" fontId="120" fillId="0" borderId="0" xfId="1304" applyNumberFormat="1" applyFont="1" applyAlignment="1">
      <alignment horizontal="center"/>
    </xf>
    <xf numFmtId="305" fontId="121" fillId="0" borderId="0" xfId="1304" applyNumberFormat="1" applyFont="1" applyAlignment="1">
      <alignment vertical="center"/>
    </xf>
    <xf numFmtId="305" fontId="121" fillId="0" borderId="0" xfId="1304" applyNumberFormat="1" applyFont="1" applyAlignment="1">
      <alignment horizontal="center" vertical="center"/>
    </xf>
    <xf numFmtId="305" fontId="122" fillId="0" borderId="166" xfId="1304" applyNumberFormat="1" applyFont="1" applyBorder="1" applyAlignment="1">
      <alignment horizontal="center"/>
    </xf>
    <xf numFmtId="305" fontId="122" fillId="0" borderId="0" xfId="1304" applyNumberFormat="1" applyFont="1" applyAlignment="1">
      <alignment horizontal="center"/>
    </xf>
    <xf numFmtId="0" fontId="3" fillId="12" borderId="167" xfId="1304" applyFill="1" applyBorder="1"/>
    <xf numFmtId="0" fontId="117" fillId="0" borderId="168" xfId="1304" applyFont="1" applyBorder="1" applyAlignment="1">
      <alignment horizontal="center"/>
    </xf>
    <xf numFmtId="0" fontId="118" fillId="0" borderId="168" xfId="1304" applyFont="1" applyBorder="1"/>
    <xf numFmtId="0" fontId="118" fillId="0" borderId="168" xfId="1304" applyFont="1" applyBorder="1" applyAlignment="1">
      <alignment vertical="top"/>
    </xf>
    <xf numFmtId="305" fontId="123" fillId="0" borderId="0" xfId="1304" applyNumberFormat="1" applyFont="1" applyAlignment="1">
      <alignment vertical="center"/>
    </xf>
    <xf numFmtId="305" fontId="122" fillId="0" borderId="169" xfId="1304" applyNumberFormat="1" applyFont="1" applyBorder="1" applyAlignment="1">
      <alignment horizontal="center"/>
    </xf>
    <xf numFmtId="305" fontId="124" fillId="0" borderId="0" xfId="1304" applyNumberFormat="1" applyFont="1" applyAlignment="1">
      <alignment horizontal="center"/>
    </xf>
    <xf numFmtId="0" fontId="117" fillId="0" borderId="0" xfId="1304" applyFont="1" applyAlignment="1">
      <alignment horizontal="center"/>
    </xf>
    <xf numFmtId="0" fontId="118" fillId="0" borderId="0" xfId="1304" applyFont="1"/>
    <xf numFmtId="0" fontId="118" fillId="0" borderId="0" xfId="1304" applyFont="1" applyAlignment="1">
      <alignment vertical="top"/>
    </xf>
    <xf numFmtId="305" fontId="120" fillId="0" borderId="0" xfId="1304" applyNumberFormat="1" applyFont="1" applyAlignment="1" quotePrefix="1">
      <alignment horizontal="center"/>
    </xf>
    <xf numFmtId="247" fontId="0" fillId="0" borderId="86" xfId="0" applyNumberFormat="1" applyBorder="1" applyAlignment="1" quotePrefix="1">
      <alignment horizontal="center" vertical="center"/>
    </xf>
    <xf numFmtId="247" fontId="0" fillId="0" borderId="89" xfId="0" applyNumberFormat="1" applyBorder="1" applyAlignment="1" quotePrefix="1">
      <alignment horizontal="center" vertical="center"/>
    </xf>
    <xf numFmtId="9" fontId="0" fillId="0" borderId="92" xfId="495" applyFont="1" applyFill="1" applyBorder="1" applyAlignment="1" quotePrefix="1">
      <alignment horizontal="center" vertical="center"/>
    </xf>
    <xf numFmtId="9" fontId="0" fillId="0" borderId="0" xfId="495" applyFont="1" applyBorder="1" applyAlignment="1" quotePrefix="1">
      <alignment horizontal="center" vertical="center"/>
    </xf>
    <xf numFmtId="9" fontId="0" fillId="0" borderId="98" xfId="495" applyFont="1" applyBorder="1" applyAlignment="1" quotePrefix="1">
      <alignment horizontal="center" vertical="center"/>
    </xf>
    <xf numFmtId="0" fontId="0" fillId="0" borderId="98" xfId="0" applyBorder="1" applyAlignment="1" quotePrefix="1">
      <alignment horizontal="center" vertical="center"/>
    </xf>
  </cellXfs>
  <cellStyles count="9751">
    <cellStyle name="Normal" xfId="0" builtinId="0"/>
    <cellStyle name="通貨 [0.00]_NTT G.Lite Pricing Jan 25th" xfId="1"/>
    <cellStyle name="_TableHead_TBG Onatel Février  2009  Vtbg V3_Commentaires TBG mars_Copie de Flash du mois d' avril 2009 corrigé par NAIMI_Reporting Onatel Mai 2009 V 0_Budget 2011 v1 (4)" xfId="2"/>
    <cellStyle name="Euro 9 2" xfId="3"/>
    <cellStyle name="Titre 1 2" xfId="4"/>
    <cellStyle name="20 % - Accent2 7 3 2" xfId="5"/>
    <cellStyle name="Dollar" xfId="6"/>
    <cellStyle name="Euro 4 2" xfId="7"/>
    <cellStyle name="20 % - Accent3 10_RH et QS" xfId="8"/>
    <cellStyle name="Milliers 5 6 2" xfId="9"/>
    <cellStyle name="Milliers 5 6" xfId="10"/>
    <cellStyle name="In Dates" xfId="11"/>
    <cellStyle name="Normal 12 2 3 2_RH et QS" xfId="12"/>
    <cellStyle name="Milliers 2 18" xfId="13"/>
    <cellStyle name="40 % - Accent1 2_CA Fixe" xfId="14"/>
    <cellStyle name="20% - Accent4 26 2" xfId="15"/>
    <cellStyle name="Pourcentage 17 2_RH et QS" xfId="16"/>
    <cellStyle name="20% - Accent3 26 2" xfId="17"/>
    <cellStyle name="_TableHeading_commentaires fixe  internet Déc 08_TBG Onatel Février  2009  Vtbg V3_Copie de Flash du mois d' avril 2009 corrigé par NAIMI_Reporting Onatel septembre  2009 préparé_Budget 2011 v1 (4) 2" xfId="18"/>
    <cellStyle name="Pourcentage 2 2 2" xfId="19"/>
    <cellStyle name="Title 11" xfId="20"/>
    <cellStyle name="Milliers 2 10" xfId="21"/>
    <cellStyle name="20% - Accent3 14_RH et QS" xfId="22"/>
    <cellStyle name="千位分隔_IRAQI" xfId="23"/>
    <cellStyle name="Sortie 6 2" xfId="24"/>
    <cellStyle name="Normal 21 2 7" xfId="25"/>
    <cellStyle name="_Table_02 Pfd Valuation_Commentaires TBG mars_Copie de Flash du mois d' avril 2009 corrigé par NAIMI_Reporting Onatel Mai 2009 V 0" xfId="26"/>
    <cellStyle name="_TableHead_Commentaires TBG mars_Copie de Flash du mois d' avril 2009 corrigé par NAIMI_Flash du mois de mai 2009_Budget 2011 v1 (4)" xfId="27"/>
    <cellStyle name="40 % - Accent4 4 2" xfId="28"/>
    <cellStyle name="Pourcentage 18 7" xfId="29"/>
    <cellStyle name="Heading 3 6" xfId="30"/>
    <cellStyle name="Pourcentage 18 8" xfId="31"/>
    <cellStyle name="_TableRowBorder_commentaires fixe  internet Déc 08_Reporting Onatel Avril 2009 V0_Flash du mois de mai 2009_Budget Telmob 2011" xfId="32"/>
    <cellStyle name="Heading 3 7" xfId="33"/>
    <cellStyle name="Vérification 4 2" xfId="34"/>
    <cellStyle name="Normal 98" xfId="35"/>
    <cellStyle name="Milliers 3 11_RH et QS" xfId="36"/>
    <cellStyle name="Warning Text 8" xfId="37"/>
    <cellStyle name="Pourcentage 19 3 2" xfId="38"/>
    <cellStyle name="Normal 4 2 4 2 2" xfId="39"/>
    <cellStyle name="Milliers 5 7 2 3" xfId="40"/>
    <cellStyle name="60% - Accent5 11" xfId="41"/>
    <cellStyle name="Tusental_NPV" xfId="42"/>
    <cellStyle name="_TableHead_P&amp;L S1 2008 2" xfId="43"/>
    <cellStyle name="標準_NTT G.Lite Pricing Jan 25th" xfId="44"/>
    <cellStyle name="40% - Accent1 20 2" xfId="45"/>
    <cellStyle name="40% - Accent1 15 2" xfId="46"/>
    <cellStyle name="réel 3_RH et QS" xfId="47"/>
    <cellStyle name="Normal 6 2 4 3_RH et QS" xfId="48"/>
    <cellStyle name="40 % - Accent4 7 3" xfId="49"/>
    <cellStyle name="Titre 1 5 2" xfId="50"/>
    <cellStyle name="40 % - Accent6 4 2_Parc Mobile" xfId="51"/>
    <cellStyle name="Normal 6 2 3 3 3 2" xfId="52"/>
    <cellStyle name="Normal 3 2 5_RH et QS" xfId="53"/>
    <cellStyle name="Milliers 14 3 2 2" xfId="54"/>
    <cellStyle name="Vérification 8 2" xfId="55"/>
    <cellStyle name="_TableRowBorder_commentaires fixe  internet Déc 08_Flash du mois d' avril 2009_Reporting Onatel Mai 2009 V 0 2" xfId="56"/>
    <cellStyle name="Pourcentage 17 2 2_RH et QS" xfId="57"/>
    <cellStyle name="_TableHeading_commentaires fixe  internet Déc 08_Commentaires TBG mars_Copie de Flash du mois d' avril 2009 corrigé par NAIMI_Reporting Onatel septembre  2009 préparé 2" xfId="58"/>
    <cellStyle name="Heading 4 4" xfId="59"/>
    <cellStyle name="20 % - Accent1 10 4" xfId="60"/>
    <cellStyle name="SAPBEXexcBad7" xfId="61"/>
    <cellStyle name="Reference (O%)" xfId="62"/>
    <cellStyle name="_TableHead_Commentaires TBG mars_Reporting Onatel septembre  2009 préparé 2" xfId="63"/>
    <cellStyle name="_TableHeading_commentaires fixe  internet Déc 08_TBG Onatel Février  2009  Vtbg V3_Commentaires TBG mars_Flash du mois d' avril 2009_Flash du mois de mai 2009_Budget Telmob 2011" xfId="64"/>
    <cellStyle name="40% - Accent3 3" xfId="65"/>
    <cellStyle name="Vérification 4" xfId="66"/>
    <cellStyle name="Titre 2 2_RH et QS" xfId="67"/>
    <cellStyle name="Input Currency 9" xfId="68"/>
    <cellStyle name="Währung [0]_Acquisition stats" xfId="69"/>
    <cellStyle name="Titre 2 2" xfId="70"/>
    <cellStyle name="Milliers 14 2" xfId="71"/>
    <cellStyle name="Percent [00]" xfId="72"/>
    <cellStyle name="20 % - Accent2 4 5" xfId="73"/>
    <cellStyle name="40% - Accent4 21" xfId="74"/>
    <cellStyle name="40% - Accent4 16" xfId="75"/>
    <cellStyle name="_TableHead_TBG Onatel Février  2009  Vtbg V3_Budget 2011 v1 (4)" xfId="76"/>
    <cellStyle name="ViewTotalInt" xfId="77"/>
    <cellStyle name="_TableHeading_Reporting Onatel Avril 2009 V0_Copie de Flash du mois d' avril 2009 corrigé par NAIMI_Reporting Onatel septembre  2009 préparé_Budget 2011 v1 (4)" xfId="78"/>
    <cellStyle name="Milliers 4 8 2 2" xfId="79"/>
    <cellStyle name="Milliers 4 9 2 3" xfId="80"/>
    <cellStyle name="Input Currency 3" xfId="81"/>
    <cellStyle name="Heading 2 2" xfId="82"/>
    <cellStyle name="_TableHead_commentaires fixe  internet Déc 08_TBG Onatel Février  2009  Vtbg V3_Commentaires TBG mars_Copie de Flash du mois d' avril 2009 corrigé par NAIMI_Flash du mois de mai 2009 2" xfId="83"/>
    <cellStyle name="Border Heavy 2" xfId="84"/>
    <cellStyle name="Warning Text 2" xfId="85"/>
    <cellStyle name="40% - Accent3 20_RH et QS" xfId="86"/>
    <cellStyle name="40% - Accent3 15_RH et QS" xfId="87"/>
    <cellStyle name="Pourcentage 3 3 2_RH et QS" xfId="88"/>
    <cellStyle name="40 % - Accent4 11 2" xfId="89"/>
    <cellStyle name="Normal 94 3" xfId="90"/>
    <cellStyle name="Normal 89 3" xfId="91"/>
    <cellStyle name="Input Percent 4" xfId="92"/>
    <cellStyle name="Percent [1] 2" xfId="93"/>
    <cellStyle name="PrePop Units (2) 2" xfId="94"/>
    <cellStyle name="Vérification 6 2" xfId="95"/>
    <cellStyle name="20 % - Accent5 11_RH et QS" xfId="96"/>
    <cellStyle name="ViewGrndTotalPct" xfId="97"/>
    <cellStyle name="Normal 23 2 3 2" xfId="98"/>
    <cellStyle name="Monétaire 2 5 2 2" xfId="99"/>
    <cellStyle name="Vérification 3_RH et QS" xfId="100"/>
    <cellStyle name="Titre 1 5" xfId="101"/>
    <cellStyle name="Accounting 2 2" xfId="102"/>
    <cellStyle name="Milliers 4 8 2 3" xfId="103"/>
    <cellStyle name="_TableHeading_Reporting Onatel Avril 2009 V0_Copie de Flash du mois d' avril 2009 corrigé par NAIMI_Reporting Onatel Mai 2009 V 0_Reporting Onatel septembre  2009 préparé_Budget 2011 v1 (4) 2" xfId="104"/>
    <cellStyle name="Titre 4_RH et QS" xfId="105"/>
    <cellStyle name="60 % - Accent2 3 2" xfId="106"/>
    <cellStyle name="Standaard_Residential" xfId="107"/>
    <cellStyle name="Emphase 1" xfId="108"/>
    <cellStyle name="20 % - Accent5 8 2_RH et QS" xfId="109"/>
    <cellStyle name="40% - Accent6 14" xfId="110"/>
    <cellStyle name="20 % - Accent6 8 2 2" xfId="111"/>
    <cellStyle name="Normal 4 14 3 2" xfId="112"/>
    <cellStyle name="40% - Accent1 2_RH et QS" xfId="113"/>
    <cellStyle name="Entrée 5 2" xfId="114"/>
    <cellStyle name="Title 19" xfId="115"/>
    <cellStyle name="Title 24" xfId="116"/>
    <cellStyle name="40 % - Accent1 2 4" xfId="117"/>
    <cellStyle name="Normal 74 4" xfId="118"/>
    <cellStyle name="Titre 4 6 2" xfId="119"/>
    <cellStyle name="Milliers 6 3 3" xfId="120"/>
    <cellStyle name="Pourcentage 20_RH et QS" xfId="121"/>
    <cellStyle name="Milliers 5 6 2 3" xfId="122"/>
    <cellStyle name="Pourcentage 18 2 3 3 2" xfId="123"/>
    <cellStyle name="Pourcentage 14_RH et QS" xfId="124"/>
    <cellStyle name="Pourcentage 18 2 3 3" xfId="125"/>
    <cellStyle name="Titre 2 4" xfId="126"/>
    <cellStyle name="Pourcentage 4_RH et QS" xfId="127"/>
    <cellStyle name="Total 3_Parc Mobile" xfId="128"/>
    <cellStyle name="Prozent(+line)" xfId="129"/>
    <cellStyle name="20 % - Accent2 8_RH et QS" xfId="130"/>
    <cellStyle name="_TableHead_commentaires fixe  internet Déc 08_TBG Onatel Février  2009  Vtbg V3_Reporting Onatel Mai 2009 V 0" xfId="131"/>
    <cellStyle name="no dec" xfId="132"/>
    <cellStyle name="Kilo" xfId="133"/>
    <cellStyle name="Pourcentage 18 2 3 4" xfId="134"/>
    <cellStyle name="current day" xfId="135"/>
    <cellStyle name="Titre 6 2" xfId="136"/>
    <cellStyle name="Heading 3 8" xfId="137"/>
    <cellStyle name="Milliers 2 7 2" xfId="138"/>
    <cellStyle name="_TableHeading_Flash du mois d' avril 2009_Flash du mois de mai 2009" xfId="139"/>
    <cellStyle name="Titre 3 3 2 2" xfId="140"/>
    <cellStyle name="20 % - Accent3 8 3_RH et QS" xfId="141"/>
    <cellStyle name="Milliers 2 14 2 3" xfId="142"/>
    <cellStyle name="Milliers 4 2 3 4" xfId="143"/>
    <cellStyle name="Total 5" xfId="144"/>
    <cellStyle name="Input Currency 2" xfId="145"/>
    <cellStyle name="Normal 3 2 2 4" xfId="146"/>
    <cellStyle name="Titre 3 4 2 2" xfId="147"/>
    <cellStyle name="Normal 25 5 2" xfId="148"/>
    <cellStyle name="Normal 3 2_RH et QS" xfId="149"/>
    <cellStyle name="常规_1622720030624011detail" xfId="150"/>
    <cellStyle name="40% - Accent4 10 2" xfId="151"/>
    <cellStyle name="_TableHead_Commentaires TBG mars 2" xfId="152"/>
    <cellStyle name="_TableHeading_commentaires fixe  internet Déc 08_TBG Onatel Février  2009  Vtbg V3_Commentaires TBG mars_Reporting Onatel septembre  2009 préparé_Budget 2011 v1 (4) 2" xfId="153"/>
    <cellStyle name="Title 22" xfId="154"/>
    <cellStyle name="Title 17" xfId="155"/>
    <cellStyle name="40 % - Accent1 2 2" xfId="156"/>
    <cellStyle name="Milliers 2 16" xfId="157"/>
    <cellStyle name="_TableHeading_Reporting Onatel Avril 2009 V0_Copie de Flash du mois d' avril 2009 corrigé par NAIMI_Reporting Onatel septembre  2009 préparé_Budget 2011 v1 (4) 2" xfId="158"/>
    <cellStyle name="Milliers 2 20" xfId="159"/>
    <cellStyle name="Milliers 2 15" xfId="160"/>
    <cellStyle name="Title 20" xfId="161"/>
    <cellStyle name="Title 15" xfId="162"/>
    <cellStyle name="Accent6 11" xfId="163"/>
    <cellStyle name="Milliers 2 14" xfId="164"/>
    <cellStyle name="20% - Accent2 14 2" xfId="165"/>
    <cellStyle name="_TableRowBorder_Commentaires TBG mars_Flash du mois d' avril 2009_Reporting Onatel septembre  2009 préparé" xfId="166"/>
    <cellStyle name="ViewHide" xfId="167"/>
    <cellStyle name="20% - Accent4 28" xfId="168"/>
    <cellStyle name="Texte explicatif 6_RH et QS" xfId="169"/>
    <cellStyle name="_SubHeading_210302 VU Liquidity new figures_Reporting Onatel Mai 2009 V 0" xfId="170"/>
    <cellStyle name="_TableHeading_Flash du mois de mai 2009_Budget 2011 v1 (4)" xfId="171"/>
    <cellStyle name="Insatisfaisant 4_RH et QS" xfId="172"/>
    <cellStyle name="Milliers 2 12" xfId="173"/>
    <cellStyle name="_Table_02 Pfd Valuation_Commentaires TBG mars_Reporting Onatel septembre  2009 préparé_Capex- Mobile" xfId="174"/>
    <cellStyle name="60 % - Accent1 5 2" xfId="175"/>
    <cellStyle name="Titre 3 3_RH et QS" xfId="176"/>
    <cellStyle name="Entrée 5" xfId="177"/>
    <cellStyle name="_TableHeading_TBG Onatel Février  2009  Vtbg V3_Commentaires TBG mars_Flash du mois d' avril 2009_Flash du mois de mai 2009" xfId="178"/>
    <cellStyle name="Monétaire 2 7 4" xfId="179"/>
    <cellStyle name="Pourcentage 18 4" xfId="180"/>
    <cellStyle name="Heading 3 3" xfId="181"/>
    <cellStyle name="Neutre 2_RH et QS" xfId="182"/>
    <cellStyle name="Texte explicatif 2" xfId="183"/>
    <cellStyle name="Pourcentage 3 5" xfId="184"/>
    <cellStyle name="Normal 3 12" xfId="185"/>
    <cellStyle name="Milliers 2 14 3" xfId="186"/>
    <cellStyle name="Milliers 4 3 2 4" xfId="187"/>
    <cellStyle name="SAPBEXHLevel0" xfId="188"/>
    <cellStyle name="Euro 5 2" xfId="189"/>
    <cellStyle name="60 % - Accent1 4" xfId="190"/>
    <cellStyle name="Normal 12 2 4 3 2" xfId="191"/>
    <cellStyle name="Normal 43 3 2" xfId="192"/>
    <cellStyle name="Normal 13 2 2_RH et QS" xfId="193"/>
    <cellStyle name="Normal 3 2 6 2" xfId="194"/>
    <cellStyle name="_TableHead_commentaires fixe  internet Déc 08_TBG Onatel Février  2009  Vtbg V3_Commentaires TBG mars_Flash du mois d' avril 2009_Reporting Onatel Mai 2009 V 0_Budget Telmob 2011 2" xfId="195"/>
    <cellStyle name="Commentaire 2 2" xfId="196"/>
    <cellStyle name="Accent1 9" xfId="197"/>
    <cellStyle name="Normal 8 2 5_RH et QS" xfId="198"/>
    <cellStyle name="Normal 75 3" xfId="199"/>
    <cellStyle name="Normal 80 3" xfId="200"/>
    <cellStyle name="Normal 4 18_RH et QS" xfId="201"/>
    <cellStyle name="NPPESalesPct 14" xfId="202"/>
    <cellStyle name="Monétaire 2 3 2" xfId="203"/>
    <cellStyle name="60% - Accent3 26" xfId="204"/>
    <cellStyle name="Normal 93 3" xfId="205"/>
    <cellStyle name="Normal 88 3" xfId="206"/>
    <cellStyle name="Normal 8 5 3 2" xfId="207"/>
    <cellStyle name="40% - Accent4 5 2" xfId="208"/>
    <cellStyle name="Prozent_7.2.3. CAPEX" xfId="209"/>
    <cellStyle name="Table Title 2" xfId="210"/>
    <cellStyle name="Titre 1 6_RH et QS" xfId="211"/>
    <cellStyle name="ViewTotalHide" xfId="212"/>
    <cellStyle name="NWI%S 8" xfId="213"/>
    <cellStyle name="Normal 85 3_RH et QS" xfId="214"/>
    <cellStyle name="Normal 90 3_RH et QS" xfId="215"/>
    <cellStyle name="specstores" xfId="216"/>
    <cellStyle name="Normal 74 2 2" xfId="217"/>
    <cellStyle name="Normal 3 2 4_RH et QS" xfId="218"/>
    <cellStyle name="Sortie 2 2 2" xfId="219"/>
    <cellStyle name="ShOut" xfId="220"/>
    <cellStyle name="Text Indent B_Parc Mobile" xfId="221"/>
    <cellStyle name="Titre 2 3 2" xfId="222"/>
    <cellStyle name="_TableSuperHead" xfId="223"/>
    <cellStyle name="Output 5" xfId="224"/>
    <cellStyle name="Normal 4 2 4" xfId="225"/>
    <cellStyle name="Pourcentage 8 7 2" xfId="226"/>
    <cellStyle name="Titre 2 3" xfId="227"/>
    <cellStyle name="Explanatory Text 21" xfId="228"/>
    <cellStyle name="Explanatory Text 16" xfId="229"/>
    <cellStyle name="Euro 3 2 2 2" xfId="230"/>
    <cellStyle name="20% - Accent2 9_RH et QS" xfId="231"/>
    <cellStyle name="40% - Accent3 28" xfId="232"/>
    <cellStyle name="Normal 21 4 4" xfId="233"/>
    <cellStyle name="60% - Accent3 7" xfId="234"/>
    <cellStyle name="_TableHeading_Reporting Onatel Mai 2009 V 0 A ENVOYE" xfId="235"/>
    <cellStyle name="Satisfaisant 3 2" xfId="236"/>
    <cellStyle name="60% - Accent3 14" xfId="237"/>
    <cellStyle name="Accent4 25" xfId="238"/>
    <cellStyle name="Satisfaisant 2" xfId="239"/>
    <cellStyle name="Milliers 7 5 2" xfId="240"/>
    <cellStyle name="Normal 8 5 3" xfId="241"/>
    <cellStyle name="40% - Accent4 5" xfId="242"/>
    <cellStyle name="taples Plaza" xfId="243"/>
    <cellStyle name="SAPBEXstdItem" xfId="244"/>
    <cellStyle name="20 % - Accent1 8 3" xfId="245"/>
    <cellStyle name="SAPBEXresDataEmph" xfId="246"/>
    <cellStyle name="_TableRowBorder_commentaires fixe  internet Déc 08_Reporting Onatel Mai 2009 V 0 A ENVOYE_Budget Telmob 2011" xfId="247"/>
    <cellStyle name="Euro 2 2 2 2 2" xfId="248"/>
    <cellStyle name="_TableHeading_Budget 2011 v1 (4) 2" xfId="249"/>
    <cellStyle name="Years" xfId="250"/>
    <cellStyle name="Milliers 2 8 2 3" xfId="251"/>
    <cellStyle name="Normal 99" xfId="252"/>
    <cellStyle name="ViewHide 2" xfId="253"/>
    <cellStyle name="20% - Accent1 7" xfId="254"/>
    <cellStyle name="SAPBEXresData" xfId="255"/>
    <cellStyle name="Titre 3 5 2" xfId="256"/>
    <cellStyle name="SAPBEXHLevel3X" xfId="257"/>
    <cellStyle name="SAPBEXHLevel2X" xfId="258"/>
    <cellStyle name="Normal 90 2" xfId="259"/>
    <cellStyle name="Normal 85 2" xfId="260"/>
    <cellStyle name="Milliers 2 6_Parc Mobile" xfId="261"/>
    <cellStyle name="SAPBEXfilterItem" xfId="262"/>
    <cellStyle name="Normal 74 3" xfId="263"/>
    <cellStyle name="Satisfaisant 3" xfId="264"/>
    <cellStyle name="Milliers 7 5 3" xfId="265"/>
    <cellStyle name="Accent2 22" xfId="266"/>
    <cellStyle name="Accent2 17" xfId="267"/>
    <cellStyle name="SAPBEXexcGood3" xfId="268"/>
    <cellStyle name="Linked Cell 8" xfId="269"/>
    <cellStyle name="Normal 3 2 2" xfId="270"/>
    <cellStyle name="40% - Accent4 7" xfId="271"/>
    <cellStyle name="Thousand" xfId="272"/>
    <cellStyle name="SAPBEXexcBad9" xfId="273"/>
    <cellStyle name="Pourcentage 18 4 3" xfId="274"/>
    <cellStyle name="40% - Accent4 20_RH et QS" xfId="275"/>
    <cellStyle name="40% - Accent4 15_RH et QS" xfId="276"/>
    <cellStyle name="Style 1 2" xfId="277"/>
    <cellStyle name="Titre 3 4 2" xfId="278"/>
    <cellStyle name="NWI%S 5" xfId="279"/>
    <cellStyle name="Normal 12 2 4_RH et QS" xfId="280"/>
    <cellStyle name="Input 8" xfId="281"/>
    <cellStyle name="Normal 95 3 2" xfId="282"/>
    <cellStyle name="Titre 3 2 2 2 2" xfId="283"/>
    <cellStyle name="40 % - Accent2 10 2 2" xfId="284"/>
    <cellStyle name="60% - Accent5 24" xfId="285"/>
    <cellStyle name="60% - Accent5 19" xfId="286"/>
    <cellStyle name="réel 4" xfId="287"/>
    <cellStyle name="Title 10" xfId="288"/>
    <cellStyle name="_TableHeading_Flash du mois d' avril 2009_Reporting Onatel septembre  2009 préparé 2" xfId="289"/>
    <cellStyle name="réel 3" xfId="290"/>
    <cellStyle name="Normal 69" xfId="291"/>
    <cellStyle name="Normal 74" xfId="292"/>
    <cellStyle name="Normal 2 2 3" xfId="293"/>
    <cellStyle name="Titre 3 6 2" xfId="294"/>
    <cellStyle name="Entrée 8 2" xfId="295"/>
    <cellStyle name="_TableRowBorder_commentaires fixe  internet Déc 08_TBG Onatel Février  2009  Vtbg V3_Commentaires TBG mars_Flash du mois d' avril 2009_Flash du mois de mai 2009_Budget Telmob 2011" xfId="296"/>
    <cellStyle name="40 % - Accent2 3 2_Parc Mobile" xfId="297"/>
    <cellStyle name="Normal 5 2 2 2 2 2" xfId="298"/>
    <cellStyle name="40% - Accent4 17" xfId="299"/>
    <cellStyle name="40% - Accent4 22" xfId="300"/>
    <cellStyle name="_TableHeading_Commentaires TBG mars_Copie de Flash du mois d' avril 2009 corrigé par NAIMI_Flash du mois de mai 2009 2" xfId="301"/>
    <cellStyle name="Pourcentage 3_RH et QS" xfId="302"/>
    <cellStyle name="Pourcentage 17 3_RH et QS" xfId="303"/>
    <cellStyle name="PSSpacer" xfId="304"/>
    <cellStyle name="Normal 4 2 3 3_RH et QS" xfId="305"/>
    <cellStyle name="PSInt" xfId="306"/>
    <cellStyle name="Normal 23 2_RH et QS" xfId="307"/>
    <cellStyle name="Neutral 19" xfId="308"/>
    <cellStyle name="Neutral 24" xfId="309"/>
    <cellStyle name="Normal 5 2 2 3 2 2" xfId="310"/>
    <cellStyle name="TextData" xfId="311"/>
    <cellStyle name="Normal 25 3" xfId="312"/>
    <cellStyle name="Accent4 6" xfId="313"/>
    <cellStyle name="Pourcentage 9 2_RH et QS" xfId="314"/>
    <cellStyle name="Pourcentage 17 2 3 4" xfId="315"/>
    <cellStyle name="Pourcentage 3 3 4 2" xfId="316"/>
    <cellStyle name="Normal 5 2 2 2 4" xfId="317"/>
    <cellStyle name="_TableHead_P &amp; L Conso_Budget 2011 v1 (4) 2" xfId="318"/>
    <cellStyle name="Comma [0] 7 2 2" xfId="319"/>
    <cellStyle name="_TableRowBorder_commentaires fixe  internet Déc 08_TBG Onatel Février  2009  Vtbg V3_Copie de Flash du mois d' avril 2009 corrigé par NAIMI_Budget Telmob 2011" xfId="320"/>
    <cellStyle name="_TableHeading_commentaires fixe  internet Déc 08_TBG Onatel Février  2009  Vtbg V3" xfId="321"/>
    <cellStyle name="_Table_commentaires fixe  internet Déc 08_TBG Onatel Février  2009  Vtbg V3_Flash du mois d' avril 2009_Flash du mois de septembre 2009 (2) (version 1)" xfId="322"/>
    <cellStyle name="40% - Accent4 9 2" xfId="323"/>
    <cellStyle name="Pourcentage 17 4 2 2" xfId="324"/>
    <cellStyle name="_SubHeading_prestemp_Reporting Onatel Mai 2009 V 0 A ENVOYE_Flash du mois de septembre 2009 (2) (version 1)" xfId="325"/>
    <cellStyle name="_TableHead_TBG Onatel Février  2009  Vtbg V3_Commentaires TBG mars_Flash du mois d' avril 2009_Flash du mois de mai 2009_Budget Telmob 2011 2" xfId="326"/>
    <cellStyle name="Normal 20 5 3" xfId="327"/>
    <cellStyle name="60 % - Accent2 6 2" xfId="328"/>
    <cellStyle name="Title 26" xfId="329"/>
    <cellStyle name="InputLockedInt" xfId="330"/>
    <cellStyle name="Titre 4 4 2" xfId="331"/>
    <cellStyle name="SAPBEXexcGood2" xfId="332"/>
    <cellStyle name="40 % - Accent2 6" xfId="333"/>
    <cellStyle name="Percent [2]" xfId="334"/>
    <cellStyle name="Pourcentage 9_RH et QS" xfId="335"/>
    <cellStyle name="Normal 79 2 2" xfId="336"/>
    <cellStyle name="Normal 84 2 2" xfId="337"/>
    <cellStyle name="Monétaire 2 9 2" xfId="338"/>
    <cellStyle name="40 % - Accent2 7 3_RH et QS" xfId="339"/>
    <cellStyle name="Milliers 2 11 4" xfId="340"/>
    <cellStyle name="PillarText 2" xfId="341"/>
    <cellStyle name="Pourcentage 8 3 2" xfId="342"/>
    <cellStyle name="Pourcentage 2 12" xfId="343"/>
    <cellStyle name="Normal 94 2_RH et QS" xfId="344"/>
    <cellStyle name="Normal 89 2_RH et QS" xfId="345"/>
    <cellStyle name="Normal 21 5 2_RH et QS" xfId="346"/>
    <cellStyle name="Titre 2 8 2" xfId="347"/>
    <cellStyle name="Pourcentage 3 3 5_RH et QS" xfId="348"/>
    <cellStyle name="Normal 6 2 3 5 2" xfId="349"/>
    <cellStyle name="Milliers 2 5 2" xfId="350"/>
    <cellStyle name="Pourcentage 3 3 5 2" xfId="351"/>
    <cellStyle name="Heading 4 20" xfId="352"/>
    <cellStyle name="Heading 4 15" xfId="353"/>
    <cellStyle name="Pourcentage 2 7" xfId="354"/>
    <cellStyle name="Pourcentage 3 3 2 2 2" xfId="355"/>
    <cellStyle name="Currency [0] 14" xfId="356"/>
    <cellStyle name="Normal 4 16 3_RH et QS" xfId="357"/>
    <cellStyle name="Pourcentage 21_RH et QS" xfId="358"/>
    <cellStyle name="Titre 3 2" xfId="359"/>
    <cellStyle name="PrePop Units (0)_Parc Mobile" xfId="360"/>
    <cellStyle name="Heading 1 10" xfId="361"/>
    <cellStyle name="Pourcentage 2 3 2" xfId="362"/>
    <cellStyle name="Normal 97 2" xfId="363"/>
    <cellStyle name="Normal 25 2 2_RH et QS" xfId="364"/>
    <cellStyle name="Title 27" xfId="365"/>
    <cellStyle name="_TableHead_Commentaires TBG mars_Flash du mois d' avril 2009_Reporting Onatel septembre  2009 préparé_Budget 2011 v1 (4)" xfId="366"/>
    <cellStyle name="Red font" xfId="367"/>
    <cellStyle name="Milliers 4 2 3 2 3" xfId="368"/>
    <cellStyle name="PercentSales 9" xfId="369"/>
    <cellStyle name="Milliers 3 5" xfId="370"/>
    <cellStyle name="PrePop Currency (2) 2" xfId="371"/>
    <cellStyle name="Euro 13" xfId="372"/>
    <cellStyle name="_TableHeading_commentaires fixe  internet Déc 08_TBG Onatel Février  2009  Vtbg V3_Flash du mois d' avril 2009_Flash du mois de mai 2009_Budget Telmob 2011 2" xfId="373"/>
    <cellStyle name="Titre 2 2 2 2" xfId="374"/>
    <cellStyle name="20% - Accent1 5_RH et QS" xfId="375"/>
    <cellStyle name="20% - Accent1 11 2" xfId="376"/>
    <cellStyle name="20 % - Accent3 2 5" xfId="377"/>
    <cellStyle name="40% - Accent4 28" xfId="378"/>
    <cellStyle name="Normal 4 2 3 2 2" xfId="379"/>
    <cellStyle name="Pourcentage 17 4 3 2" xfId="380"/>
    <cellStyle name="Pourcentage 2 2" xfId="381"/>
    <cellStyle name="_TableRowBorder_commentaires fixe  internet Déc 08_Reporting Onatel Mai 2009 V 0 A ENVOYE" xfId="382"/>
    <cellStyle name="Pourcentage 18 3_RH et QS" xfId="383"/>
    <cellStyle name="Comma [0] 7 2" xfId="384"/>
    <cellStyle name="Pourcentage 19 2" xfId="385"/>
    <cellStyle name="Pourcentage 18 6 2" xfId="386"/>
    <cellStyle name="SAPBEXaggItem" xfId="387"/>
    <cellStyle name="Titre 4 6" xfId="388"/>
    <cellStyle name="NA is zero 6" xfId="389"/>
    <cellStyle name="Accent2 - 40 %" xfId="390"/>
    <cellStyle name="Heading 3 9" xfId="391"/>
    <cellStyle name="Title 8" xfId="392"/>
    <cellStyle name="NPPESalesPct 7" xfId="393"/>
    <cellStyle name="Titre 3 5" xfId="394"/>
    <cellStyle name="Pourcentage 18 4 4" xfId="395"/>
    <cellStyle name="_Heading_210302 VU Liquidity new figures_Copie de Flash du mois de Décembre 2008 v2 (3)" xfId="396"/>
    <cellStyle name="_TableHeading_Commentaires TBG mars_Flash du mois d' avril 2009_Flash du mois de mai 2009 2" xfId="397"/>
    <cellStyle name="Milliers 21 5" xfId="398"/>
    <cellStyle name="Milliers 16 5" xfId="399"/>
    <cellStyle name="_TableHead_commentaires fixe  internet Déc 08_Copie de Flash du mois d' avril 2009 corrigé par NAIMI_Flash du mois de mai 2009_Budget Telmob 2011" xfId="400"/>
    <cellStyle name="Neutre 5 2" xfId="401"/>
    <cellStyle name="Pourcentage 17 4 3" xfId="402"/>
    <cellStyle name="NWI%S 6" xfId="403"/>
    <cellStyle name="Pourcentage 18 4 2 2" xfId="404"/>
    <cellStyle name="Pourcentage 18 2 5" xfId="405"/>
    <cellStyle name="Insatisfaisant 5" xfId="406"/>
    <cellStyle name="20% - Accent1 13 2" xfId="407"/>
    <cellStyle name="20 % - Accent3 4 5" xfId="408"/>
    <cellStyle name="Pourcentage 14 2" xfId="409"/>
    <cellStyle name="Normal 8 6_RH et QS" xfId="410"/>
    <cellStyle name="20% - Accent2 8" xfId="411"/>
    <cellStyle name="Milliers 5 7 2" xfId="412"/>
    <cellStyle name="Milliers 2 8 3" xfId="413"/>
    <cellStyle name="_TableHeading_TBG Onatel Février  2009  Vtbg V3_Commentaires TBG mars_Copie de Flash du mois d' avril 2009 corrigé par NAIMI_Budget Telmob 2011 2" xfId="414"/>
    <cellStyle name="Pourcentage 19" xfId="415"/>
    <cellStyle name="Pourcentage 17 6 2" xfId="416"/>
    <cellStyle name="Pourcentage 18 2 3 2" xfId="417"/>
    <cellStyle name="Insatisfaisant 3 2" xfId="418"/>
    <cellStyle name="Pourcentage 18 2 3" xfId="419"/>
    <cellStyle name="20 % - Accent3 4 3" xfId="420"/>
    <cellStyle name="Milliers 14 4" xfId="421"/>
    <cellStyle name="Titre 3 2 2" xfId="422"/>
    <cellStyle name="Style 1 7" xfId="423"/>
    <cellStyle name="20% - Accent6 11" xfId="424"/>
    <cellStyle name="Entrée 4 2" xfId="425"/>
    <cellStyle name="Underline" xfId="426"/>
    <cellStyle name="Pourcentage 18 2" xfId="427"/>
    <cellStyle name="Pourcentage 17 7" xfId="428"/>
    <cellStyle name="_TableHead_commentaires fixe  internet Déc 08_Flash du mois d' avril 2009_Flash du mois de mai 2009" xfId="429"/>
    <cellStyle name="Input Currency 7" xfId="430"/>
    <cellStyle name="Pourcentage 7" xfId="431"/>
    <cellStyle name="Table Title_RH et QS" xfId="432"/>
    <cellStyle name="Pourcentage 4" xfId="433"/>
    <cellStyle name="_TableHead_Commentaires TBG mars_Flash du mois d' avril 2009_Flash du mois de mai 2009" xfId="434"/>
    <cellStyle name="40 % - Accent5 13" xfId="435"/>
    <cellStyle name="Pourcentage 17 2 3 3 2" xfId="436"/>
    <cellStyle name="Pourcentage 17 3 4" xfId="437"/>
    <cellStyle name="20% - Accent3 13 2" xfId="438"/>
    <cellStyle name="Normal 5 2 2 3 2_RH et QS" xfId="439"/>
    <cellStyle name="réel 2_RH et QS" xfId="440"/>
    <cellStyle name="Pourcentage 17 2 6" xfId="441"/>
    <cellStyle name="Pourcentage 17 2 3 3" xfId="442"/>
    <cellStyle name="20 % - Accent3 9" xfId="443"/>
    <cellStyle name="Pourcentage 18 2 2 3 2" xfId="444"/>
    <cellStyle name="_TableHeading_Reporting Onatel Mai 2009 V 0_Budget 2011 v1 (4) 2" xfId="445"/>
    <cellStyle name="Pourcentage 17 2 2 4" xfId="446"/>
    <cellStyle name="Pourcentage 2 2 4" xfId="447"/>
    <cellStyle name="Link Units (1)_Parc Mobile" xfId="448"/>
    <cellStyle name="Milliers 4 8 2" xfId="449"/>
    <cellStyle name="Style 1" xfId="450"/>
    <cellStyle name="Pourcentage 17 2 2 3 2" xfId="451"/>
    <cellStyle name="20 % - Accent2 9 2" xfId="452"/>
    <cellStyle name="60 % - Accent3 4" xfId="453"/>
    <cellStyle name="Title 6" xfId="454"/>
    <cellStyle name="Pourcentage 2 2_RH et QS" xfId="455"/>
    <cellStyle name="Pourcentage 6" xfId="456"/>
    <cellStyle name="Normal 27 2 4" xfId="457"/>
    <cellStyle name="Pourcentage 17 2 2 2 2" xfId="458"/>
    <cellStyle name="Milliers 5 3 3 3" xfId="459"/>
    <cellStyle name="réel" xfId="460"/>
    <cellStyle name="Milliers 11 5" xfId="461"/>
    <cellStyle name="Titre 1 4_RH et QS" xfId="462"/>
    <cellStyle name="Pourcentage 21" xfId="463"/>
    <cellStyle name="Pourcentage 16" xfId="464"/>
    <cellStyle name="Text Indent C 2" xfId="465"/>
    <cellStyle name="Pourcentage 19_RH et QS" xfId="466"/>
    <cellStyle name="Pourcentage 14" xfId="467"/>
    <cellStyle name="Pourcentage 17 3 2_RH et QS" xfId="468"/>
    <cellStyle name="Normal 86 3" xfId="469"/>
    <cellStyle name="Normal 91 3" xfId="470"/>
    <cellStyle name="Insatisfaisant 2_RH et QS" xfId="471"/>
    <cellStyle name="Accent4 17" xfId="472"/>
    <cellStyle name="Accent4 22" xfId="473"/>
    <cellStyle name="Titre 1 6 2" xfId="474"/>
    <cellStyle name="Total 2_RH et QS" xfId="475"/>
    <cellStyle name="Normal 3 9" xfId="476"/>
    <cellStyle name="Titre 4 8 2" xfId="477"/>
    <cellStyle name="Pourcentage 12_RH et QS" xfId="478"/>
    <cellStyle name="Output Report Heading" xfId="479"/>
    <cellStyle name="40 % - Accent2 10 3_RH et QS" xfId="480"/>
    <cellStyle name="Sortie 4" xfId="481"/>
    <cellStyle name="_TableRowBorder_commentaires fixe  internet Déc 08_Flash du mois d' avril 2009" xfId="482"/>
    <cellStyle name="40% - Accent4 13_RH et QS" xfId="483"/>
    <cellStyle name="Pourcentage 11_RH et QS" xfId="484"/>
    <cellStyle name="Titre 2 6" xfId="485"/>
    <cellStyle name="Milliers 21 3" xfId="486"/>
    <cellStyle name="Milliers 16 3" xfId="487"/>
    <cellStyle name="Calcul 4_RH et QS" xfId="488"/>
    <cellStyle name="Accounting" xfId="489"/>
    <cellStyle name="Pourcentage 11" xfId="490"/>
    <cellStyle name="Normal 3 6" xfId="491"/>
    <cellStyle name="_TableHead_Copie de Flash du mois d' avril 2009 corrigé par NAIMI_Reporting Onatel septembre  2009 préparé_Budget 2011 v1 (4)" xfId="492"/>
    <cellStyle name="60% - Accent2 5" xfId="493"/>
    <cellStyle name="PrePop Currency (2)_Parc Mobile" xfId="494"/>
    <cellStyle name="Pourcentage 10" xfId="495"/>
    <cellStyle name="Titre 2 6 2" xfId="496"/>
    <cellStyle name="DAILY_TITLE" xfId="497"/>
    <cellStyle name="_TableHeading_Copie de Flash du mois d' avril 2009 corrigé par NAIMI_Reporting Onatel Mai 2009 V 0_Budget Telmob 2011" xfId="498"/>
    <cellStyle name="Total 2 2" xfId="499"/>
    <cellStyle name="Heading 4 22" xfId="500"/>
    <cellStyle name="Heading 4 17" xfId="501"/>
    <cellStyle name="Normal 94 2" xfId="502"/>
    <cellStyle name="Normal 89 2" xfId="503"/>
    <cellStyle name="Normal 21 5 2" xfId="504"/>
    <cellStyle name="Normal 12 9" xfId="505"/>
    <cellStyle name="_TableHeading_Reporting Onatel Mai 2009 V 0 A ENVOYE_Reporting Onatel septembre  2009 préparé" xfId="506"/>
    <cellStyle name="Milliers 2 12 2 3" xfId="507"/>
    <cellStyle name="PercentSales 8" xfId="508"/>
    <cellStyle name="Normal 8 2 4" xfId="509"/>
    <cellStyle name="Normal 12 2 6_RH et QS" xfId="510"/>
    <cellStyle name="Normal 94 4" xfId="511"/>
    <cellStyle name="Normal 89 4" xfId="512"/>
    <cellStyle name="Neutre 6_RH et QS" xfId="513"/>
    <cellStyle name="Milliers 5 5 2 2" xfId="514"/>
    <cellStyle name="Calc Percent (1)" xfId="515"/>
    <cellStyle name="Normal 5 2 9" xfId="516"/>
    <cellStyle name="Milliers 2 5 2 2" xfId="517"/>
    <cellStyle name="40 % - Accent6 7 3_RH et QS" xfId="518"/>
    <cellStyle name="20% - Accent4 22" xfId="519"/>
    <cellStyle name="20% - Accent4 17" xfId="520"/>
    <cellStyle name="PercentSales 2" xfId="521"/>
    <cellStyle name="_TableHead_Reporting Onatel Avril 2009 V0_Flash du mois de mai 2009_Budget 2011 v1 (4) 2" xfId="522"/>
    <cellStyle name="Percent_financing modelsc1" xfId="523"/>
    <cellStyle name="Normal 5 2 2 4 2" xfId="524"/>
    <cellStyle name="Normal 25 2_RH et QS" xfId="525"/>
    <cellStyle name="Accent2 2" xfId="526"/>
    <cellStyle name="Milliers 2 9 2 2" xfId="527"/>
    <cellStyle name="?? [0]_BINV" xfId="528"/>
    <cellStyle name="_TableHeading_commentaires fixe  internet Déc 08_Commentaires TBG mars_Copie de Flash du mois d' avril 2009 corrigé par NAIMI_Flash du mois de mai 2009_Budget Telmob 2011" xfId="529"/>
    <cellStyle name="Percent 0_7.2.3. CAPEX" xfId="530"/>
    <cellStyle name="Input Currency 6" xfId="531"/>
    <cellStyle name="Normal 5 2 7_RH et QS" xfId="532"/>
    <cellStyle name="Titre 4 7 2" xfId="533"/>
    <cellStyle name="Percent 0,00 2" xfId="534"/>
    <cellStyle name="Currency [1] 12" xfId="535"/>
    <cellStyle name="Accent6 15" xfId="536"/>
    <cellStyle name="Accent6 20" xfId="537"/>
    <cellStyle name="Milliers 2 12 2 2" xfId="538"/>
    <cellStyle name="Normal 95 3_RH et QS" xfId="539"/>
    <cellStyle name="Percent [00]_Parc Mobile" xfId="540"/>
    <cellStyle name="40 % - Accent6 3 4" xfId="541"/>
    <cellStyle name="Normal 21" xfId="542"/>
    <cellStyle name="Normal 16" xfId="543"/>
    <cellStyle name="_TableHeading_commentaires fixe  internet Déc 08_Commentaires TBG mars_Flash du mois d' avril 2009_Reporting Onatel Mai 2009 V 0_Budget Telmob 2011" xfId="544"/>
    <cellStyle name="Normal 8 2 2 2_RH et QS" xfId="545"/>
    <cellStyle name="Pourcentage 18 3 4" xfId="546"/>
    <cellStyle name="Normal 11" xfId="547"/>
    <cellStyle name="Page Heading Small" xfId="548"/>
    <cellStyle name="Override_Budget Telmob 2011" xfId="549"/>
    <cellStyle name="Normal 20 5 4" xfId="550"/>
    <cellStyle name="Milliers 10_RH et QS" xfId="551"/>
    <cellStyle name="Milliers 5_RH et QS" xfId="552"/>
    <cellStyle name="Normal 6 2 6_RH et QS" xfId="553"/>
    <cellStyle name="Output Line Items" xfId="554"/>
    <cellStyle name="_TableHeading_commentaires fixe  internet Déc 08_TBG Onatel Février  2009  Vtbg V3_Flash du mois d' avril 2009_Reporting Onatel septembre  2009 préparé_Budget 2011 v1 (4) 2" xfId="555"/>
    <cellStyle name="Pourcentage 17 4" xfId="556"/>
    <cellStyle name="_TableHeading_P &amp; L Conso_COMMENTAIRES JUILLET 2009_Budget Telmob 2011" xfId="557"/>
    <cellStyle name="40% - Accent4 12_RH et QS" xfId="558"/>
    <cellStyle name="Output 9" xfId="559"/>
    <cellStyle name="Output 3" xfId="560"/>
    <cellStyle name="_TableRowBorder_commentaires fixe  internet Déc 08_TBG Onatel Février  2009  Vtbg V3_Copie de Flash du mois d' avril 2009 corrigé par NAIMI_Flash du mois de mai 2009_Budget Telmob 2011" xfId="561"/>
    <cellStyle name="40% - Accent6 10_RH et QS" xfId="562"/>
    <cellStyle name="Pourcentage 8 7" xfId="563"/>
    <cellStyle name="Comma  - Style8_RH et QS" xfId="564"/>
    <cellStyle name="Qté calculées" xfId="565"/>
    <cellStyle name="60% - Accent3 23" xfId="566"/>
    <cellStyle name="60% - Accent3 18" xfId="567"/>
    <cellStyle name="Milliers 3 5 3" xfId="568"/>
    <cellStyle name="_TableHeading_commentaires fixe  internet Déc 08_Reporting Onatel Mai 2009 V 0 A ENVOYE_Reporting Onatel septembre  2009 préparé 2" xfId="569"/>
    <cellStyle name="Titre 3 3 2" xfId="570"/>
    <cellStyle name="Output 24" xfId="571"/>
    <cellStyle name="Output 19" xfId="572"/>
    <cellStyle name="Output 23" xfId="573"/>
    <cellStyle name="Output 18" xfId="574"/>
    <cellStyle name="PrePop Units (0) 2" xfId="575"/>
    <cellStyle name="20 % - Accent2 5" xfId="576"/>
    <cellStyle name="Output 21" xfId="577"/>
    <cellStyle name="Output 16" xfId="578"/>
    <cellStyle name="_TableRowBorder_commentaires fixe  internet Déc 08_TBG Onatel Février  2009  Vtbg V3_Flash du mois d' avril 2009_Flash du mois de mai 2009_Budget Telmob 2011" xfId="579"/>
    <cellStyle name="_Table_USA Ownership_Flash du mois d' avril 2009_Reporting Onatel Mai 2009 V 0" xfId="580"/>
    <cellStyle name="40% - Accent3 6_RH et QS" xfId="581"/>
    <cellStyle name="Output 20" xfId="582"/>
    <cellStyle name="Output 15" xfId="583"/>
    <cellStyle name="Normal 20 7" xfId="584"/>
    <cellStyle name="Obsolete" xfId="585"/>
    <cellStyle name="Texte explicatif 4_RH et QS" xfId="586"/>
    <cellStyle name="20 % - Accent2 3 4" xfId="587"/>
    <cellStyle name="Normal 87_RH et QS" xfId="588"/>
    <cellStyle name="Normal 92_RH et QS" xfId="589"/>
    <cellStyle name="Warning" xfId="590"/>
    <cellStyle name="réel 3 2" xfId="591"/>
    <cellStyle name="Normal 74 2" xfId="592"/>
    <cellStyle name="Title 9" xfId="593"/>
    <cellStyle name="Accent6 2_RH et QS" xfId="594"/>
    <cellStyle name="_Table_02 Pfd Valuation_TBG Onatel Février  2009  Vtbg V3_Copie de Flash du mois d' avril 2009 corrigé par NAIMI_Reporting Onatel Mai 2009 V 0_Budget Telmob 2011" xfId="595"/>
    <cellStyle name="Normal 20 2 5 2" xfId="596"/>
    <cellStyle name="Normal 3 2 2 5_RH et QS" xfId="597"/>
    <cellStyle name="_TableHeading_Rev Fixe-Internet_Budget 2011 v1 (4)" xfId="598"/>
    <cellStyle name="40 % - Accent3 8 2_RH et QS" xfId="599"/>
    <cellStyle name="_TableHead_Commentaires TBG mars_Flash du mois de mai 2009_Budget 2011 v1 (4) 2" xfId="600"/>
    <cellStyle name="Note_RH et QS" xfId="601"/>
    <cellStyle name="Note 7" xfId="602"/>
    <cellStyle name="Note 4" xfId="603"/>
    <cellStyle name="_TableHead_Copie de Flash du mois d' avril 2009 corrigé par NAIMI_Flash du mois de mai 2009" xfId="604"/>
    <cellStyle name="Milliers 7 2 3 3" xfId="605"/>
    <cellStyle name="Normal 20 4 3 2" xfId="606"/>
    <cellStyle name="Note 11" xfId="607"/>
    <cellStyle name="Note 10" xfId="608"/>
    <cellStyle name="Milliers 12 2 2" xfId="609"/>
    <cellStyle name="40% - Accent5 27_RH et QS" xfId="610"/>
    <cellStyle name="Normal text" xfId="611"/>
    <cellStyle name="Milliers 4 2 6" xfId="612"/>
    <cellStyle name="Normal Pct" xfId="613"/>
    <cellStyle name="Pourcentage 18 2_RH et QS" xfId="614"/>
    <cellStyle name="Total 10" xfId="615"/>
    <cellStyle name="Normal 21 5" xfId="616"/>
    <cellStyle name="Normal 99 2" xfId="617"/>
    <cellStyle name="Heading2" xfId="618"/>
    <cellStyle name="40 % - Accent4 2_CA Fixe" xfId="619"/>
    <cellStyle name="_TableHead_commentaires fixe  internet Déc 08_TBG Onatel Février  2009  Vtbg V3_Commentaires TBG mars_Flash du mois d' avril 2009_Budget 2011 v1 (4)" xfId="620"/>
    <cellStyle name="Note 5" xfId="621"/>
    <cellStyle name="Text" xfId="622"/>
    <cellStyle name="Normal 98 2" xfId="623"/>
    <cellStyle name="Good 26" xfId="624"/>
    <cellStyle name="Normal 97" xfId="625"/>
    <cellStyle name="Normal 21 8" xfId="626"/>
    <cellStyle name="Monétaire 2 8 2 3" xfId="627"/>
    <cellStyle name="Milliers 2 14 2" xfId="628"/>
    <cellStyle name="Normal 3 11" xfId="629"/>
    <cellStyle name="Total 4" xfId="630"/>
    <cellStyle name="%_Prez Budget 2009-V1_BUDGET ONATEL 2010 v5" xfId="631"/>
    <cellStyle name="_TableHead_Reporting Onatel Avril 2009 V0_Copie de Flash du mois d' avril 2009 corrigé par NAIMI_Reporting Onatel septembre  2009 préparé_Budget 2011 v1 (4)" xfId="632"/>
    <cellStyle name="Normal 9 2 2" xfId="633"/>
    <cellStyle name="NA is zero 9" xfId="634"/>
    <cellStyle name="Year 2" xfId="635"/>
    <cellStyle name="Normal 9 2_RH et QS" xfId="636"/>
    <cellStyle name="Year_RH et QS" xfId="637"/>
    <cellStyle name="Milliers 2 3 2" xfId="638"/>
    <cellStyle name="Normal 6 2 3 3 2" xfId="639"/>
    <cellStyle name="Normal 8 4 2" xfId="640"/>
    <cellStyle name="HEADINGS 2" xfId="641"/>
    <cellStyle name="Normal 55 2" xfId="642"/>
    <cellStyle name="Milliers 14 6" xfId="643"/>
    <cellStyle name="SubTitle" xfId="644"/>
    <cellStyle name="Normal 21 5 3_RH et QS" xfId="645"/>
    <cellStyle name="Milliers 3 2 2 4" xfId="646"/>
    <cellStyle name="Normal 94 3 2" xfId="647"/>
    <cellStyle name="Normal 89 3 2" xfId="648"/>
    <cellStyle name="Normal 93 3_RH et QS" xfId="649"/>
    <cellStyle name="Normal 88 3_RH et QS" xfId="650"/>
    <cellStyle name="Normal 92 4" xfId="651"/>
    <cellStyle name="Normal 87 4" xfId="652"/>
    <cellStyle name="Normal 4 2 3 2_RH et QS" xfId="653"/>
    <cellStyle name="Normal 92 3" xfId="654"/>
    <cellStyle name="Normal 87 3" xfId="655"/>
    <cellStyle name="Normal 92 2_RH et QS" xfId="656"/>
    <cellStyle name="Normal 87 2_RH et QS" xfId="657"/>
    <cellStyle name="Milliers 7 2 4 2" xfId="658"/>
    <cellStyle name="Normal 21 2 3_RH et QS" xfId="659"/>
    <cellStyle name="Total 6" xfId="660"/>
    <cellStyle name="Milliers 14 2 2" xfId="661"/>
    <cellStyle name="Normal 90 4" xfId="662"/>
    <cellStyle name="Normal 85 4" xfId="663"/>
    <cellStyle name="20% - Accent6 28 2" xfId="664"/>
    <cellStyle name="Pourcentage 2" xfId="665"/>
    <cellStyle name="Normal 8 8" xfId="666"/>
    <cellStyle name="Style 1_Parc Mobile" xfId="667"/>
    <cellStyle name="Normal 4 2 4 3" xfId="668"/>
    <cellStyle name="Normal 64" xfId="669"/>
    <cellStyle name="Normal 59" xfId="670"/>
    <cellStyle name="Text Indent A" xfId="671"/>
    <cellStyle name="Text 4" xfId="672"/>
    <cellStyle name="Product Title" xfId="673"/>
    <cellStyle name="Pourcentage 2 6" xfId="674"/>
    <cellStyle name="Enter Units (1) 2" xfId="675"/>
    <cellStyle name="Normal 8 2 5 2" xfId="676"/>
    <cellStyle name="Output 28" xfId="677"/>
    <cellStyle name="Normalny_12" xfId="678"/>
    <cellStyle name="Heading 2_RH et QS" xfId="679"/>
    <cellStyle name="_TableHead_commentaires fixe  internet Déc 08_Reporting Onatel septembre  2009 préparé_Budget 2011 v1 (4) 2" xfId="680"/>
    <cellStyle name="20 % - Accent2 10 4" xfId="681"/>
    <cellStyle name="Accent2 30 2" xfId="682"/>
    <cellStyle name="PercentSales 6" xfId="683"/>
    <cellStyle name="SAPBEXHLevel0X" xfId="684"/>
    <cellStyle name="Sortie 5 2" xfId="685"/>
    <cellStyle name="Satisfaisant 2 2_Parc Mobile" xfId="686"/>
    <cellStyle name="Normal 8 7" xfId="687"/>
    <cellStyle name="_TableHeading_Reporting Onatel Avril 2009 V0_Reporting Onatel septembre  2009 préparé_Budget 2011 v1 (4) 2" xfId="688"/>
    <cellStyle name="Output 27" xfId="689"/>
    <cellStyle name="20 % - Accent1 8 3_RH et QS" xfId="690"/>
    <cellStyle name="_TableHead_Commentaires TBG mars_Budget Telmob 2011" xfId="691"/>
    <cellStyle name="Normal 100 2" xfId="692"/>
    <cellStyle name="40% - Accent1 27" xfId="693"/>
    <cellStyle name="Normal 8 6 2" xfId="694"/>
    <cellStyle name="Heading 5" xfId="695"/>
    <cellStyle name="Normal 8 6" xfId="696"/>
    <cellStyle name="per.style" xfId="697"/>
    <cellStyle name="Normal 25_Parc Mobile" xfId="698"/>
    <cellStyle name="Normal 62" xfId="699"/>
    <cellStyle name="Normal 57" xfId="700"/>
    <cellStyle name="Accent2 2 2_Parc Mobile" xfId="701"/>
    <cellStyle name="_Table_02 Pfd Valuation_Reporting Onatel Avril 2009 V0_Reporting Onatel Mai 2009 V 0_Capex- Mobile" xfId="702"/>
    <cellStyle name="40 % - Accent6 7" xfId="703"/>
    <cellStyle name="Monétaire 2 4 2" xfId="704"/>
    <cellStyle name="Accent2 2 7" xfId="705"/>
    <cellStyle name="40% - Accent4 6" xfId="706"/>
    <cellStyle name="40% - Accent4 4 2" xfId="707"/>
    <cellStyle name="Milliers 2 8" xfId="708"/>
    <cellStyle name="Normal 55 2_RH et QS" xfId="709"/>
    <cellStyle name="Decimal 0,0000 3" xfId="710"/>
    <cellStyle name="Normal 55 2 2" xfId="711"/>
    <cellStyle name="Normal 12 2 4" xfId="712"/>
    <cellStyle name="Euro 9" xfId="713"/>
    <cellStyle name="Pourcentage 3 3 2 4" xfId="714"/>
    <cellStyle name="Pourcentage 2 8" xfId="715"/>
    <cellStyle name="40 % - Accent4 13 2" xfId="716"/>
    <cellStyle name="Neutral 9" xfId="717"/>
    <cellStyle name="Normal 8 2 2 4" xfId="718"/>
    <cellStyle name="_TableHead_TBG Onatel Février  2009  Vtbg V3_Copie de Flash du mois d' avril 2009 corrigé par NAIMI_Reporting Onatel septembre  2009 préparé_Budget 2011 v1 (4) 2" xfId="719"/>
    <cellStyle name="Hidden_RH et QS" xfId="720"/>
    <cellStyle name="Pourcentage 2 9" xfId="721"/>
    <cellStyle name="Normal 8 2 2 3_RH et QS" xfId="722"/>
    <cellStyle name="Normal 87 2" xfId="723"/>
    <cellStyle name="Normal 92 2" xfId="724"/>
    <cellStyle name="Currency [1]_RH et QS" xfId="725"/>
    <cellStyle name="Normal 8 2 2 3 2" xfId="726"/>
    <cellStyle name="Shaded" xfId="727"/>
    <cellStyle name="20 % - Accent2 9 2_RH et QS" xfId="728"/>
    <cellStyle name="Normal 8 2 2 3" xfId="729"/>
    <cellStyle name="_Table_USA Ownership_commentaires fixe  internet Déc 08_TBG Onatel Février  2009  Vtbg V3_Commentaires TBG mars_Flash du mois d' avril 2009_Flash du mois de mai 2009_Budget Telmob 2011" xfId="730"/>
    <cellStyle name="60% - Accent2 18" xfId="731"/>
    <cellStyle name="60% - Accent2 23" xfId="732"/>
    <cellStyle name="40% - Accent3 24 2" xfId="733"/>
    <cellStyle name="40% - Accent3 19 2" xfId="734"/>
    <cellStyle name="Title 5" xfId="735"/>
    <cellStyle name="Normal 79_RH et QS" xfId="736"/>
    <cellStyle name="Normal 20 2 3 4" xfId="737"/>
    <cellStyle name="Percent 0,00_RH et QS" xfId="738"/>
    <cellStyle name="Total 2 3" xfId="739"/>
    <cellStyle name="Monétaire 2 7" xfId="740"/>
    <cellStyle name="Normal 84 2" xfId="741"/>
    <cellStyle name="Normal 79 2" xfId="742"/>
    <cellStyle name="Emphase 2" xfId="743"/>
    <cellStyle name="Normal 83 3_RH et QS" xfId="744"/>
    <cellStyle name="Normal 78 3_RH et QS" xfId="745"/>
    <cellStyle name="Warning Text 28" xfId="746"/>
    <cellStyle name="Normal 3 3 3 4" xfId="747"/>
    <cellStyle name="Normal 83 2_RH et QS" xfId="748"/>
    <cellStyle name="Normal 78 2_RH et QS" xfId="749"/>
    <cellStyle name="_TableHead_commentaires fixe  internet Déc 08_Commentaires TBG mars_Copie de Flash du mois d' avril 2009 corrigé par NAIMI_Reporting Onatel Mai 2009 V 0_Budget 2011 v1 (4) 2" xfId="750"/>
    <cellStyle name="_TableHead_commentaires fixe  internet Déc 08_TBG Onatel Février  2009  Vtbg V3_Budget Telmob 2011" xfId="751"/>
    <cellStyle name="Pourcentage 18 5 2" xfId="752"/>
    <cellStyle name="Normal 83 2 2" xfId="753"/>
    <cellStyle name="Normal 78 2 2" xfId="754"/>
    <cellStyle name="Milliers 25" xfId="755"/>
    <cellStyle name="Titre 1 2 2" xfId="756"/>
    <cellStyle name="Normal 83 2" xfId="757"/>
    <cellStyle name="Normal 78 2" xfId="758"/>
    <cellStyle name="PercentSales 3" xfId="759"/>
    <cellStyle name="Normal 81 3_RH et QS" xfId="760"/>
    <cellStyle name="Normal 76 3_RH et QS" xfId="761"/>
    <cellStyle name="_TableRowBorder_Copie de Flash du mois d' avril 2009 corrigé par NAIMI_Reporting Onatel Mai 2009 V 0_Budget Telmob 2011" xfId="762"/>
    <cellStyle name="Output 25" xfId="763"/>
    <cellStyle name="SAPBEXstdData" xfId="764"/>
    <cellStyle name="Normal 81" xfId="765"/>
    <cellStyle name="Normal 76" xfId="766"/>
    <cellStyle name="Milliers 9 3 2" xfId="767"/>
    <cellStyle name="Normal 4 2_RH et QS" xfId="768"/>
    <cellStyle name="Milliers 4 10" xfId="769"/>
    <cellStyle name="Milliers 3 10 2 3" xfId="770"/>
    <cellStyle name="Normal 80_RH et QS" xfId="771"/>
    <cellStyle name="Normal 75_RH et QS" xfId="772"/>
    <cellStyle name="Normal 80 3 2" xfId="773"/>
    <cellStyle name="Normal 75 3 2" xfId="774"/>
    <cellStyle name="Monétaire 2 7 3" xfId="775"/>
    <cellStyle name="Accent5 26" xfId="776"/>
    <cellStyle name="Sortie 3_RH et QS" xfId="777"/>
    <cellStyle name="Good 10" xfId="778"/>
    <cellStyle name="Milliers 3 14" xfId="779"/>
    <cellStyle name="20% - Accent2 24 2" xfId="780"/>
    <cellStyle name="20% - Accent2 19 2" xfId="781"/>
    <cellStyle name="Milliers 14 4 2 3" xfId="782"/>
    <cellStyle name="Normal 8 5 4" xfId="783"/>
    <cellStyle name="Normal 86 3 2" xfId="784"/>
    <cellStyle name="Normal 91 3 2" xfId="785"/>
    <cellStyle name="Normal 80 2" xfId="786"/>
    <cellStyle name="Normal 75 2" xfId="787"/>
    <cellStyle name="_TableHeading_Commentaires TBG mars_Flash du mois d' avril 2009_Reporting Onatel Mai 2009 V 0_Budget 2011 v1 (4) 2" xfId="788"/>
    <cellStyle name="Normal 5_ouaga distribution" xfId="789"/>
    <cellStyle name="_Table_02 Pfd Valuation_commentaires fixe  internet Déc 08_Flash du mois d' avril 2009_Flash du mois de septembre 2009 (2) (version 1)_Budget Telmob 2011" xfId="790"/>
    <cellStyle name="_Table_02 Pfd Valuation_commentaires fixe  internet Déc 08_TBG Onatel Février  2009  Vtbg V3_Copie de Flash du mois d' avril 2009 corrigé par NAIMI_Budget Telmob 2011" xfId="791"/>
    <cellStyle name="_TableHead_Reporting Onatel Avril 2009 V0_Copie de Flash du mois d' avril 2009 corrigé par NAIMI_Flash du mois de mai 2009 2" xfId="792"/>
    <cellStyle name="Normal 5 2 5 4" xfId="793"/>
    <cellStyle name="Normal 21 4_RH et QS" xfId="794"/>
    <cellStyle name="Heading 1 2" xfId="795"/>
    <cellStyle name="Heading 1 11" xfId="796"/>
    <cellStyle name="Normal 21 4 2" xfId="797"/>
    <cellStyle name="Normal 5 2 5 2" xfId="798"/>
    <cellStyle name="Titre 4 6_RH et QS" xfId="799"/>
    <cellStyle name="Normal 21 4" xfId="800"/>
    <cellStyle name="Normal 16 4" xfId="801"/>
    <cellStyle name="_TableHeading_commentaires fixe  internet Déc 08_Copie de Flash du mois d' avril 2009 corrigé par NAIMI_Reporting Onatel septembre  2009 préparé" xfId="802"/>
    <cellStyle name="Normal 21 2 2 2_RH et QS" xfId="803"/>
    <cellStyle name="SAPBEXexcCritical4" xfId="804"/>
    <cellStyle name="Pourcentage 17 5 2" xfId="805"/>
    <cellStyle name="60 % - Accent3 6" xfId="806"/>
    <cellStyle name="Normal 20 5_RH et QS" xfId="807"/>
    <cellStyle name="Input Normal 4" xfId="808"/>
    <cellStyle name="40 % - Accent6 4 2 2" xfId="809"/>
    <cellStyle name="_TableHeading_commentaires fixe  internet Déc 08_Copie de Flash du mois d' avril 2009 corrigé par NAIMI_Reporting Onatel Mai 2009 V 0 2" xfId="810"/>
    <cellStyle name="Switch" xfId="811"/>
    <cellStyle name="Milliers 14 2 4 2" xfId="812"/>
    <cellStyle name="Normal 5 2 4 3" xfId="813"/>
    <cellStyle name="Normal 8 2 3 2 2" xfId="814"/>
    <cellStyle name="Normal 39" xfId="815"/>
    <cellStyle name="Normal 44" xfId="816"/>
    <cellStyle name="Normal 12 2 8" xfId="817"/>
    <cellStyle name="60 % - Accent2 2" xfId="818"/>
    <cellStyle name="Normal 88 2_RH et QS" xfId="819"/>
    <cellStyle name="Normal 93 2_RH et QS" xfId="820"/>
    <cellStyle name="SAPBEXaggDataEmph" xfId="821"/>
    <cellStyle name="Milliers 2 11 2" xfId="822"/>
    <cellStyle name="40% - Accent4 3_RH et QS" xfId="823"/>
    <cellStyle name="Normal 12 5 2 2" xfId="824"/>
    <cellStyle name="_Table_02 Pfd Valuation_Flash du mois de septembre 2009 (2) (version 1)" xfId="825"/>
    <cellStyle name="_TableHeading_commentaires fixe  internet Déc 08_Budget 2011 v1 (4) 2" xfId="826"/>
    <cellStyle name="Milliers 4 3 2 3" xfId="827"/>
    <cellStyle name="20 % - Accent6 2" xfId="828"/>
    <cellStyle name="Multiple" xfId="829"/>
    <cellStyle name="Normal 5 2 2 5 2" xfId="830"/>
    <cellStyle name="Pourcentage 18 2 2_RH et QS" xfId="831"/>
    <cellStyle name="Pourcentage 17 6_RH et QS" xfId="832"/>
    <cellStyle name="Normal 5 2 2 3_RH et QS" xfId="833"/>
    <cellStyle name="_TableHeading_TBG Onatel Février  2009  Vtbg V3_Flash du mois de mai 2009_Budget Telmob 2011" xfId="834"/>
    <cellStyle name="Normal 5 2 2 3 3" xfId="835"/>
    <cellStyle name="Milliers 7 3 2 2" xfId="836"/>
    <cellStyle name="Accent3 31 2" xfId="837"/>
    <cellStyle name="Vérification 3 2" xfId="838"/>
    <cellStyle name="Currency [1] 14" xfId="839"/>
    <cellStyle name="Normal 6 2 2" xfId="840"/>
    <cellStyle name="_TableHead_commentaires fixe  internet Déc 08_Reporting Onatel Avril 2009 V0_Copie de Flash du mois d' avril 2009 corrigé par NAIMI_Reporting Onatel Mai 2009 V 0_Reporting Onatel septembre  2009 préparé 2" xfId="841"/>
    <cellStyle name="Milliers 5 4 3" xfId="842"/>
    <cellStyle name="Normal 5 2 2 2 2_RH et QS" xfId="843"/>
    <cellStyle name="40 % - Accent6 7 2 2" xfId="844"/>
    <cellStyle name="Normal 25 2 2 2" xfId="845"/>
    <cellStyle name="Output 14" xfId="846"/>
    <cellStyle name="Normal 43 4" xfId="847"/>
    <cellStyle name="_TableHead_commentaires fixe  internet Déc 08_TBG Onatel Février  2009  Vtbg V3_Flash du mois d' avril 2009_Flash du mois de mai 2009" xfId="848"/>
    <cellStyle name="Обычный_PrimTel-offer-r2" xfId="849"/>
    <cellStyle name="Normal 12 7 2" xfId="850"/>
    <cellStyle name="Normal 20 4 3_RH et QS" xfId="851"/>
    <cellStyle name="Normal 43 3" xfId="852"/>
    <cellStyle name="RowHeader_Indent3" xfId="853"/>
    <cellStyle name="20% - Accent4 13" xfId="854"/>
    <cellStyle name="Normal 20 4 3" xfId="855"/>
    <cellStyle name="60 % - Accent2 5 2" xfId="856"/>
    <cellStyle name="Milliers 5 9" xfId="857"/>
    <cellStyle name="Normal 20 4 2 2" xfId="858"/>
    <cellStyle name="Normal 43 2" xfId="859"/>
    <cellStyle name="60% - Accent6 27" xfId="860"/>
    <cellStyle name="Accent4 2 8" xfId="861"/>
    <cellStyle name="_SubHeading_prestemp_Copie de Flash du mois de Décembre 2008 v2 (3)" xfId="862"/>
    <cellStyle name="Normal 12 2_RH et QS" xfId="863"/>
    <cellStyle name="Percent [1] 2 3" xfId="864"/>
    <cellStyle name="_TableHead_Rev Fixe-Internet_COMMENTAIRES JUILLET 2009 2" xfId="865"/>
    <cellStyle name="Normal 4 4" xfId="866"/>
    <cellStyle name="Good 11" xfId="867"/>
    <cellStyle name="60% - Accent3 3" xfId="868"/>
    <cellStyle name="Normal [0] 8" xfId="869"/>
    <cellStyle name="NPPESalesPct 2" xfId="870"/>
    <cellStyle name="Vérification 5 2" xfId="871"/>
    <cellStyle name="SAPBEXfilterDrill" xfId="872"/>
    <cellStyle name="40% - Accent4 27 2" xfId="873"/>
    <cellStyle name="Normal 4 2 5 2" xfId="874"/>
    <cellStyle name="x_RH et QS" xfId="875"/>
    <cellStyle name="Milliers 13" xfId="876"/>
    <cellStyle name="Normal 8 2 4 2" xfId="877"/>
    <cellStyle name="40% - Accent1 6 2" xfId="878"/>
    <cellStyle name="Normal 4 2 3_RH et QS" xfId="879"/>
    <cellStyle name="Accent6 24" xfId="880"/>
    <cellStyle name="Accent6 19" xfId="881"/>
    <cellStyle name="Normal 4 7" xfId="882"/>
    <cellStyle name="Normal 102" xfId="883"/>
    <cellStyle name="60% - Accent3 6" xfId="884"/>
    <cellStyle name="20 % - Accent5 3 2_Parc Mobile" xfId="885"/>
    <cellStyle name="Normal 6 2 3 4_RH et QS" xfId="886"/>
    <cellStyle name="Normal 21 4 3" xfId="887"/>
    <cellStyle name="Normal 4 2 3 2" xfId="888"/>
    <cellStyle name="Normal 4 18" xfId="889"/>
    <cellStyle name="Normal 3 2 5 3" xfId="890"/>
    <cellStyle name="Normal 4 2 6" xfId="891"/>
    <cellStyle name="Normal 20_RH et QS" xfId="892"/>
    <cellStyle name="Normal 15_RH et QS" xfId="893"/>
    <cellStyle name="Normal 4 2 5_RH et QS" xfId="894"/>
    <cellStyle name="Normal 4 16_RH et QS" xfId="895"/>
    <cellStyle name="20% - Accent5 8_RH et QS" xfId="896"/>
    <cellStyle name="Normal 8 2 3_RH et QS" xfId="897"/>
    <cellStyle name="20 % - Accent4 4 5" xfId="898"/>
    <cellStyle name="Normal 4 2 4_RH et QS" xfId="899"/>
    <cellStyle name="Pourcentage 9 3" xfId="900"/>
    <cellStyle name="Pourcentage 17 3 2 2" xfId="901"/>
    <cellStyle name="60 % - Accent1 6 2" xfId="902"/>
    <cellStyle name="Normal [0] 5" xfId="903"/>
    <cellStyle name="Normal 5 2 2 2 3" xfId="904"/>
    <cellStyle name="Normal 4 16 4" xfId="905"/>
    <cellStyle name="Normal 8 2 3 4" xfId="906"/>
    <cellStyle name="Normal 8 2 2 2 2" xfId="907"/>
    <cellStyle name="Normal 3 2 2 2_RH et QS" xfId="908"/>
    <cellStyle name="Normal 4 15" xfId="909"/>
    <cellStyle name="20 % - Accent3 7 2 2" xfId="910"/>
    <cellStyle name="Milliers 6 4" xfId="911"/>
    <cellStyle name="Normal 8 2 2" xfId="912"/>
    <cellStyle name="Normal 4 2 3" xfId="913"/>
    <cellStyle name="Pourcentage 8 6" xfId="914"/>
    <cellStyle name="Calc Currency (2)" xfId="915"/>
    <cellStyle name="Normal 4 12" xfId="916"/>
    <cellStyle name="Normal 74_RH et QS" xfId="917"/>
    <cellStyle name="Commentaire 5 3 3" xfId="918"/>
    <cellStyle name="Normal 21_RH et QS" xfId="919"/>
    <cellStyle name="Normal 16_RH et QS" xfId="920"/>
    <cellStyle name="40 % - Accent4 4" xfId="921"/>
    <cellStyle name="Normal 4 11" xfId="922"/>
    <cellStyle name="20% - Accent5 3" xfId="923"/>
    <cellStyle name="Commentaire 5 3 2" xfId="924"/>
    <cellStyle name="Pourcentage 8 4" xfId="925"/>
    <cellStyle name="20 % - Accent4 2_CA Fixe" xfId="926"/>
    <cellStyle name="Normal 43" xfId="927"/>
    <cellStyle name="Normal 38" xfId="928"/>
    <cellStyle name="Normal 5 2 4 2" xfId="929"/>
    <cellStyle name="Title 13" xfId="930"/>
    <cellStyle name="Normal 100_RH et QS" xfId="931"/>
    <cellStyle name="Normal 42" xfId="932"/>
    <cellStyle name="Normal 37" xfId="933"/>
    <cellStyle name="Normal 12 2 6" xfId="934"/>
    <cellStyle name="Normal 41" xfId="935"/>
    <cellStyle name="Normal 36" xfId="936"/>
    <cellStyle name="Normal 88 3 2" xfId="937"/>
    <cellStyle name="Normal 93 3 2" xfId="938"/>
    <cellStyle name="Normal 86_RH et QS" xfId="939"/>
    <cellStyle name="Normal 91_RH et QS" xfId="940"/>
    <cellStyle name="Normal 3 7" xfId="941"/>
    <cellStyle name="ViewDetailPct" xfId="942"/>
    <cellStyle name="Normal_TBG IAM v  27" xfId="943"/>
    <cellStyle name="Normal 3 3 5_RH et QS" xfId="944"/>
    <cellStyle name="40 % - Accent6 9 2 2" xfId="945"/>
    <cellStyle name="Reference_Actu 1 du Budget Annuel Groupe IAM  2007" xfId="946"/>
    <cellStyle name="Normal 3 3 4_RH et QS" xfId="947"/>
    <cellStyle name="0,0_x000d__x000a_NA_x000d__x000a__BP&amp;A Bulletin - 05- 2008-09-MAPA (draft)" xfId="948"/>
    <cellStyle name="Accent2 23" xfId="949"/>
    <cellStyle name="Accent2 18" xfId="950"/>
    <cellStyle name="Title2" xfId="951"/>
    <cellStyle name="PercentSales_RH et QS" xfId="952"/>
    <cellStyle name="Pricelist_level1" xfId="953"/>
    <cellStyle name="Milliers 4 8 4" xfId="954"/>
    <cellStyle name="Pourcentage 7 3" xfId="955"/>
    <cellStyle name="Normal 3 3 3_RH et QS" xfId="956"/>
    <cellStyle name="_TableHead_commentaires fixe  internet Déc 08_Copie de Flash du mois d' avril 2009 corrigé par NAIMI_Reporting Onatel Mai 2009 V 0_Budget Telmob 2011" xfId="957"/>
    <cellStyle name="Normal 3 3 3 3_RH et QS" xfId="958"/>
    <cellStyle name="Normal 3 3 2" xfId="959"/>
    <cellStyle name="Normal 75 2_RH et QS" xfId="960"/>
    <cellStyle name="Normal 80 2_RH et QS" xfId="961"/>
    <cellStyle name="Normal 3 2 8" xfId="962"/>
    <cellStyle name="Milliers 13 3" xfId="963"/>
    <cellStyle name="Commentaire 3 2" xfId="964"/>
    <cellStyle name="PrePop Units (2)_Parc Mobile" xfId="965"/>
    <cellStyle name="40% - Accent4 5_RH et QS" xfId="966"/>
    <cellStyle name="Pourcentage 18 2 4_RH et QS" xfId="967"/>
    <cellStyle name="Milliers 7 2 3 2 2" xfId="968"/>
    <cellStyle name="Normal 3 2 4 4" xfId="969"/>
    <cellStyle name="Warning Text 9" xfId="970"/>
    <cellStyle name="Normal 3 2 4 2_RH et QS" xfId="971"/>
    <cellStyle name="Normal 8 2 2 2" xfId="972"/>
    <cellStyle name="_Données du 11 octobre" xfId="973"/>
    <cellStyle name="Normal 3 2 3" xfId="974"/>
    <cellStyle name="Titre 4 3_RH et QS" xfId="975"/>
    <cellStyle name="Normal 95 2_RH et QS" xfId="976"/>
    <cellStyle name="20% - Accent2 21 2" xfId="977"/>
    <cellStyle name="20% - Accent2 16 2" xfId="978"/>
    <cellStyle name="Normal 3 2 2 6" xfId="979"/>
    <cellStyle name="Milliers 4 4 3" xfId="980"/>
    <cellStyle name="Satisfaisant 5_RH et QS" xfId="981"/>
    <cellStyle name="Pourcentage 3 2" xfId="982"/>
    <cellStyle name="40% - Accent6 24_RH et QS" xfId="983"/>
    <cellStyle name="40% - Accent6 19_RH et QS" xfId="984"/>
    <cellStyle name="_SubHeading_210302 VU Liquidity new figures_Reporting Onatel Mai 2009 V 0 2" xfId="985"/>
    <cellStyle name="Normal 3 2 2 3 4" xfId="986"/>
    <cellStyle name="Pourcentage 2 2 8" xfId="987"/>
    <cellStyle name="Normal 3 2 2 3 3 2" xfId="988"/>
    <cellStyle name="PSChar" xfId="989"/>
    <cellStyle name="40% - Accent1 25" xfId="990"/>
    <cellStyle name="Milliers 2 4 2 3" xfId="991"/>
    <cellStyle name="Normal 3 2 2 3 2" xfId="992"/>
    <cellStyle name="_TableHead_commentaires fixe  internet Déc 08_TBG Onatel Février  2009  Vtbg V3_Copie de Flash du mois d' avril 2009 corrigé par NAIMI_Reporting Onatel Mai 2009 V 0" xfId="993"/>
    <cellStyle name="Pourcentage 2 2 6" xfId="994"/>
    <cellStyle name="Milliers 10 2 2 2" xfId="995"/>
    <cellStyle name="Normal 3 2 2 2 4" xfId="996"/>
    <cellStyle name="_Table_commentaires fixe  internet Déc 08_TBG Onatel Février  2009  Vtbg V3_Commentaires TBG mars_Copie de Flash du mois d' avril 2009 corrigé par NAIMI_Budget Telmob 2011" xfId="997"/>
    <cellStyle name="_TableHead_commentaires fixe  internet Déc 08_Reporting Onatel Mai 2009 V 0 A ENVOYE" xfId="998"/>
    <cellStyle name="40 % - Accent6 2 2" xfId="999"/>
    <cellStyle name="Normal 3 2 2 2 3_RH et QS" xfId="1000"/>
    <cellStyle name="Normal 3 2 2 2 3" xfId="1001"/>
    <cellStyle name="Monétaire 2 9" xfId="1002"/>
    <cellStyle name="Total 2 5" xfId="1003"/>
    <cellStyle name="Pourcentage 3 3 2 3" xfId="1004"/>
    <cellStyle name="Normal 3 2 2 2" xfId="1005"/>
    <cellStyle name="Heading I" xfId="1006"/>
    <cellStyle name="Normal 3 2" xfId="1007"/>
    <cellStyle name="Normal 3 12 4" xfId="1008"/>
    <cellStyle name="_Table_02 Pfd Valuation_Copie de Flash du mois d' avril 2009 corrigé par NAIMI_Budget Telmob 2011" xfId="1009"/>
    <cellStyle name="_TableHead_commentaires fixe  internet Déc 08_Flash du mois d' avril 2009_Budget 2011 v1 (4)" xfId="1010"/>
    <cellStyle name="Normal 3 12 2_RH et QS" xfId="1011"/>
    <cellStyle name="Normal 5 2 8" xfId="1012"/>
    <cellStyle name="_TableHeading_Commentaires TBG mars_Reporting Onatel Mai 2009 V 0_Budget 2011 v1 (4) 2" xfId="1013"/>
    <cellStyle name="Milliers 2 9 2 3" xfId="1014"/>
    <cellStyle name="Accent2 3" xfId="1015"/>
    <cellStyle name="Normal 33" xfId="1016"/>
    <cellStyle name="Normal 28" xfId="1017"/>
    <cellStyle name="Normal 4 17_RH et QS" xfId="1018"/>
    <cellStyle name="Normal 3 2 5 2_RH et QS" xfId="1019"/>
    <cellStyle name="20% - Accent5 9_RH et QS" xfId="1020"/>
    <cellStyle name="Normal 27 4 2" xfId="1021"/>
    <cellStyle name="réel 2" xfId="1022"/>
    <cellStyle name="Number" xfId="1023"/>
    <cellStyle name="20% - Accent3 22_RH et QS" xfId="1024"/>
    <cellStyle name="20% - Accent3 17_RH et QS" xfId="1025"/>
    <cellStyle name="_TableHead_commentaires fixe  internet Déc 08_TBG Onatel Février  2009  Vtbg V3_Commentaires TBG mars_Reporting Onatel Mai 2009 V 0_Budget Telmob 2011" xfId="1026"/>
    <cellStyle name="_TableHead_commentaires fixe  internet Déc 08_TBG Onatel Février  2009  Vtbg V3_Flash du mois d' avril 2009_Flash du mois de mai 2009 2" xfId="1027"/>
    <cellStyle name="Milliers 5 3 2 2" xfId="1028"/>
    <cellStyle name="Normal 3 2 4 2" xfId="1029"/>
    <cellStyle name="Warning Text 7" xfId="1030"/>
    <cellStyle name="40% - Accent3 26 2" xfId="1031"/>
    <cellStyle name="Normal 23 2 3" xfId="1032"/>
    <cellStyle name="Titre 2 4 2" xfId="1033"/>
    <cellStyle name="Monétaire 2 5 2" xfId="1034"/>
    <cellStyle name="60% - Accent2 21" xfId="1035"/>
    <cellStyle name="60% - Accent2 16" xfId="1036"/>
    <cellStyle name="Normal 26 5 2" xfId="1037"/>
    <cellStyle name="40 % - Accent3 13_RH et QS" xfId="1038"/>
    <cellStyle name="20 % - Accent1 13 2" xfId="1039"/>
    <cellStyle name="Titre 4 2 2 2" xfId="1040"/>
    <cellStyle name="Normal 26 4_RH et QS" xfId="1041"/>
    <cellStyle name="Monétaire 2 7 2 2" xfId="1042"/>
    <cellStyle name="Normal 26 2_RH et QS" xfId="1043"/>
    <cellStyle name="20 % - Accent1 9 3 2" xfId="1044"/>
    <cellStyle name="Normal 26 2 3_RH et QS" xfId="1045"/>
    <cellStyle name="Decimal 0,0000" xfId="1046"/>
    <cellStyle name="Milliers 5 8 3" xfId="1047"/>
    <cellStyle name="Milliers 4 2 5" xfId="1048"/>
    <cellStyle name="40% - Accent2 22" xfId="1049"/>
    <cellStyle name="40% - Accent2 17" xfId="1050"/>
    <cellStyle name="_TableHeading_commentaires fixe  internet Déc 08_Commentaires TBG mars_Flash du mois d' avril 2009_Flash du mois de mai 2009_Budget 2011 v1 (4) 2" xfId="1051"/>
    <cellStyle name="Milliers 3 5 2 3" xfId="1052"/>
    <cellStyle name="Normal 26 2 2_RH et QS" xfId="1053"/>
    <cellStyle name="Normal 26 2 2" xfId="1054"/>
    <cellStyle name="NWI%S 10" xfId="1055"/>
    <cellStyle name="Accent3 6" xfId="1056"/>
    <cellStyle name="Milliers 8 3 2 2" xfId="1057"/>
    <cellStyle name="Normal 24 3" xfId="1058"/>
    <cellStyle name="PillarTotal_RH et QS" xfId="1059"/>
    <cellStyle name="Titre 3 2" xfId="1060"/>
    <cellStyle name="NPPESalesPct 4" xfId="1061"/>
    <cellStyle name="Entrée 4" xfId="1062"/>
    <cellStyle name="Normal 25 4 2" xfId="1063"/>
    <cellStyle name="Normal 25 2 3_RH et QS" xfId="1064"/>
    <cellStyle name="Normal 27 5 2" xfId="1065"/>
    <cellStyle name="Normal 25 2 3 2" xfId="1066"/>
    <cellStyle name="Normal 25 2 3" xfId="1067"/>
    <cellStyle name="Normal 25 2 2" xfId="1068"/>
    <cellStyle name="Normal 8 2 6_RH et QS" xfId="1069"/>
    <cellStyle name="Normal 22" xfId="1070"/>
    <cellStyle name="Normal 17" xfId="1071"/>
    <cellStyle name="Style 1 5" xfId="1072"/>
    <cellStyle name="Normal 24 5" xfId="1073"/>
    <cellStyle name="Normal 24 4 2" xfId="1074"/>
    <cellStyle name="Normal 24 2_RH et QS" xfId="1075"/>
    <cellStyle name="Titre 3 3" xfId="1076"/>
    <cellStyle name="Normal 24 2 4" xfId="1077"/>
    <cellStyle name="Accent3 13" xfId="1078"/>
    <cellStyle name="Currency [1] 9" xfId="1079"/>
    <cellStyle name="SAPBEXstdDataEmph" xfId="1080"/>
    <cellStyle name="Normal 24 2 3_RH et QS" xfId="1081"/>
    <cellStyle name="40 % - Accent2 7 4" xfId="1082"/>
    <cellStyle name="20% - Accent2 21_RH et QS" xfId="1083"/>
    <cellStyle name="20% - Accent2 16_RH et QS" xfId="1084"/>
    <cellStyle name="Normal 23 6" xfId="1085"/>
    <cellStyle name="Accent2 9" xfId="1086"/>
    <cellStyle name="_TableHead_Commentaires TBG mars_Flash du mois d' avril 2009 2" xfId="1087"/>
    <cellStyle name="40% - Accent6 5_RH et QS" xfId="1088"/>
    <cellStyle name="Milliers 2 15 2 3" xfId="1089"/>
    <cellStyle name="PrePop Currency (2)" xfId="1090"/>
    <cellStyle name="Sortie 6_RH et QS" xfId="1091"/>
    <cellStyle name="Normal 20 5" xfId="1092"/>
    <cellStyle name="%_Flash du mois de septembre 2009 (2) (version 1)" xfId="1093"/>
    <cellStyle name="Milliers 14 2 2 2 3" xfId="1094"/>
    <cellStyle name="Milliers 2 15 2 2" xfId="1095"/>
    <cellStyle name="20% - Accent2 5 2" xfId="1096"/>
    <cellStyle name="Euro 5 3" xfId="1097"/>
    <cellStyle name="20 % - Accent4 8_RH et QS" xfId="1098"/>
    <cellStyle name="ScripFactor" xfId="1099"/>
    <cellStyle name="Normal 23 4 2" xfId="1100"/>
    <cellStyle name="Normal 23 2 4" xfId="1101"/>
    <cellStyle name="Monétaire 2 5 3" xfId="1102"/>
    <cellStyle name="60% - Accent2 22" xfId="1103"/>
    <cellStyle name="60% - Accent2 17" xfId="1104"/>
    <cellStyle name="Normal 23 2 3_RH et QS" xfId="1105"/>
    <cellStyle name="Monétaire 2 8 2 2" xfId="1106"/>
    <cellStyle name="Accent6 31 2" xfId="1107"/>
    <cellStyle name="Title 4" xfId="1108"/>
    <cellStyle name="Normal 21 5 3 2" xfId="1109"/>
    <cellStyle name="Normal 20 2 7" xfId="1110"/>
    <cellStyle name="60% - Accent1 17" xfId="1111"/>
    <cellStyle name="60% - Accent1 22" xfId="1112"/>
    <cellStyle name="40% - Accent1 9 2" xfId="1113"/>
    <cellStyle name="Normal 21 2 6 2" xfId="1114"/>
    <cellStyle name="Title 12" xfId="1115"/>
    <cellStyle name="Normal 21 2 5_RH et QS" xfId="1116"/>
    <cellStyle name="Normal 21 2 5 2" xfId="1117"/>
    <cellStyle name="Normal 21 2 5" xfId="1118"/>
    <cellStyle name="Reference [00]" xfId="1119"/>
    <cellStyle name="Milliers 5 6 2 2" xfId="1120"/>
    <cellStyle name="Normal 21 2 6_RH et QS" xfId="1121"/>
    <cellStyle name="_TableHead_commentaires fixe  internet Déc 08_TBG Onatel Février  2009  Vtbg V3_Copie de Flash du mois d' avril 2009 corrigé par NAIMI_Reporting Onatel Mai 2009 V 0_Budget 2011 v1 (4) 2" xfId="1122"/>
    <cellStyle name="Normal 21 2 4_RH et QS" xfId="1123"/>
    <cellStyle name="Titre 1 6" xfId="1124"/>
    <cellStyle name="Normal 21 2 3 3_RH et QS" xfId="1125"/>
    <cellStyle name="60% - Accent6 10" xfId="1126"/>
    <cellStyle name="Normal 21 2 3 3" xfId="1127"/>
    <cellStyle name="_TableHeading_TBG Onatel Février  2009  Vtbg V3_Commentaires TBG mars_Budget Telmob 2011" xfId="1128"/>
    <cellStyle name="Normal 21 2 3 2_RH et QS" xfId="1129"/>
    <cellStyle name="Normal 21 2 3 2 2" xfId="1130"/>
    <cellStyle name="Normal 21 2 2 3_RH et QS" xfId="1131"/>
    <cellStyle name="Monétaire 2 3 4" xfId="1132"/>
    <cellStyle name="Pourcentage 7 5" xfId="1133"/>
    <cellStyle name="Moneda [0]_BSC 3&amp;4" xfId="1134"/>
    <cellStyle name="Explanatory Text 7" xfId="1135"/>
    <cellStyle name="Normal 20 6_RH et QS" xfId="1136"/>
    <cellStyle name="Milliers 8 4 2" xfId="1137"/>
    <cellStyle name="Percent 0,00" xfId="1138"/>
    <cellStyle name="40% - Accent3 21_RH et QS" xfId="1139"/>
    <cellStyle name="40% - Accent3 16_RH et QS" xfId="1140"/>
    <cellStyle name="Title 28" xfId="1141"/>
    <cellStyle name="Normal 20 6 2" xfId="1142"/>
    <cellStyle name="Normal 20 5 3_RH et QS" xfId="1143"/>
    <cellStyle name="40 % - Accent3 3 5" xfId="1144"/>
    <cellStyle name="Normal 20 5 3 2" xfId="1145"/>
    <cellStyle name="Monétaire 2 2 3" xfId="1146"/>
    <cellStyle name="Pourcentage 17 3 3_RH et QS" xfId="1147"/>
    <cellStyle name="Normal 12 5 2_RH et QS" xfId="1148"/>
    <cellStyle name="Normal 15 2" xfId="1149"/>
    <cellStyle name="Normal 20 2" xfId="1150"/>
    <cellStyle name="Normal 12 2 7_RH et QS" xfId="1151"/>
    <cellStyle name="Titre 1 4" xfId="1152"/>
    <cellStyle name="Milliers 3 10 3" xfId="1153"/>
    <cellStyle name="Normal 20 2_RH et QS" xfId="1154"/>
    <cellStyle name="TextDataFlag" xfId="1155"/>
    <cellStyle name="Warning Text 3" xfId="1156"/>
    <cellStyle name="Milliers 2 17 2" xfId="1157"/>
    <cellStyle name="Normal 12 2 5_RH et QS" xfId="1158"/>
    <cellStyle name="Normal 20 2 6 2" xfId="1159"/>
    <cellStyle name="Normal 43 3_RH et QS" xfId="1160"/>
    <cellStyle name="Normal 20 2 5_RH et QS" xfId="1161"/>
    <cellStyle name="Normal 5 2 3" xfId="1162"/>
    <cellStyle name="PSHeading 2" xfId="1163"/>
    <cellStyle name="Currency [0] 15" xfId="1164"/>
    <cellStyle name="Normal 8 2 3 2" xfId="1165"/>
    <cellStyle name="_TableHeading_commentaires fixe  internet Déc 08_Reporting Onatel septembre  2009 préparé_Budget 2011 v1 (4) 2" xfId="1166"/>
    <cellStyle name="Normal 20 2 5" xfId="1167"/>
    <cellStyle name="Normal 20 2 4_RH et QS" xfId="1168"/>
    <cellStyle name="Normal 20 2 4 2" xfId="1169"/>
    <cellStyle name="Normal 20 2 3 3" xfId="1170"/>
    <cellStyle name="Comma [00] 2" xfId="1171"/>
    <cellStyle name="Normal 20 2 3 2" xfId="1172"/>
    <cellStyle name="_TableRowBorder_commentaires fixe  internet Déc 08_TBG Onatel Février  2009  Vtbg V3_Copie de Flash du mois d' avril 2009 corrigé par NAIMI_Reporting Onatel Mai 2009 V 0 2" xfId="1173"/>
    <cellStyle name="Normal 20 6" xfId="1174"/>
    <cellStyle name="Normal 20 2 2 3" xfId="1175"/>
    <cellStyle name="_TableHeading_commentaires fixe  internet Déc 08_TBG Onatel Février  2009  Vtbg V3_Commentaires TBG mars_Copie de Flash du mois d' avril 2009 corrigé par NAIMI_Budget Telmob 2011 2" xfId="1176"/>
    <cellStyle name="_TableHeading_Commentaires TBG mars_Flash du mois d' avril 2009_Budget 2011 v1 (4)" xfId="1177"/>
    <cellStyle name="Normal 2_banfora" xfId="1178"/>
    <cellStyle name="Normal 2 6" xfId="1179"/>
    <cellStyle name="Normal 78 3 2" xfId="1180"/>
    <cellStyle name="Normal 83 3 2" xfId="1181"/>
    <cellStyle name="40% - Accent1 8_RH et QS" xfId="1182"/>
    <cellStyle name="Normal 2 4" xfId="1183"/>
    <cellStyle name="20% - Accent6 20" xfId="1184"/>
    <cellStyle name="20% - Accent6 15" xfId="1185"/>
    <cellStyle name="60% - Accent1 3" xfId="1186"/>
    <cellStyle name="Normal 2 3 9" xfId="1187"/>
    <cellStyle name="Normal 2 3 8" xfId="1188"/>
    <cellStyle name="Normal 2 3 4" xfId="1189"/>
    <cellStyle name="Normal 24 5_RH et QS" xfId="1190"/>
    <cellStyle name="Milliers 5 11" xfId="1191"/>
    <cellStyle name="Normal 2 2_CA- Fixe- Seg" xfId="1192"/>
    <cellStyle name="Normal 5 2 2 2 3 2" xfId="1193"/>
    <cellStyle name="PrePop Units (0)" xfId="1194"/>
    <cellStyle name="Normal 2 2 9" xfId="1195"/>
    <cellStyle name="RevList" xfId="1196"/>
    <cellStyle name="Normal 2 2 8" xfId="1197"/>
    <cellStyle name="Normal 75 3_RH et QS" xfId="1198"/>
    <cellStyle name="Normal 80 3_RH et QS" xfId="1199"/>
    <cellStyle name="Normal 20 4 4" xfId="1200"/>
    <cellStyle name="Normal 2 2 6" xfId="1201"/>
    <cellStyle name="Normal 2 2 4" xfId="1202"/>
    <cellStyle name="Sortie 3 2" xfId="1203"/>
    <cellStyle name="Normal 2 2 10" xfId="1204"/>
    <cellStyle name="Normal 2 11" xfId="1205"/>
    <cellStyle name="Pourcentage 17 2 5 2" xfId="1206"/>
    <cellStyle name="20 % - Accent5 8" xfId="1207"/>
    <cellStyle name="_TableHeading_commentaires fixe  internet Déc 08_TBG Onatel Février  2009  Vtbg V3_Flash du mois de mai 2009" xfId="1208"/>
    <cellStyle name="_Table_commentaires fixe  internet Déc 08_TBG Onatel Février  2009  Vtbg V3_Commentaires TBG mars_Copie de Flash du mois d' avril 2009 corrigé par NAIMI_Flash du mois de septembre 2009 (2) (version 1)" xfId="1209"/>
    <cellStyle name="40% - Accent1 23" xfId="1210"/>
    <cellStyle name="40% - Accent1 18" xfId="1211"/>
    <cellStyle name="_TableHead_TBG Onatel Février  2009  Vtbg V3_Flash du mois de mai 2009 2" xfId="1212"/>
    <cellStyle name="_TableHead_commentaires fixe  internet Déc 08_TBG Onatel Février  2009  Vtbg V3_Flash du mois d' avril 2009_Flash du mois de mai 2009_Budget Telmob 2011 2" xfId="1213"/>
    <cellStyle name="Normal 24 2 2" xfId="1214"/>
    <cellStyle name="Normal 19 2 2" xfId="1215"/>
    <cellStyle name="60 % - Accent1 7 2" xfId="1216"/>
    <cellStyle name="Normal 23 2 2 2" xfId="1217"/>
    <cellStyle name="Normal 18 2 2 2" xfId="1218"/>
    <cellStyle name="60% - Accent2 11" xfId="1219"/>
    <cellStyle name="Normal 12 6" xfId="1220"/>
    <cellStyle name="Pourcentage 7_RH et QS" xfId="1221"/>
    <cellStyle name="Normal 21 2" xfId="1222"/>
    <cellStyle name="Normal 16 2" xfId="1223"/>
    <cellStyle name="Commentaire 7" xfId="1224"/>
    <cellStyle name="Cellule liée 5 2" xfId="1225"/>
    <cellStyle name="Normal 20 2 2_RH et QS" xfId="1226"/>
    <cellStyle name="Normal 15 2 2_RH et QS" xfId="1227"/>
    <cellStyle name="60 % - Accent5 6" xfId="1228"/>
    <cellStyle name="Normal 20 2 2" xfId="1229"/>
    <cellStyle name="Normal 15 2 2" xfId="1230"/>
    <cellStyle name="Milliers 3 9 2 3" xfId="1231"/>
    <cellStyle name="Milliers 14 3 4" xfId="1232"/>
    <cellStyle name="Normal 8 2 3 3_RH et QS" xfId="1233"/>
    <cellStyle name="Pourcentage 8 2 2" xfId="1234"/>
    <cellStyle name="40% - Accent4 11" xfId="1235"/>
    <cellStyle name="_TableRowHead_Budget 2011 v1 (4)" xfId="1236"/>
    <cellStyle name="40% - Accent5 21_RH et QS" xfId="1237"/>
    <cellStyle name="40% - Accent5 16_RH et QS" xfId="1238"/>
    <cellStyle name="40% - Accent1 6" xfId="1239"/>
    <cellStyle name="Normal 14_RH et QS" xfId="1240"/>
    <cellStyle name="Pourcentage 18 2 2 4" xfId="1241"/>
    <cellStyle name="Milliers 3 5 4" xfId="1242"/>
    <cellStyle name="20 % - Accent1 8 3 2" xfId="1243"/>
    <cellStyle name="Normal 14 3_RH et QS" xfId="1244"/>
    <cellStyle name="_TableHeading_commentaires fixe  internet Déc 08_Commentaires TBG mars_Copie de Flash du mois d' avril 2009 corrigé par NAIMI_Budget 2011 v1 (4) 2" xfId="1245"/>
    <cellStyle name="Currency [1] 4" xfId="1246"/>
    <cellStyle name="Milliers 3 10 2 2" xfId="1247"/>
    <cellStyle name="Normal 14 2 2 2" xfId="1248"/>
    <cellStyle name="40 % - Accent2 7 2" xfId="1249"/>
    <cellStyle name="Normal 14 2 2" xfId="1250"/>
    <cellStyle name="NWI%S 12" xfId="1251"/>
    <cellStyle name="Normal 26 2 4" xfId="1252"/>
    <cellStyle name="普通_laroux" xfId="1253"/>
    <cellStyle name="PropGenCurrencyFormat" xfId="1254"/>
    <cellStyle name="_Table_Commentaires TBG mars_Copie de Flash du mois d' avril 2009 corrigé par NAIMI_Flash du mois de septembre 2009 (2) (version 1)_Budget Telmob 2011" xfId="1255"/>
    <cellStyle name="40% - Accent3 23 2" xfId="1256"/>
    <cellStyle name="40% - Accent3 18 2" xfId="1257"/>
    <cellStyle name="Normal 14 2" xfId="1258"/>
    <cellStyle name="Giga_RH et QS" xfId="1259"/>
    <cellStyle name="Milliers 4 3 2 2 3" xfId="1260"/>
    <cellStyle name="Normal 8 4 2_RH et QS" xfId="1261"/>
    <cellStyle name="_TableHeading_Commentaires TBG mars_Flash du mois d' avril 2009_Reporting Onatel Mai 2009 V 0_Budget Telmob 2011 2" xfId="1262"/>
    <cellStyle name="Calcul 4 2" xfId="1263"/>
    <cellStyle name="Normal 13 3_RH et QS" xfId="1264"/>
    <cellStyle name="Normal 13 2 2 2" xfId="1265"/>
    <cellStyle name="Normal 13 2 2" xfId="1266"/>
    <cellStyle name="_TableHeading_TBG Onatel Février  2009  Vtbg V3_Commentaires TBG mars_Flash du mois de mai 2009_Budget Telmob 2011" xfId="1267"/>
    <cellStyle name="_Table_02 Pfd Valuation_Reporting Onatel Mai 2009 V 0 A ENVOYE_Reporting Onatel septembre  2009 préparé_Budget Telmob 2011" xfId="1268"/>
    <cellStyle name="Milliers 7 2 3 2 3" xfId="1269"/>
    <cellStyle name="Normal 13" xfId="1270"/>
    <cellStyle name="Heading 2 20" xfId="1271"/>
    <cellStyle name="Heading 2 15" xfId="1272"/>
    <cellStyle name="Accent4 30 2" xfId="1273"/>
    <cellStyle name="_TableHeading_commentaires fixe  internet Déc 08_Reporting Onatel Avril 2009 V0_Flash du mois de mai 2009_Budget Telmob 2011" xfId="1274"/>
    <cellStyle name="Normal 12 8" xfId="1275"/>
    <cellStyle name="Milliers 2 10 2" xfId="1276"/>
    <cellStyle name="Normal 12 7_RH et QS" xfId="1277"/>
    <cellStyle name="Millions 8" xfId="1278"/>
    <cellStyle name="Dotted" xfId="1279"/>
    <cellStyle name="Normal 12 6 2" xfId="1280"/>
    <cellStyle name="Neutral 25" xfId="1281"/>
    <cellStyle name="Normal 12 5 3_RH et QS" xfId="1282"/>
    <cellStyle name="NWI%S 9" xfId="1283"/>
    <cellStyle name="40% - Accent6 20 2" xfId="1284"/>
    <cellStyle name="40% - Accent6 15 2" xfId="1285"/>
    <cellStyle name="Normal 12 5 3 2" xfId="1286"/>
    <cellStyle name="Comma  - Style3 3" xfId="1287"/>
    <cellStyle name="Normal 12 5 3" xfId="1288"/>
    <cellStyle name="Pourcentage 8 2_RH et QS" xfId="1289"/>
    <cellStyle name="Normal 21 5 4" xfId="1290"/>
    <cellStyle name="Normal 8 4_RH et QS" xfId="1291"/>
    <cellStyle name="Normal 12 3" xfId="1292"/>
    <cellStyle name="Normal 12 2 4 4" xfId="1293"/>
    <cellStyle name="SHADEDSTORES" xfId="1294"/>
    <cellStyle name="Milliers 3 8 2" xfId="1295"/>
    <cellStyle name="Normal 107" xfId="1296"/>
    <cellStyle name="Good 24" xfId="1297"/>
    <cellStyle name="Good 19" xfId="1298"/>
    <cellStyle name="_TableRowBorder_commentaires fixe  internet Déc 08_Commentaires TBG mars_Flash du mois de mai 2009_Budget Telmob 2011" xfId="1299"/>
    <cellStyle name="_Table_02 Pfd Valuation_TBG Onatel Février  2009  Vtbg V3_Commentaires TBG mars_Copie de Flash du mois d' avril 2009 corrigé par NAIMI_Flash du mois de septembre 2009 (2) (version 1)_Budget Telmob 2011" xfId="1300"/>
    <cellStyle name="Normal 12 2 4 3_RH et QS" xfId="1301"/>
    <cellStyle name="Output 4" xfId="1302"/>
    <cellStyle name="Normal 12 2 4 2" xfId="1303"/>
    <cellStyle name="Normal 105" xfId="1304"/>
    <cellStyle name="Good 22" xfId="1305"/>
    <cellStyle name="Good 17" xfId="1306"/>
    <cellStyle name="Normal 12 2 3" xfId="1307"/>
    <cellStyle name="Pourcentage 3 3 2 3 2" xfId="1308"/>
    <cellStyle name="_TableHeading_commentaires fixe  internet Déc 08_Commentaires TBG mars 2" xfId="1309"/>
    <cellStyle name="_TableHeading_commentaires fixe  internet Déc 08_Commentaires TBG mars_Flash du mois d' avril 2009_Budget 2011 v1 (4)" xfId="1310"/>
    <cellStyle name="Normal 88 2 2" xfId="1311"/>
    <cellStyle name="Normal 93 2 2" xfId="1312"/>
    <cellStyle name="60% - Accent1 7" xfId="1313"/>
    <cellStyle name="Normal 12 2" xfId="1314"/>
    <cellStyle name="ColHeading" xfId="1315"/>
    <cellStyle name="Normal 12" xfId="1316"/>
    <cellStyle name="Heading 2 14" xfId="1317"/>
    <cellStyle name="Normal 26 2 3 2" xfId="1318"/>
    <cellStyle name="_TableHeading_Rev Fixe-Internet_Budget Telmob 2011 2" xfId="1319"/>
    <cellStyle name="Normal 11 2_RH et QS" xfId="1320"/>
    <cellStyle name="Normal 12 2 5" xfId="1321"/>
    <cellStyle name="Normal 11 2" xfId="1322"/>
    <cellStyle name="Normal 104_RH et QS" xfId="1323"/>
    <cellStyle name="Normal 4 9" xfId="1324"/>
    <cellStyle name="Normal 104" xfId="1325"/>
    <cellStyle name="Good 21" xfId="1326"/>
    <cellStyle name="Good 16" xfId="1327"/>
    <cellStyle name="_TableHeading_Reporting Onatel Avril 2009 V0_Copie de Flash du mois d' avril 2009 corrigé par NAIMI_Reporting Onatel Mai 2009 V 0_Budget 2011 v1 (4) 2" xfId="1328"/>
    <cellStyle name="Normal 103_RH et QS" xfId="1329"/>
    <cellStyle name="Normal 12 4 3_RH et QS" xfId="1330"/>
    <cellStyle name="Normal 2 3 3" xfId="1331"/>
    <cellStyle name="Normal 4 8" xfId="1332"/>
    <cellStyle name="Normal 103" xfId="1333"/>
    <cellStyle name="Accent1 2 9" xfId="1334"/>
    <cellStyle name="Normal 101_RH et QS" xfId="1335"/>
    <cellStyle name="60% - Accent3 2" xfId="1336"/>
    <cellStyle name="Milliers 7 2 2 2 2" xfId="1337"/>
    <cellStyle name="Milliers 3 7 3" xfId="1338"/>
    <cellStyle name="Normal 89 3_RH et QS" xfId="1339"/>
    <cellStyle name="Normal 94 3_RH et QS" xfId="1340"/>
    <cellStyle name="Normal 4 6" xfId="1341"/>
    <cellStyle name="Normal 101" xfId="1342"/>
    <cellStyle name="Pourcentage 17 5_RH et QS" xfId="1343"/>
    <cellStyle name="_TableRowBorder_commentaires fixe  internet Déc 08_TBG Onatel Février  2009  Vtbg V3_Commentaires TBG mars_Reporting Onatel Mai 2009 V 0 2" xfId="1344"/>
    <cellStyle name="Good 13" xfId="1345"/>
    <cellStyle name="Normal [3]" xfId="1346"/>
    <cellStyle name="Normal 40" xfId="1347"/>
    <cellStyle name="Normal 35" xfId="1348"/>
    <cellStyle name="Valuta (0)_pldt" xfId="1349"/>
    <cellStyle name="60% - Accent5 15" xfId="1350"/>
    <cellStyle name="60% - Accent5 20" xfId="1351"/>
    <cellStyle name="_TableHead_TBG Onatel Février  2009  Vtbg V3_Commentaires TBG mars_Copie de Flash du mois d' avril 2009 corrigé par NAIMI_Reporting Onatel Mai 2009 V 0 2" xfId="1352"/>
    <cellStyle name="Style 2" xfId="1353"/>
    <cellStyle name="_TableHead_commentaires fixe  internet Déc 08_TBG Onatel Février  2009  Vtbg V3_Commentaires TBG mars_Copie de Flash du mois d' avril 2009 corrigé par NAIMI_Reporting Onatel Mai 2009 V 0_Reporting Onatel septembre  2009 préparé_Budget 2011 v1 (4) 2" xfId="1354"/>
    <cellStyle name="Monétaire 2 5 2 3" xfId="1355"/>
    <cellStyle name="Normal 20" xfId="1356"/>
    <cellStyle name="Normal 15" xfId="1357"/>
    <cellStyle name="Normal [1]" xfId="1358"/>
    <cellStyle name="Enter Currency (0)_Parc Mobile" xfId="1359"/>
    <cellStyle name="Milliers 20 2 2" xfId="1360"/>
    <cellStyle name="Text 2" xfId="1361"/>
    <cellStyle name="Normal [0] 9" xfId="1362"/>
    <cellStyle name="NPPESalesPct 3" xfId="1363"/>
    <cellStyle name="Normal [0] 4" xfId="1364"/>
    <cellStyle name="Normal 5 2 5 2 2" xfId="1365"/>
    <cellStyle name="Normal [0] 3" xfId="1366"/>
    <cellStyle name="Normal 20 2 6_RH et QS" xfId="1367"/>
    <cellStyle name="_TableHeading_Rev Fixe-Internet_COMMENTAIRES JUILLET 2009_Budget 2011 v1 (4) 2" xfId="1368"/>
    <cellStyle name="Milliers 3 10" xfId="1369"/>
    <cellStyle name="Texte explicatif 3" xfId="1370"/>
    <cellStyle name="Normal [0] 2" xfId="1371"/>
    <cellStyle name="Normal [0] 11" xfId="1372"/>
    <cellStyle name="20 % - Accent3 9 3 2" xfId="1373"/>
    <cellStyle name="_TableHeading_commentaires fixe  internet Déc 08_TBG Onatel Février  2009  Vtbg V3_Commentaires TBG mars_Copie de Flash du mois d' avril 2009 corrigé par NAIMI_Reporting Onatel Mai 2009 V 0_Reporting Onatel septembre  2009 préparé" xfId="1374"/>
    <cellStyle name="new style 2" xfId="1375"/>
    <cellStyle name="Pourcentage 18 4 2" xfId="1376"/>
    <cellStyle name="_TableHead_TBG Onatel Février  2009  Vtbg V3_Copie de Flash du mois d' avril 2009 corrigé par NAIMI_Reporting Onatel Mai 2009 V 0 2" xfId="1377"/>
    <cellStyle name="20% - Accent6 6" xfId="1378"/>
    <cellStyle name="Neutre 6" xfId="1379"/>
    <cellStyle name="PercentSales 13" xfId="1380"/>
    <cellStyle name="Neutre 5_RH et QS" xfId="1381"/>
    <cellStyle name="_TableRowBorder_TBG Onatel Février  2009  Vtbg V3_Commentaires TBG mars_Copie de Flash du mois d' avril 2009 corrigé par NAIMI_Reporting Onatel Mai 2009 V 0" xfId="1382"/>
    <cellStyle name="PercentSales 12" xfId="1383"/>
    <cellStyle name="Neutre 5" xfId="1384"/>
    <cellStyle name="20% - Accent6 5" xfId="1385"/>
    <cellStyle name="Titre 2 2 2" xfId="1386"/>
    <cellStyle name="Link Currency (2)_Parc Mobile" xfId="1387"/>
    <cellStyle name="20% - Accent4 26" xfId="1388"/>
    <cellStyle name="Accent1 33 2" xfId="1389"/>
    <cellStyle name="Milliers 4 10 2 3" xfId="1390"/>
    <cellStyle name="Milliers 5 5" xfId="1391"/>
    <cellStyle name="blank" xfId="1392"/>
    <cellStyle name="Neutre 2 2_Parc Mobile" xfId="1393"/>
    <cellStyle name="Neutral 8" xfId="1394"/>
    <cellStyle name="Milliers 18 3_RH et QS" xfId="1395"/>
    <cellStyle name="Accent2 24" xfId="1396"/>
    <cellStyle name="Accent2 19" xfId="1397"/>
    <cellStyle name="NA is zero 7" xfId="1398"/>
    <cellStyle name="Milliers 14 2 2_RH et QS" xfId="1399"/>
    <cellStyle name="Neutral 6" xfId="1400"/>
    <cellStyle name="Normal 58" xfId="1401"/>
    <cellStyle name="Normal 63" xfId="1402"/>
    <cellStyle name="NA is zero 5" xfId="1403"/>
    <cellStyle name="Titre 4 5" xfId="1404"/>
    <cellStyle name="60 % - Accent3 2 2 2" xfId="1405"/>
    <cellStyle name="Comma [0] 16 2" xfId="1406"/>
    <cellStyle name="Neutral 22" xfId="1407"/>
    <cellStyle name="Neutral 17" xfId="1408"/>
    <cellStyle name="Normal 9 2" xfId="1409"/>
    <cellStyle name="Comma  - Style5 2" xfId="1410"/>
    <cellStyle name="Neutral 20" xfId="1411"/>
    <cellStyle name="Neutral 15" xfId="1412"/>
    <cellStyle name="Normal 76 3 2" xfId="1413"/>
    <cellStyle name="Normal 81 3 2" xfId="1414"/>
    <cellStyle name="Milliers 8 2 2 3" xfId="1415"/>
    <cellStyle name="Milliers 7 4 2 2" xfId="1416"/>
    <cellStyle name="Milliers 2 2_Parc Mobile" xfId="1417"/>
    <cellStyle name="Monétaire 2 3 3" xfId="1418"/>
    <cellStyle name="Milliers 18 2_RH et QS" xfId="1419"/>
    <cellStyle name="NA is zero 4" xfId="1420"/>
    <cellStyle name="Titre 4 4" xfId="1421"/>
    <cellStyle name="NA is zero 3" xfId="1422"/>
    <cellStyle name="Titre 4 3" xfId="1423"/>
    <cellStyle name="Warning Text 27" xfId="1424"/>
    <cellStyle name="NA is zero" xfId="1425"/>
    <cellStyle name="Normal 87 3 2" xfId="1426"/>
    <cellStyle name="Normal 92 3 2" xfId="1427"/>
    <cellStyle name="Monétaire 2 8 4" xfId="1428"/>
    <cellStyle name="Heading 4_RH et QS" xfId="1429"/>
    <cellStyle name="Pourcentage 3 3 2 2" xfId="1430"/>
    <cellStyle name="Monétaire 2 8" xfId="1431"/>
    <cellStyle name="Normal 4 17 2" xfId="1432"/>
    <cellStyle name="20% - Accent5 9 2" xfId="1433"/>
    <cellStyle name="Normal 3 2 7 2" xfId="1434"/>
    <cellStyle name="_CWNs - HAR_BP&amp;A Bulletin - 05- 2008-09-MAPA (draft)" xfId="1435"/>
    <cellStyle name="Monétaire 2 6 3" xfId="1436"/>
    <cellStyle name="SAPBEXheaderText" xfId="1437"/>
    <cellStyle name="Monétaire 2 6 2" xfId="1438"/>
    <cellStyle name="Total 2 2 2" xfId="1439"/>
    <cellStyle name="20% - Accent2 26_RH et QS" xfId="1440"/>
    <cellStyle name="Monétaire 2 5" xfId="1441"/>
    <cellStyle name="Heading 4 21" xfId="1442"/>
    <cellStyle name="Heading 4 16" xfId="1443"/>
    <cellStyle name="Comma [00]_Parc Mobile" xfId="1444"/>
    <cellStyle name="20% - Accent5 14_RH et QS" xfId="1445"/>
    <cellStyle name="Monétaire 2 3 2 3" xfId="1446"/>
    <cellStyle name="SAPBEXresItemX" xfId="1447"/>
    <cellStyle name="60% - Accent6 24" xfId="1448"/>
    <cellStyle name="60% - Accent6 19" xfId="1449"/>
    <cellStyle name="Monétaire 2 3" xfId="1450"/>
    <cellStyle name="Heading 4 14" xfId="1451"/>
    <cellStyle name="Normal 91 2" xfId="1452"/>
    <cellStyle name="Normal 86 2" xfId="1453"/>
    <cellStyle name="20 % - Accent4 7_RH et QS" xfId="1454"/>
    <cellStyle name="Accent4 16" xfId="1455"/>
    <cellStyle name="Accent4 21" xfId="1456"/>
    <cellStyle name="Monétaire 2 2 2 3" xfId="1457"/>
    <cellStyle name="Milliers 8_RH et QS" xfId="1458"/>
    <cellStyle name="60% - Accent6 28" xfId="1459"/>
    <cellStyle name="Monétaire 2 12" xfId="1460"/>
    <cellStyle name="Accent4 14" xfId="1461"/>
    <cellStyle name="Accent3 2 8" xfId="1462"/>
    <cellStyle name="Mon_Year" xfId="1463"/>
    <cellStyle name="Normal 66" xfId="1464"/>
    <cellStyle name="Normal 71" xfId="1465"/>
    <cellStyle name="_TableRowBorder_TBG Onatel Février  2009  Vtbg V3_Commentaires TBG mars_Flash du mois d' avril 2009" xfId="1466"/>
    <cellStyle name="Pourcentage 18" xfId="1467"/>
    <cellStyle name="Pourcentage 23" xfId="1468"/>
    <cellStyle name="20 % - Accent3 11 2" xfId="1469"/>
    <cellStyle name="Milliers 13 2 4" xfId="1470"/>
    <cellStyle name="_TableHeading_TBG Onatel Février  2009  Vtbg V3_Flash du mois d' avril 2009_Reporting Onatel Mai 2009 V 0_Budget Telmob 2011" xfId="1471"/>
    <cellStyle name="Millions_RH et QS" xfId="1472"/>
    <cellStyle name="Titre 2 5_RH et QS" xfId="1473"/>
    <cellStyle name="Normal 10" xfId="1474"/>
    <cellStyle name="Normal [0]" xfId="1475"/>
    <cellStyle name="_Table_commentaires fixe  internet Déc 08_Commentaires TBG mars_Copie de Flash du mois d' avril 2009 corrigé par NAIMI_Reporting Onatel Mai 2009 V 0_Reporting Onatel septembre  2009 préparé" xfId="1476"/>
    <cellStyle name="40 % - Accent2 10 3 2" xfId="1477"/>
    <cellStyle name="Heading 2 12" xfId="1478"/>
    <cellStyle name="_TableHead_Reporting Onatel Mai 2009 V 0 A ENVOYE_Reporting Onatel septembre  2009 préparé_Budget 2011 v1 (4) 2" xfId="1479"/>
    <cellStyle name="40% - Accent3 12 2" xfId="1480"/>
    <cellStyle name="Millions 7" xfId="1481"/>
    <cellStyle name="Normal 85 2_RH et QS" xfId="1482"/>
    <cellStyle name="Normal 90 2_RH et QS" xfId="1483"/>
    <cellStyle name="millions 11" xfId="1484"/>
    <cellStyle name="Monétaire 2 2 2 2" xfId="1485"/>
    <cellStyle name="60% - Accent1 23" xfId="1486"/>
    <cellStyle name="60% - Accent1 18" xfId="1487"/>
    <cellStyle name="Milliers 20" xfId="1488"/>
    <cellStyle name="Milliers 15" xfId="1489"/>
    <cellStyle name="_TableHeading_TBG Onatel Février  2009  Vtbg V3_Flash du mois d' avril 2009_Budget Telmob 2011" xfId="1490"/>
    <cellStyle name="Titre 3" xfId="1491"/>
    <cellStyle name="Normal 20 2 2 3_RH et QS" xfId="1492"/>
    <cellStyle name="Titre 2 5" xfId="1493"/>
    <cellStyle name="Millions" xfId="1494"/>
    <cellStyle name="Titre 2 2 2_Parc Mobile" xfId="1495"/>
    <cellStyle name="20 % - Accent1 7 2" xfId="1496"/>
    <cellStyle name="_indicateurs BFR régions TBG 06 08" xfId="1497"/>
    <cellStyle name="Titre 4 2" xfId="1498"/>
    <cellStyle name="Satisfaisant 5 2" xfId="1499"/>
    <cellStyle name="Milliers 14 3 2 3" xfId="1500"/>
    <cellStyle name="Milliers 9 3 3" xfId="1501"/>
    <cellStyle name="Milliers 9 3 2 2" xfId="1502"/>
    <cellStyle name="Normal 21 7" xfId="1503"/>
    <cellStyle name="Milliers 9 3" xfId="1504"/>
    <cellStyle name="TitleVertical" xfId="1505"/>
    <cellStyle name="20% - Accent6 16_RH et QS" xfId="1506"/>
    <cellStyle name="20% - Accent6 21_RH et QS" xfId="1507"/>
    <cellStyle name="Milliers 9 2 2 3" xfId="1508"/>
    <cellStyle name="Normal 26 3" xfId="1509"/>
    <cellStyle name="Milliers 9 2 2 2" xfId="1510"/>
    <cellStyle name="40% - Accent2 6 2" xfId="1511"/>
    <cellStyle name="60% - Accent1 8" xfId="1512"/>
    <cellStyle name="Milliers 7 6" xfId="1513"/>
    <cellStyle name="_TableRowBorder_commentaires fixe  internet Déc 08_Commentaires TBG mars_Copie de Flash du mois d' avril 2009 corrigé par NAIMI 2" xfId="1514"/>
    <cellStyle name="40% - Accent2 6" xfId="1515"/>
    <cellStyle name="Milliers 9 2" xfId="1516"/>
    <cellStyle name="Milliers 8 5" xfId="1517"/>
    <cellStyle name="_Table_02 Pfd Valuation_commentaires fixe  internet Déc 08_Capex- Mobile" xfId="1518"/>
    <cellStyle name="Milliers 8 4 3" xfId="1519"/>
    <cellStyle name="_TableRowBorder_commentaires fixe  internet Déc 08_TBG Onatel Février  2009  Vtbg V3_Commentaires TBG mars_Copie de Flash du mois d' avril 2009 corrigé par NAIMI 2" xfId="1520"/>
    <cellStyle name="_TableHeading_commentaires fixe  internet Déc 08_TBG Onatel Février  2009  Vtbg V3_Commentaires TBG mars_Copie de Flash du mois d' avril 2009 corrigé par NAIMI_Reporting Onatel Mai 2009 V 0" xfId="1521"/>
    <cellStyle name="Normal 2 2 2" xfId="1522"/>
    <cellStyle name="Milliers 8 3 4" xfId="1523"/>
    <cellStyle name="20 % - Accent6 4 2_Parc Mobile" xfId="1524"/>
    <cellStyle name="Milliers 8 3 2" xfId="1525"/>
    <cellStyle name="Milliers 3 9 2 2" xfId="1526"/>
    <cellStyle name="_Table_Flash du mois d' avril 2009_Reporting Onatel Mai 2009 V 0_Budget Telmob 2011" xfId="1527"/>
    <cellStyle name="_TableRowBorder_TBG Onatel Février  2009  Vtbg V3_Commentaires TBG mars_Flash du mois de mai 2009_Budget Telmob 2011" xfId="1528"/>
    <cellStyle name="Milliers 8 2 3" xfId="1529"/>
    <cellStyle name="Accent4 2" xfId="1530"/>
    <cellStyle name="Commentaire 5 5_RH et QS" xfId="1531"/>
    <cellStyle name="40 % - Accent5 9" xfId="1532"/>
    <cellStyle name="Normal 5 2 2" xfId="1533"/>
    <cellStyle name="_TableHead_Flash du mois de mai 2009_Budget 2011 v1 (4)" xfId="1534"/>
    <cellStyle name="Milliers 8 2 2 2" xfId="1535"/>
    <cellStyle name="Milliers 7 7" xfId="1536"/>
    <cellStyle name="Normal 21 4 3_RH et QS" xfId="1537"/>
    <cellStyle name="Monétaire 2 7 2 3" xfId="1538"/>
    <cellStyle name="Normal 3 2 5 2 2" xfId="1539"/>
    <cellStyle name="40% - Accent2 7" xfId="1540"/>
    <cellStyle name="60% - Accent2 20" xfId="1541"/>
    <cellStyle name="60% - Accent2 15" xfId="1542"/>
    <cellStyle name="Milliers 7 5" xfId="1543"/>
    <cellStyle name="Normal 23 5_RH et QS" xfId="1544"/>
    <cellStyle name="Milliers 7 4 2" xfId="1545"/>
    <cellStyle name="Pourcentage 2 2 9" xfId="1546"/>
    <cellStyle name="Header4 2 2" xfId="1547"/>
    <cellStyle name="40 % - Accent5 12" xfId="1548"/>
    <cellStyle name="40 % - Accent6 3 3" xfId="1549"/>
    <cellStyle name="Milliers 7 3 2 3" xfId="1550"/>
    <cellStyle name="Normal 5 2 2 3 4" xfId="1551"/>
    <cellStyle name="Normal 20 5 2 2" xfId="1552"/>
    <cellStyle name="Normal 21 9" xfId="1553"/>
    <cellStyle name="PercentSales 7" xfId="1554"/>
    <cellStyle name="Milliers 7 2 5" xfId="1555"/>
    <cellStyle name="Milliers 7 2 4 3" xfId="1556"/>
    <cellStyle name="Milliers 7 2 3 4" xfId="1557"/>
    <cellStyle name="Normal 3_banfora" xfId="1558"/>
    <cellStyle name="Milliers 7 2 2 4" xfId="1559"/>
    <cellStyle name="Œ…‹æØ‚è_laroux" xfId="1560"/>
    <cellStyle name="Milliers 7 2 2 2" xfId="1561"/>
    <cellStyle name="Normal 8 7_RH et QS" xfId="1562"/>
    <cellStyle name="_TableHead_commentaires fixe  internet Déc 08_Copie de Flash du mois d' avril 2009 corrigé par NAIMI_Reporting Onatel Mai 2009 V 0" xfId="1563"/>
    <cellStyle name="Milliers 6 5" xfId="1564"/>
    <cellStyle name="20% - Accent3 13_RH et QS" xfId="1565"/>
    <cellStyle name="Normal 8 2 3" xfId="1566"/>
    <cellStyle name="Milliers 6 3 2" xfId="1567"/>
    <cellStyle name="Normal 6 2 3 3 3_RH et QS" xfId="1568"/>
    <cellStyle name="20% - Accent5 6 2" xfId="1569"/>
    <cellStyle name="Milliers 6 2 4" xfId="1570"/>
    <cellStyle name="Date [mm-d-yyyy]" xfId="1571"/>
    <cellStyle name="Milliers 3 7 2 2" xfId="1572"/>
    <cellStyle name="Milliers 6 2 3" xfId="1573"/>
    <cellStyle name="_TableHead_commentaires fixe  internet Déc 08_TBG Onatel Février  2009  Vtbg V3_Flash du mois d' avril 2009_Reporting Onatel Mai 2009 V 0_Budget Telmob 2011" xfId="1574"/>
    <cellStyle name="_Table_02 Pfd Valuation_Flash du mois de mai 2009" xfId="1575"/>
    <cellStyle name="Milliers 6 2 2 3" xfId="1576"/>
    <cellStyle name="Neutral 28" xfId="1577"/>
    <cellStyle name="Milliers 8 2" xfId="1578"/>
    <cellStyle name="_TableHeading_Reporting Onatel Avril 2009 V0_Budget Telmob 2011 2" xfId="1579"/>
    <cellStyle name="Accent5 25" xfId="1580"/>
    <cellStyle name="40% - Accent3 2" xfId="1581"/>
    <cellStyle name="Milliers 6 2 2 2" xfId="1582"/>
    <cellStyle name="Neutral 27" xfId="1583"/>
    <cellStyle name="Currency [00]_Parc Mobile" xfId="1584"/>
    <cellStyle name="Milliers 6 2 2" xfId="1585"/>
    <cellStyle name="Output 10" xfId="1586"/>
    <cellStyle name="Accent6 32 2" xfId="1587"/>
    <cellStyle name="Milliers 6 2" xfId="1588"/>
    <cellStyle name="Normal 6 2 7 2" xfId="1589"/>
    <cellStyle name="Normal 4 13" xfId="1590"/>
    <cellStyle name="Commentaire 5 3 4" xfId="1591"/>
    <cellStyle name="Percent [1] 2 2" xfId="1592"/>
    <cellStyle name="40% - Accent1 2" xfId="1593"/>
    <cellStyle name="Normal 6 2 7" xfId="1594"/>
    <cellStyle name="Milliers 6" xfId="1595"/>
    <cellStyle name="40 % - Accent2 13_RH et QS" xfId="1596"/>
    <cellStyle name="%_Trafic_Comptable_2009_oct 2" xfId="1597"/>
    <cellStyle name="Milliers 5 8 2" xfId="1598"/>
    <cellStyle name="40% - Accent2 4_RH et QS" xfId="1599"/>
    <cellStyle name="_TableHeading_Reporting Onatel Avril 2009 V0" xfId="1600"/>
    <cellStyle name="Milliers 5 8" xfId="1601"/>
    <cellStyle name="Satisfaisant 2 2" xfId="1602"/>
    <cellStyle name="Milliers 5 7 3" xfId="1603"/>
    <cellStyle name="Milliers 5 7" xfId="1604"/>
    <cellStyle name="Currency [1]" xfId="1605"/>
    <cellStyle name="Milliers 5 5 2" xfId="1606"/>
    <cellStyle name="Normal 101 4" xfId="1607"/>
    <cellStyle name="Enter Units (1)" xfId="1608"/>
    <cellStyle name="Normal 8 2 5" xfId="1609"/>
    <cellStyle name="Milliers 5 3_RH et QS" xfId="1610"/>
    <cellStyle name="Milliers 5 3 3 2" xfId="1611"/>
    <cellStyle name="Milliers 5 3 2 4" xfId="1612"/>
    <cellStyle name="Normal 95 4" xfId="1613"/>
    <cellStyle name="Pourcentage 17 2 5_RH et QS" xfId="1614"/>
    <cellStyle name="Milliers 5 3 2 2 3" xfId="1615"/>
    <cellStyle name="Milliers 5 3 2 2 2" xfId="1616"/>
    <cellStyle name="NWI%S 13" xfId="1617"/>
    <cellStyle name="Currency [0] 2" xfId="1618"/>
    <cellStyle name="Normal 45" xfId="1619"/>
    <cellStyle name="Normal 50" xfId="1620"/>
    <cellStyle name="40 % - Accent6 8 2" xfId="1621"/>
    <cellStyle name="Milliers 5 2" xfId="1622"/>
    <cellStyle name="Normal 6 2 6 2" xfId="1623"/>
    <cellStyle name="Milliers 2 10 4" xfId="1624"/>
    <cellStyle name="PercentSales 5" xfId="1625"/>
    <cellStyle name="Normal 83 4" xfId="1626"/>
    <cellStyle name="Normal 78 4" xfId="1627"/>
    <cellStyle name="PercentSales 4" xfId="1628"/>
    <cellStyle name="Milliers 2 5 2 3" xfId="1629"/>
    <cellStyle name="20% - Accent4 23" xfId="1630"/>
    <cellStyle name="20% - Accent4 18" xfId="1631"/>
    <cellStyle name="%_Flash du mois de septembre 2009 (2) (version 1)_FLASH ONATEL DU MOIS DE FEVRIER 2010 V2" xfId="1632"/>
    <cellStyle name="Milliers 3 11 3 3" xfId="1633"/>
    <cellStyle name="Normal 21 4 3 2" xfId="1634"/>
    <cellStyle name="Link Units (1)" xfId="1635"/>
    <cellStyle name="Pourcentage 7 2" xfId="1636"/>
    <cellStyle name="Milliers 4 8 3" xfId="1637"/>
    <cellStyle name="Milliers 4 8" xfId="1638"/>
    <cellStyle name="Milliers 4 7 2 3" xfId="1639"/>
    <cellStyle name="Milliers 4 7" xfId="1640"/>
    <cellStyle name="Milliers 4 6 4" xfId="1641"/>
    <cellStyle name="Normal_BUDTRESO11" xfId="1642"/>
    <cellStyle name="Normal 3 2 2 2 2 2" xfId="1643"/>
    <cellStyle name="Titre 4 2" xfId="1644"/>
    <cellStyle name="一般_1999_CORP ACCTG" xfId="1645"/>
    <cellStyle name="NA is zero 2" xfId="1646"/>
    <cellStyle name="Titre 2 6_RH et QS" xfId="1647"/>
    <cellStyle name="Virgule fixe" xfId="1648"/>
    <cellStyle name="Milliers 4 6 2 3" xfId="1649"/>
    <cellStyle name="Milliers 4 6 2" xfId="1650"/>
    <cellStyle name="Milliers 4 6" xfId="1651"/>
    <cellStyle name="Total 2 8" xfId="1652"/>
    <cellStyle name="_TableRowBorder_Copie de Flash du mois d' avril 2009 corrigé par NAIMI_Reporting Onatel septembre  2009 préparé" xfId="1653"/>
    <cellStyle name="Milliers 4 5 2 3" xfId="1654"/>
    <cellStyle name="20 % - Accent4 10 2" xfId="1655"/>
    <cellStyle name="Milliers 4 5 2 2" xfId="1656"/>
    <cellStyle name="Normal 88 4" xfId="1657"/>
    <cellStyle name="Normal 93 4" xfId="1658"/>
    <cellStyle name="Milliers 4 4 4" xfId="1659"/>
    <cellStyle name="Pourcentage 3 3" xfId="1660"/>
    <cellStyle name="Heading 2 19" xfId="1661"/>
    <cellStyle name="Heading 2 24" xfId="1662"/>
    <cellStyle name="Milliers 4 4 2" xfId="1663"/>
    <cellStyle name="Normal 3 2 2 5" xfId="1664"/>
    <cellStyle name="Titre 3 7 2" xfId="1665"/>
    <cellStyle name="Milliers 4 4" xfId="1666"/>
    <cellStyle name="Normal 6 2 5 4" xfId="1667"/>
    <cellStyle name="Milliers 4 3 2 2 2" xfId="1668"/>
    <cellStyle name="40% - Accent1 17 2" xfId="1669"/>
    <cellStyle name="40% - Accent1 22 2" xfId="1670"/>
    <cellStyle name="Normal - Style1 3" xfId="1671"/>
    <cellStyle name="Currency [2] 8" xfId="1672"/>
    <cellStyle name="_Classeur2 2" xfId="1673"/>
    <cellStyle name="Explanatory Text 14" xfId="1674"/>
    <cellStyle name="Accent3 30 2" xfId="1675"/>
    <cellStyle name="Normal 23 5" xfId="1676"/>
    <cellStyle name="Milliers 4 3 2" xfId="1677"/>
    <cellStyle name="Normal 6 2 5 3 2" xfId="1678"/>
    <cellStyle name="Normal 6 2 3 3_RH et QS" xfId="1679"/>
    <cellStyle name="Normal 79 2_RH et QS" xfId="1680"/>
    <cellStyle name="Satisfaisant 4" xfId="1681"/>
    <cellStyle name="Comma [0] 9 2" xfId="1682"/>
    <cellStyle name="60% - Accent4 20" xfId="1683"/>
    <cellStyle name="60% - Accent4 15" xfId="1684"/>
    <cellStyle name="Comma [0] 9" xfId="1685"/>
    <cellStyle name="Neutre 2" xfId="1686"/>
    <cellStyle name="Milliers 3 5 2 2" xfId="1687"/>
    <cellStyle name="Milliers 21 2 3" xfId="1688"/>
    <cellStyle name="Milliers 16 2 3" xfId="1689"/>
    <cellStyle name="40% - Accent1 14" xfId="1690"/>
    <cellStyle name="20 % - Accent6 7 2 2" xfId="1691"/>
    <cellStyle name="Heading 1 23" xfId="1692"/>
    <cellStyle name="Heading 1 18" xfId="1693"/>
    <cellStyle name="Heading 1 9" xfId="1694"/>
    <cellStyle name="20% - Accent5 6_RH et QS" xfId="1695"/>
    <cellStyle name="Normal 12 7" xfId="1696"/>
    <cellStyle name="Milliers 4 2 3 2" xfId="1697"/>
    <cellStyle name="20 % - Accent1 3_CA Fixe" xfId="1698"/>
    <cellStyle name="Commentaire 5 3 2_RH et QS" xfId="1699"/>
    <cellStyle name="Pourcentage 18 2 3 2 2" xfId="1700"/>
    <cellStyle name="Milliers 4 2 2 4" xfId="1701"/>
    <cellStyle name="Walutowy [0]_12" xfId="1702"/>
    <cellStyle name="40 % - Accent6 8 3 2" xfId="1703"/>
    <cellStyle name="Milliers 4 2 2 2" xfId="1704"/>
    <cellStyle name="Normal 20 2 6" xfId="1705"/>
    <cellStyle name="Milliers 4 13" xfId="1706"/>
    <cellStyle name="NPPESalesPct 11" xfId="1707"/>
    <cellStyle name="Heading 2 6" xfId="1708"/>
    <cellStyle name="Titre 1 3" xfId="1709"/>
    <cellStyle name="Milliers 4 11 3" xfId="1710"/>
    <cellStyle name="_TableRowBorder_commentaires fixe  internet Déc 08_Copie de Flash du mois d' avril 2009 corrigé par NAIMI_Reporting Onatel septembre  2009 préparé" xfId="1711"/>
    <cellStyle name="_Heading_210302 VU Liquidity new figures_Reporting Onatel Avril 2009 V0_FLASH ONATEL DU MOIS DE FEVRIER 2010 V2" xfId="1712"/>
    <cellStyle name="_TableHead_TBG Onatel Février  2009  Vtbg V3_Commentaires TBG mars_Copie de Flash du mois d' avril 2009 corrigé par NAIMI_Reporting Onatel Mai 2009 V 0_Budget Telmob 2011" xfId="1713"/>
    <cellStyle name="_Infotel KPI's Cover page" xfId="1714"/>
    <cellStyle name="Milliers 4 11 2" xfId="1715"/>
    <cellStyle name="Milliers 4 10 2 2" xfId="1716"/>
    <cellStyle name="Milliers 4 10 2" xfId="1717"/>
    <cellStyle name="Milliers 3_RH et QS" xfId="1718"/>
    <cellStyle name="Normal 6 2 4_RH et QS" xfId="1719"/>
    <cellStyle name="Titre 3 4" xfId="1720"/>
    <cellStyle name="NPPESalesPct 6" xfId="1721"/>
    <cellStyle name="Normal 3 2 5" xfId="1722"/>
    <cellStyle name="Title_RH et QS" xfId="1723"/>
    <cellStyle name="40% - Accent5 5 2" xfId="1724"/>
    <cellStyle name="_Heading_prestemp_Reporting Onatel Avril 2009 V0_Flash du mois de Décembre 2009 V3 (2)" xfId="1725"/>
    <cellStyle name="Milliers 3 8 3" xfId="1726"/>
    <cellStyle name="Note 27" xfId="1727"/>
    <cellStyle name="Milliers 3 8 2 2" xfId="1728"/>
    <cellStyle name="Milliers 3 7 2" xfId="1729"/>
    <cellStyle name="_TableRowBorder_Reporting Onatel Avril 2009 V0_Copie de Flash du mois d' avril 2009 corrigé par NAIMI_Reporting Onatel Mai 2009 V 0" xfId="1730"/>
    <cellStyle name="Milliers 3 6 4" xfId="1731"/>
    <cellStyle name="Normal 4 2 4 2_RH et QS" xfId="1732"/>
    <cellStyle name="Milliers 3 6 2 3" xfId="1733"/>
    <cellStyle name="ViewHide 2 2" xfId="1734"/>
    <cellStyle name="Milliers 3 9" xfId="1735"/>
    <cellStyle name="Normal 12 2 2" xfId="1736"/>
    <cellStyle name="Normal 6 2 3 3 2_RH et QS" xfId="1737"/>
    <cellStyle name="Milliers 3 8" xfId="1738"/>
    <cellStyle name="Milliers 3 6 2 2" xfId="1739"/>
    <cellStyle name="Milliers 3 6" xfId="1740"/>
    <cellStyle name="40% - Accent1 6_RH et QS" xfId="1741"/>
    <cellStyle name="Entrée 3_RH et QS" xfId="1742"/>
    <cellStyle name="60% - Accent4 8" xfId="1743"/>
    <cellStyle name="40% - Accent2 9 2" xfId="1744"/>
    <cellStyle name="60% - Accent6 22" xfId="1745"/>
    <cellStyle name="60% - Accent6 17" xfId="1746"/>
    <cellStyle name="Milliers 3 4 2 3" xfId="1747"/>
    <cellStyle name="Pourcentage 17 2 3_RH et QS" xfId="1748"/>
    <cellStyle name="Normal 12 4 2" xfId="1749"/>
    <cellStyle name="Milliers 3 4 2 2" xfId="1750"/>
    <cellStyle name="Accent1 2 2" xfId="1751"/>
    <cellStyle name="40 % - Accent2 9 2" xfId="1752"/>
    <cellStyle name="Milliers 3 4" xfId="1753"/>
    <cellStyle name="Normal 6 2 4 4" xfId="1754"/>
    <cellStyle name="Normal 21 2 2 3 2" xfId="1755"/>
    <cellStyle name="Milliers 4 2 3 3" xfId="1756"/>
    <cellStyle name="Pourcentage 8 7_RH et QS" xfId="1757"/>
    <cellStyle name="Normal 12 4 3 2" xfId="1758"/>
    <cellStyle name="Milliers 3 3 2 2" xfId="1759"/>
    <cellStyle name="Text Indent B 2" xfId="1760"/>
    <cellStyle name="_TableHeading_TBG Onatel Février  2009  Vtbg V3_Commentaires TBG mars_Copie de Flash du mois d' avril 2009 corrigé par NAIMI_Flash du mois de mai 2009_Budget 2011 v1 (4)" xfId="1761"/>
    <cellStyle name="_TableHead_commentaires fixe  internet Déc 08_TBG Onatel Février  2009  Vtbg V3_Budget 2011 v1 (4) 2" xfId="1762"/>
    <cellStyle name="Milliers 14 2 3" xfId="1763"/>
    <cellStyle name="Cellule liée 3_RH et QS" xfId="1764"/>
    <cellStyle name="Text Indent B" xfId="1765"/>
    <cellStyle name="Normal 6 2 4 3 2" xfId="1766"/>
    <cellStyle name="Milliers 3 3 2" xfId="1767"/>
    <cellStyle name="Normal 70" xfId="1768"/>
    <cellStyle name="Normal 65" xfId="1769"/>
    <cellStyle name="PillarText_RH et QS" xfId="1770"/>
    <cellStyle name="Milliers 3 3" xfId="1771"/>
    <cellStyle name="Normal 6 2 4 3" xfId="1772"/>
    <cellStyle name="Normal 43_RH et QS" xfId="1773"/>
    <cellStyle name="_TableHead_Commentaires TBG mars_Budget Telmob 2011 2" xfId="1774"/>
    <cellStyle name="Milliers 3 2 2 2 2" xfId="1775"/>
    <cellStyle name="Accent4 2 6" xfId="1776"/>
    <cellStyle name="20% - Accent2 10 2" xfId="1777"/>
    <cellStyle name="Milliers 3 2 2 2" xfId="1778"/>
    <cellStyle name="Milliers 2 4 2 4" xfId="1779"/>
    <cellStyle name="Normal 6 2 4 2" xfId="1780"/>
    <cellStyle name="Milliers 3 2" xfId="1781"/>
    <cellStyle name="Normal 85_RH et QS" xfId="1782"/>
    <cellStyle name="Normal 90_RH et QS" xfId="1783"/>
    <cellStyle name="Milliers 3 12 2" xfId="1784"/>
    <cellStyle name="Texte explicatif 5 2" xfId="1785"/>
    <cellStyle name="Pourcentage 17 2 3 2 2" xfId="1786"/>
    <cellStyle name="Milliers 3 11 4" xfId="1787"/>
    <cellStyle name="Milliers 3 11 3 2" xfId="1788"/>
    <cellStyle name="Milliers 3 11 2_RH et QS" xfId="1789"/>
    <cellStyle name="Milliers 3 10 4" xfId="1790"/>
    <cellStyle name="Pourcentage 9 2 2" xfId="1791"/>
    <cellStyle name="Milliers 3 10 2" xfId="1792"/>
    <cellStyle name="Texte explicatif 3 2" xfId="1793"/>
    <cellStyle name="Milliers 28" xfId="1794"/>
    <cellStyle name="Neutral 12" xfId="1795"/>
    <cellStyle name="Milliers 27" xfId="1796"/>
    <cellStyle name="Neutral 11" xfId="1797"/>
    <cellStyle name="Accent4 4 2" xfId="1798"/>
    <cellStyle name="Milliers 26" xfId="1799"/>
    <cellStyle name="Normal 77 4" xfId="1800"/>
    <cellStyle name="Milliers 25 2" xfId="1801"/>
    <cellStyle name="Normal 4 2 7" xfId="1802"/>
    <cellStyle name="Milliers 14 2 5" xfId="1803"/>
    <cellStyle name="Total 9" xfId="1804"/>
    <cellStyle name="Milliers 20_RH et QS" xfId="1805"/>
    <cellStyle name="Normal Bold" xfId="1806"/>
    <cellStyle name="Titre 3 2 2_Parc Mobile" xfId="1807"/>
    <cellStyle name="Milliers 20 4" xfId="1808"/>
    <cellStyle name="20% - Accent2 13 2" xfId="1809"/>
    <cellStyle name="_TableHead_TBG Onatel Février  2009  Vtbg V3_Flash du mois de mai 2009_Budget 2011 v1 (4)" xfId="1810"/>
    <cellStyle name="_TableRowBorder_commentaires fixe  internet Déc 08_Reporting Onatel Avril 2009 V0_Copie de Flash du mois d' avril 2009 corrigé par NAIMI_Reporting Onatel Mai 2009 V 0" xfId="1811"/>
    <cellStyle name="Titre 5_RH et QS" xfId="1812"/>
    <cellStyle name="Euro 8 2 3" xfId="1813"/>
    <cellStyle name="Milliers 2 7" xfId="1814"/>
    <cellStyle name="Milliers 2 6" xfId="1815"/>
    <cellStyle name="Normal 6 2 3 6" xfId="1816"/>
    <cellStyle name="Milliers 2 5" xfId="1817"/>
    <cellStyle name="Normal 6 2 3 5" xfId="1818"/>
    <cellStyle name="Milliers 2 4 2" xfId="1819"/>
    <cellStyle name="Normal 6 2 3 4 2" xfId="1820"/>
    <cellStyle name="Warning Text 25" xfId="1821"/>
    <cellStyle name="40 % - Accent2 8 2" xfId="1822"/>
    <cellStyle name="_TableHead_commentaires fixe  internet Déc 08_Commentaires TBG mars_Copie de Flash du mois d' avril 2009 corrigé par NAIMI_Reporting Onatel Mai 2009 V 0_Budget Telmob 2011" xfId="1823"/>
    <cellStyle name="Normal 20 4_RH et QS" xfId="1824"/>
    <cellStyle name="Milliers 2 4" xfId="1825"/>
    <cellStyle name="Normal 6 2 3 4" xfId="1826"/>
    <cellStyle name="_Heading_210302 VU Liquidity new figures_Commentaire activité Fixe  mobile ONATEL Nov 2009" xfId="1827"/>
    <cellStyle name="_SubHeading_210302 VU Liquidity new figures_Flash du mois de septembre 2009 (2) (version 1)" xfId="1828"/>
    <cellStyle name="_TableHead_Reporting Onatel Avril 2009 V0_Copie de Flash du mois d' avril 2009 corrigé par NAIMI_Flash du mois de mai 2009_Budget Telmob 2011" xfId="1829"/>
    <cellStyle name="Normal 21 2 2 2 2" xfId="1830"/>
    <cellStyle name="20% - Accent2 13_RH et QS" xfId="1831"/>
    <cellStyle name="Milliers 2 3 2 3" xfId="1832"/>
    <cellStyle name="Milliers 2 3 2 2" xfId="1833"/>
    <cellStyle name="Normal 6 2 3 3 2 2" xfId="1834"/>
    <cellStyle name="Warning Text 24" xfId="1835"/>
    <cellStyle name="Warning Text 19" xfId="1836"/>
    <cellStyle name="Milliers 2 3" xfId="1837"/>
    <cellStyle name="Normal 6 2 3 3" xfId="1838"/>
    <cellStyle name="_TableHead_commentaires fixe  internet Déc 08_TBG Onatel Février  2009  Vtbg V3_Reporting Onatel septembre  2009 préparé" xfId="1839"/>
    <cellStyle name="_TableHead_TBG Onatel Février  2009  Vtbg V3_Copie de Flash du mois d' avril 2009 corrigé par NAIMI_Reporting Onatel septembre  2009 préparé" xfId="1840"/>
    <cellStyle name="_TableHead_commentaires fixe  internet Déc 08_Reporting Onatel Avril 2009 V0_Copie de Flash du mois d' avril 2009 corrigé par NAIMI_Reporting Onatel Mai 2009 V 0_Budget 2011 v1 (4) 2" xfId="1841"/>
    <cellStyle name="Milliers 14 5 2" xfId="1842"/>
    <cellStyle name="Neutre 6 2" xfId="1843"/>
    <cellStyle name="Milliers 2 2 4 2" xfId="1844"/>
    <cellStyle name="Normal 6 2 3 2 3" xfId="1845"/>
    <cellStyle name="Milliers 2 2 3" xfId="1846"/>
    <cellStyle name="Normal 6 2 3 2 2" xfId="1847"/>
    <cellStyle name="Milliers 2 2 2" xfId="1848"/>
    <cellStyle name="Warning Text 6" xfId="1849"/>
    <cellStyle name="40 % - Accent6 4" xfId="1850"/>
    <cellStyle name="_TableHead_Reporting Onatel Avril 2009 V0_Budget 2011 v1 (4) 2" xfId="1851"/>
    <cellStyle name="Normal 6 2 3 2" xfId="1852"/>
    <cellStyle name="Milliers 2 2" xfId="1853"/>
    <cellStyle name="Warning Text 18" xfId="1854"/>
    <cellStyle name="Warning Text 23" xfId="1855"/>
    <cellStyle name="Milliers 17 2 3" xfId="1856"/>
    <cellStyle name="_TableHead_commentaires fixe  internet Déc 08_Copie de Flash du mois d' avril 2009 corrigé par NAIMI_Reporting Onatel Mai 2009 V 0_Budget 2011 v1 (4)" xfId="1857"/>
    <cellStyle name="20 % - Accent3 9 2" xfId="1858"/>
    <cellStyle name="Normal 6 2 3_RH et QS" xfId="1859"/>
    <cellStyle name="Milliers 2_RH et QS" xfId="1860"/>
    <cellStyle name="Milliers 2 19" xfId="1861"/>
    <cellStyle name="Normal 4_Parc Mobile" xfId="1862"/>
    <cellStyle name="Accent2 7" xfId="1863"/>
    <cellStyle name="Normal 23 4" xfId="1864"/>
    <cellStyle name="Milliers 2 17 4" xfId="1865"/>
    <cellStyle name="Warning Text 5" xfId="1866"/>
    <cellStyle name="Milliers 5 2 2" xfId="1867"/>
    <cellStyle name="Milliers 2 17 3" xfId="1868"/>
    <cellStyle name="Warning Text 4" xfId="1869"/>
    <cellStyle name="SAPBEXHLevel3" xfId="1870"/>
    <cellStyle name="Pourcentage 17 3 3" xfId="1871"/>
    <cellStyle name="Normal 20 4 2" xfId="1872"/>
    <cellStyle name="Milliers 2 16 3" xfId="1873"/>
    <cellStyle name="Milliers 2 16 2 3" xfId="1874"/>
    <cellStyle name="Normal 94_RH et QS" xfId="1875"/>
    <cellStyle name="Normal 89_RH et QS" xfId="1876"/>
    <cellStyle name="Bad 24" xfId="1877"/>
    <cellStyle name="Bad 19" xfId="1878"/>
    <cellStyle name="Input Currency 11" xfId="1879"/>
    <cellStyle name="Milliers 2 15 4" xfId="1880"/>
    <cellStyle name="20% - Accent2 7" xfId="1881"/>
    <cellStyle name="Milliers 2 15 3" xfId="1882"/>
    <cellStyle name="Milliers 2 15 2" xfId="1883"/>
    <cellStyle name="Normal 95_RH et QS" xfId="1884"/>
    <cellStyle name="Normal 3 13" xfId="1885"/>
    <cellStyle name="Milliers 2 14 4" xfId="1886"/>
    <cellStyle name="Milliers 2 12 4" xfId="1887"/>
    <cellStyle name="Milliers 2 12 3" xfId="1888"/>
    <cellStyle name="Milliers 12 2 2 2" xfId="1889"/>
    <cellStyle name="Table Title" xfId="1890"/>
    <cellStyle name="Normal 12 5 4" xfId="1891"/>
    <cellStyle name="Milliers 2 10 2 2" xfId="1892"/>
    <cellStyle name="Normal 6 2 3" xfId="1893"/>
    <cellStyle name="Milliers 2" xfId="1894"/>
    <cellStyle name="Total 3 2" xfId="1895"/>
    <cellStyle name="Milliers 19 5" xfId="1896"/>
    <cellStyle name="Titre 3 7 2 2" xfId="1897"/>
    <cellStyle name="Normal 3 2 2 5 2" xfId="1898"/>
    <cellStyle name="Milliers 19 4" xfId="1899"/>
    <cellStyle name="Comma [0] 15 2 3" xfId="1900"/>
    <cellStyle name="Milliers 19 3" xfId="1901"/>
    <cellStyle name="60% - Accent1 6" xfId="1902"/>
    <cellStyle name="_TableHeading_commentaires fixe  internet Déc 08_TBG Onatel Février  2009  Vtbg V3_Copie de Flash du mois d' avril 2009 corrigé par NAIMI_Reporting Onatel Mai 2009 V 0_Budget Telmob 2011" xfId="1903"/>
    <cellStyle name="Comma [0] 15 2 2" xfId="1904"/>
    <cellStyle name="Milliers 19 2 2 2" xfId="1905"/>
    <cellStyle name="Normal 27 6" xfId="1906"/>
    <cellStyle name="Milliers 19 2" xfId="1907"/>
    <cellStyle name="Normal 82 2 2" xfId="1908"/>
    <cellStyle name="Normal 77 2 2" xfId="1909"/>
    <cellStyle name="Titre 7 2" xfId="1910"/>
    <cellStyle name="_Table_commentaires fixe  internet Déc 08_TBG Onatel Février  2009  Vtbg V3_Commentaires TBG mars_Budget Telmob 2011" xfId="1911"/>
    <cellStyle name="40% - Accent3 18_RH et QS" xfId="1912"/>
    <cellStyle name="40% - Accent3 23_RH et QS" xfId="1913"/>
    <cellStyle name="Normal 4 3" xfId="1914"/>
    <cellStyle name="Pourcentage 17 4 2_RH et QS" xfId="1915"/>
    <cellStyle name="Normal 3 2 2 3 3" xfId="1916"/>
    <cellStyle name="Milliers 18 4" xfId="1917"/>
    <cellStyle name="Milliers 18 3 4" xfId="1918"/>
    <cellStyle name="Milliers 18 3 2 3" xfId="1919"/>
    <cellStyle name="Milliers 18 3 2 2" xfId="1920"/>
    <cellStyle name="Milliers 4 7 4" xfId="1921"/>
    <cellStyle name="Titre de la feuille" xfId="1922"/>
    <cellStyle name="Milliers 18 3" xfId="1923"/>
    <cellStyle name="Milliers 23 3" xfId="1924"/>
    <cellStyle name="Normal 6 2 5 3" xfId="1925"/>
    <cellStyle name="Vérification 2_RH et QS" xfId="1926"/>
    <cellStyle name="Milliers 4 3" xfId="1927"/>
    <cellStyle name="Note 25" xfId="1928"/>
    <cellStyle name="40% - Accent1 17" xfId="1929"/>
    <cellStyle name="40% - Accent1 22" xfId="1930"/>
    <cellStyle name="40 % - Accent3 7 3_RH et QS" xfId="1931"/>
    <cellStyle name="Milliers 17 4" xfId="1932"/>
    <cellStyle name="Milliers 16 6" xfId="1933"/>
    <cellStyle name="Normal 3 12_RH et QS" xfId="1934"/>
    <cellStyle name="Monétaire 2 9 4" xfId="1935"/>
    <cellStyle name="Milliers 23" xfId="1936"/>
    <cellStyle name="Milliers 18" xfId="1937"/>
    <cellStyle name="Milliers 16 3 3" xfId="1938"/>
    <cellStyle name="Milliers 21 3 3" xfId="1939"/>
    <cellStyle name="Check Cell 26" xfId="1940"/>
    <cellStyle name="Normal 27 2 3_RH et QS" xfId="1941"/>
    <cellStyle name="Titre 6" xfId="1942"/>
    <cellStyle name="Milliers 16 3 2 3" xfId="1943"/>
    <cellStyle name="Milliers 17 3" xfId="1944"/>
    <cellStyle name="Milliers 22 3" xfId="1945"/>
    <cellStyle name="40% - Accent1 10" xfId="1946"/>
    <cellStyle name="Milliers 5 2 2 4" xfId="1947"/>
    <cellStyle name="Milliers 16 3 2 2" xfId="1948"/>
    <cellStyle name="Milliers 17 2" xfId="1949"/>
    <cellStyle name="Milliers 22 2" xfId="1950"/>
    <cellStyle name="Milliers 14 3_RH et QS" xfId="1951"/>
    <cellStyle name="Neutre 4_RH et QS" xfId="1952"/>
    <cellStyle name="Normal 27 2 2" xfId="1953"/>
    <cellStyle name="Milliers 14 3 3" xfId="1954"/>
    <cellStyle name="Milliers 14 3 2" xfId="1955"/>
    <cellStyle name="Neutre 4 2" xfId="1956"/>
    <cellStyle name="Comma [0] 18 2 3" xfId="1957"/>
    <cellStyle name="_Table_02 Pfd Valuation_commentaires fixe  internet Déc 08_Commentaires TBG mars_Copie de Flash du mois d' avril 2009 corrigé par NAIMI_Flash du mois de mai 2009" xfId="1958"/>
    <cellStyle name="_TableHeading_Reporting Onatel Mai 2009 V 0 A ENVOYE_Budget Telmob 2011" xfId="1959"/>
    <cellStyle name="Milliers 14 2 3 4" xfId="1960"/>
    <cellStyle name="Pourcentage 18 2 2 2 2" xfId="1961"/>
    <cellStyle name="Insatisfaisant 2 2 2" xfId="1962"/>
    <cellStyle name="20 % - Accent2 3 3" xfId="1963"/>
    <cellStyle name="40% - Accent6 10 2" xfId="1964"/>
    <cellStyle name="Milliers 14 2 3 3" xfId="1965"/>
    <cellStyle name="Milliers 14 2 3 2 3" xfId="1966"/>
    <cellStyle name="20% - Accent3 27 2" xfId="1967"/>
    <cellStyle name="Milliers 14 2 2 4" xfId="1968"/>
    <cellStyle name="Milliers 14 2 2 3" xfId="1969"/>
    <cellStyle name="Normal 4 14_RH et QS" xfId="1970"/>
    <cellStyle name="_TableHeading_P &amp; L Conso_COMMENTAIRES JUILLET 2009" xfId="1971"/>
    <cellStyle name="40% - Accent3 4_RH et QS" xfId="1972"/>
    <cellStyle name="PillarTotal" xfId="1973"/>
    <cellStyle name="Milliers 2 8 2" xfId="1974"/>
    <cellStyle name="Milliers 14 2 2 2" xfId="1975"/>
    <cellStyle name="Milliers 14" xfId="1976"/>
    <cellStyle name="Normal 20 7 2" xfId="1977"/>
    <cellStyle name="_TableSuperHead_USA Ownership" xfId="1978"/>
    <cellStyle name="_TableRowBorder_Commentaires TBG mars_Copie de Flash du mois d' avril 2009 corrigé par NAIMI_Reporting Onatel septembre  2009 préparé" xfId="1979"/>
    <cellStyle name="_TableHeading_Reporting Onatel septembre  2009 préparé 2" xfId="1980"/>
    <cellStyle name="_TableRowBorder_commentaires fixe  internet Déc 08_TBG Onatel Février  2009  Vtbg V3_Flash du mois d' avril 2009_Reporting Onatel Mai 2009 V 0" xfId="1981"/>
    <cellStyle name="40 % - Accent2 8 3 2" xfId="1982"/>
    <cellStyle name="Milliers 13 4" xfId="1983"/>
    <cellStyle name="_TableHead_Commentaires TBG mars_Copie de Flash du mois d' avril 2009 corrigé par NAIMI_Flash du mois de mai 2009_Budget Telmob 2011 2" xfId="1984"/>
    <cellStyle name="_Table_02 Pfd Valuation_Commentaires TBG mars_Reporting Onatel septembre  2009 préparé_Budget Telmob 2011" xfId="1985"/>
    <cellStyle name="Milliers 13 2 3" xfId="1986"/>
    <cellStyle name="Milliers 13 2 2 3" xfId="1987"/>
    <cellStyle name="Milliers 13 2 2 2" xfId="1988"/>
    <cellStyle name="Milliers 12 4" xfId="1989"/>
    <cellStyle name="Milliers 12 3 2" xfId="1990"/>
    <cellStyle name="Normal 91 3_RH et QS" xfId="1991"/>
    <cellStyle name="Normal 86 3_RH et QS" xfId="1992"/>
    <cellStyle name="Milliers 12 3" xfId="1993"/>
    <cellStyle name="Normal 17_RH et QS" xfId="1994"/>
    <cellStyle name="Normal 22_RH et QS" xfId="1995"/>
    <cellStyle name="PrePop Units (1)_Parc Mobile" xfId="1996"/>
    <cellStyle name="Milliers 12 2 4" xfId="1997"/>
    <cellStyle name="Milliers 12 2 3" xfId="1998"/>
    <cellStyle name="Milliers 12 2" xfId="1999"/>
    <cellStyle name="Milliers 11 3 3" xfId="2000"/>
    <cellStyle name="Normal 74 3_RH et QS" xfId="2001"/>
    <cellStyle name="Normal 8 5 2 2" xfId="2002"/>
    <cellStyle name="Milliers 11 3" xfId="2003"/>
    <cellStyle name="Note 6" xfId="2004"/>
    <cellStyle name="_TableHeading_Rev Fixe-Internet_Budget 2011 v1 (4) 2" xfId="2005"/>
    <cellStyle name="Milliers 11 2 4" xfId="2006"/>
    <cellStyle name="Millions 6" xfId="2007"/>
    <cellStyle name="Milliers 11 2 3" xfId="2008"/>
    <cellStyle name="Millions 5" xfId="2009"/>
    <cellStyle name="Milliers 11 2 2 3" xfId="2010"/>
    <cellStyle name="Titre 2" xfId="2011"/>
    <cellStyle name="Milliers 11 2 2 2" xfId="2012"/>
    <cellStyle name="Milliers 8" xfId="2013"/>
    <cellStyle name="Milliers 11" xfId="2014"/>
    <cellStyle name="Normal 5 2 4_RH et QS" xfId="2015"/>
    <cellStyle name="40% - Accent3 25_RH et QS" xfId="2016"/>
    <cellStyle name="Milliers 10 2 4" xfId="2017"/>
    <cellStyle name="Milliers 10 2 3" xfId="2018"/>
    <cellStyle name="Milliers 2 4 2 2 3" xfId="2019"/>
    <cellStyle name="Milliers 10 2 2 3" xfId="2020"/>
    <cellStyle name="Normal 26_Parc Mobile" xfId="2021"/>
    <cellStyle name="Unlocked" xfId="2022"/>
    <cellStyle name="Pourcentage 2 2 7" xfId="2023"/>
    <cellStyle name="Milliers 10 2" xfId="2024"/>
    <cellStyle name="Milliers 2 4 2 2" xfId="2025"/>
    <cellStyle name="Normal 20 5 2_RH et QS" xfId="2026"/>
    <cellStyle name="_TableHead_TBG Onatel Février  2009  Vtbg V3_Commentaires TBG mars_Copie de Flash du mois d' avril 2009 corrigé par NAIMI_Flash du mois de mai 2009_Budget Telmob 2011 2" xfId="2027"/>
    <cellStyle name="20% - Accent5 28 2" xfId="2028"/>
    <cellStyle name="Linked Cell 18" xfId="2029"/>
    <cellStyle name="Linked Cell 23" xfId="2030"/>
    <cellStyle name="Mega 2" xfId="2031"/>
    <cellStyle name="Millions 3" xfId="2032"/>
    <cellStyle name="Linked Cell 20" xfId="2033"/>
    <cellStyle name="Linked Cell 15" xfId="2034"/>
    <cellStyle name="Milliers 2 13 2" xfId="2035"/>
    <cellStyle name="Satisfaisant 6_RH et QS" xfId="2036"/>
    <cellStyle name="_TableHeading_commentaires fixe  internet Déc 08_Commentaires TBG mars_Copie de Flash du mois d' avril 2009 corrigé par NAIMI_Reporting Onatel Mai 2009 V 0_Budget Telmob 2011" xfId="2037"/>
    <cellStyle name="Linked Cell 4" xfId="2038"/>
    <cellStyle name="helv 2" xfId="2039"/>
    <cellStyle name="Linked Cell 27" xfId="2040"/>
    <cellStyle name="Linked Cell 26" xfId="2041"/>
    <cellStyle name="Linked Cell 25" xfId="2042"/>
    <cellStyle name="Monétaire 2 4 2 3" xfId="2043"/>
    <cellStyle name="Normal 3 2 2 2 2" xfId="2044"/>
    <cellStyle name="Linked Cell 2" xfId="2045"/>
    <cellStyle name="Milliers 2 13 4" xfId="2046"/>
    <cellStyle name="Linked Cell 22" xfId="2047"/>
    <cellStyle name="Linked Cell 17" xfId="2048"/>
    <cellStyle name="Link Units (2)" xfId="2049"/>
    <cellStyle name="Normal 3 2 7_RH et QS" xfId="2050"/>
    <cellStyle name="Link Units (0)_Parc Mobile" xfId="2051"/>
    <cellStyle name="Normal 26 2 2 2" xfId="2052"/>
    <cellStyle name="Link Units (0)" xfId="2053"/>
    <cellStyle name="Override 2" xfId="2054"/>
    <cellStyle name="Pourcentage 8 5" xfId="2055"/>
    <cellStyle name="Link Currency (2)" xfId="2056"/>
    <cellStyle name="Link Currency (0) 2" xfId="2057"/>
    <cellStyle name="Normal 79 4" xfId="2058"/>
    <cellStyle name="Link Currency (0)" xfId="2059"/>
    <cellStyle name="20% - Accent6 27" xfId="2060"/>
    <cellStyle name="Legal 8½ x 14 in_RH et QS" xfId="2061"/>
    <cellStyle name="Legal 8½ x 14 in 8" xfId="2062"/>
    <cellStyle name="Legal 8½ x 14 in 7" xfId="2063"/>
    <cellStyle name="Legal 8½ x 14 in 5" xfId="2064"/>
    <cellStyle name="Legal 8½ x 14 in 4" xfId="2065"/>
    <cellStyle name="Legal 8½ x 14 in 3" xfId="2066"/>
    <cellStyle name="Legal 8½ x 14 in 2" xfId="2067"/>
    <cellStyle name="Kilo_RH et QS" xfId="2068"/>
    <cellStyle name="Currency [0] 4" xfId="2069"/>
    <cellStyle name="Kilo 2" xfId="2070"/>
    <cellStyle name="Insatisfaisant 8 2" xfId="2071"/>
    <cellStyle name="Insatisfaisant 7 2" xfId="2072"/>
    <cellStyle name="Pourcentage 11 2" xfId="2073"/>
    <cellStyle name="Insatisfaisant 5 2" xfId="2074"/>
    <cellStyle name="Insatisfaisant 4 2" xfId="2075"/>
    <cellStyle name="GRAS" xfId="2076"/>
    <cellStyle name="Normal 21 2_RH et QS" xfId="2077"/>
    <cellStyle name="Normal 16 2_RH et QS" xfId="2078"/>
    <cellStyle name="Insatisfaisant 4" xfId="2079"/>
    <cellStyle name="20% - Accent2 10" xfId="2080"/>
    <cellStyle name="Commentaire 7_RH et QS" xfId="2081"/>
    <cellStyle name="20% - Accent2 22 2" xfId="2082"/>
    <cellStyle name="20% - Accent2 17 2" xfId="2083"/>
    <cellStyle name="Normal 5 2 6" xfId="2084"/>
    <cellStyle name="Pourcentage 2 5" xfId="2085"/>
    <cellStyle name="Insatisfaisant 2 2_Parc Mobile" xfId="2086"/>
    <cellStyle name="Normal 8 2 3 2_RH et QS" xfId="2087"/>
    <cellStyle name="InputDetailInt" xfId="2088"/>
    <cellStyle name="20% - Accent2 24_RH et QS" xfId="2089"/>
    <cellStyle name="20% - Accent2 19_RH et QS" xfId="2090"/>
    <cellStyle name="Input Percent_2007-12 TBG suivi filiales Décembre 2007" xfId="2091"/>
    <cellStyle name="Milliers 9 2 3" xfId="2092"/>
    <cellStyle name="SAPBEXaggItemX" xfId="2093"/>
    <cellStyle name="Input Percent 7" xfId="2094"/>
    <cellStyle name="Normal 20 2 2 2 2" xfId="2095"/>
    <cellStyle name="Input Percent 2" xfId="2096"/>
    <cellStyle name="Input Percent 14" xfId="2097"/>
    <cellStyle name="_TableRowBorder_Flash du mois d' avril 2009_Reporting Onatel Mai 2009 V 0" xfId="2098"/>
    <cellStyle name="Input Percent 12" xfId="2099"/>
    <cellStyle name="40% - Accent3 8 2" xfId="2100"/>
    <cellStyle name="Sortie 5" xfId="2101"/>
    <cellStyle name="Input Percent 11" xfId="2102"/>
    <cellStyle name="PillarText" xfId="2103"/>
    <cellStyle name="Input Percent 0_7.2.3. CAPEX" xfId="2104"/>
    <cellStyle name="Input Percent 0,00" xfId="2105"/>
    <cellStyle name="Input Percent 0" xfId="2106"/>
    <cellStyle name="Input Normal 7" xfId="2107"/>
    <cellStyle name="format - Style1" xfId="2108"/>
    <cellStyle name="Input Normal 6" xfId="2109"/>
    <cellStyle name="Input Normal 5" xfId="2110"/>
    <cellStyle name="Texte explicatif 5_RH et QS" xfId="2111"/>
    <cellStyle name="_TableRowBorder_TBG Onatel Février  2009  Vtbg V3_Copie de Flash du mois d' avril 2009 corrigé par NAIMI_Reporting Onatel Mai 2009 V 0_Budget Telmob 2011" xfId="2112"/>
    <cellStyle name="_TableHead_Commentaires TBG mars_Copie de Flash du mois d' avril 2009 corrigé par NAIMI_Budget 2011 v1 (4) 2" xfId="2113"/>
    <cellStyle name="Input Normal 3" xfId="2114"/>
    <cellStyle name="40 % - Accent6 12_RH et QS" xfId="2115"/>
    <cellStyle name="Input Normal 13" xfId="2116"/>
    <cellStyle name="40 % - Accent5 4 2 2" xfId="2117"/>
    <cellStyle name="40% - Accent2 7_RH et QS" xfId="2118"/>
    <cellStyle name="20 % - Accent5 11" xfId="2119"/>
    <cellStyle name="Input Decimal 0,00" xfId="2120"/>
    <cellStyle name="Pénznem_Cable" xfId="2121"/>
    <cellStyle name="Input Currency_RH et QS" xfId="2122"/>
    <cellStyle name="_TableHeading_commentaires fixe  internet Déc 08_TBG Onatel Février  2009  Vtbg V3_Commentaires TBG mars_Flash du mois d' avril 2009_Reporting Onatel septembre  2009 préparé_Budget 2011 v1 (4) 2" xfId="2123"/>
    <cellStyle name="_TableHeading_Reporting Onatel Avril 2009 V0_Copie de Flash du mois d' avril 2009 corrigé par NAIMI_Flash du mois de mai 2009" xfId="2124"/>
    <cellStyle name="Input Currency 8" xfId="2125"/>
    <cellStyle name="Heading 2 7" xfId="2126"/>
    <cellStyle name="Entrée 2_RH et QS" xfId="2127"/>
    <cellStyle name="Input Currency 5" xfId="2128"/>
    <cellStyle name="Heading 2 4" xfId="2129"/>
    <cellStyle name="Input Currency" xfId="2130"/>
    <cellStyle name="Normal 13 3" xfId="2131"/>
    <cellStyle name="Input 7" xfId="2132"/>
    <cellStyle name="Input 4" xfId="2133"/>
    <cellStyle name="Normal 102 2" xfId="2134"/>
    <cellStyle name="Input 27" xfId="2135"/>
    <cellStyle name="Names" xfId="2136"/>
    <cellStyle name="ViewHide 2 3" xfId="2137"/>
    <cellStyle name="Normal 27 2_RH et QS" xfId="2138"/>
    <cellStyle name="Input 26" xfId="2139"/>
    <cellStyle name="Normal 6 2 4 2 2" xfId="2140"/>
    <cellStyle name="Milliers 3 2 2" xfId="2141"/>
    <cellStyle name="Milliers 12_RH et QS" xfId="2142"/>
    <cellStyle name="Insatisfaisant 3" xfId="2143"/>
    <cellStyle name="Input 25" xfId="2144"/>
    <cellStyle name="Table Col Head" xfId="2145"/>
    <cellStyle name="Input 2" xfId="2146"/>
    <cellStyle name="60 % - Accent1 4 2" xfId="2147"/>
    <cellStyle name="Total 28" xfId="2148"/>
    <cellStyle name="Input 19" xfId="2149"/>
    <cellStyle name="Input 24" xfId="2150"/>
    <cellStyle name="Input 12" xfId="2151"/>
    <cellStyle name="Total 16" xfId="2152"/>
    <cellStyle name="Total 21" xfId="2153"/>
    <cellStyle name="Milliers 3 11 2 2" xfId="2154"/>
    <cellStyle name="Euro 3_RH et QS" xfId="2155"/>
    <cellStyle name="_Multiple_Training Model Shell_BLS2q_salesforce" xfId="2156"/>
    <cellStyle name="_TableHeading_commentaires fixe  internet Déc 08_Reporting Onatel Avril 2009 V0_Reporting Onatel Mai 2009 V 0_Budget 2011 v1 (4) 2" xfId="2157"/>
    <cellStyle name="Total 20" xfId="2158"/>
    <cellStyle name="Total 15" xfId="2159"/>
    <cellStyle name="Input 11" xfId="2160"/>
    <cellStyle name="Input [00]" xfId="2161"/>
    <cellStyle name="Input [%0]" xfId="2162"/>
    <cellStyle name="Input [%]" xfId="2163"/>
    <cellStyle name="20 % - Accent3 11_RH et QS" xfId="2164"/>
    <cellStyle name="Euro 2 2 2 3" xfId="2165"/>
    <cellStyle name="Normal 77 3_RH et QS" xfId="2166"/>
    <cellStyle name="indicatif_nv" xfId="2167"/>
    <cellStyle name="Milliers 2 7 4" xfId="2168"/>
    <cellStyle name="In Normal" xfId="2169"/>
    <cellStyle name="20% - Accent1 13" xfId="2170"/>
    <cellStyle name="Normal 27 4_RH et QS" xfId="2171"/>
    <cellStyle name="Hidden" xfId="2172"/>
    <cellStyle name="helv" xfId="2173"/>
    <cellStyle name="Pourcentage 2 10" xfId="2174"/>
    <cellStyle name="Accent4 26" xfId="2175"/>
    <cellStyle name="Headline3" xfId="2176"/>
    <cellStyle name="Headline1" xfId="2177"/>
    <cellStyle name="réel 2 2" xfId="2178"/>
    <cellStyle name="20% - Accent3 6_RH et QS" xfId="2179"/>
    <cellStyle name="Heading1" xfId="2180"/>
    <cellStyle name="Commentaire 5 4_RH et QS" xfId="2181"/>
    <cellStyle name="Linked Cell 11" xfId="2182"/>
    <cellStyle name="Monétaire 2 3 2 2" xfId="2183"/>
    <cellStyle name="Heading page" xfId="2184"/>
    <cellStyle name="Heading 6" xfId="2185"/>
    <cellStyle name="Milliers 2 11 2 3" xfId="2186"/>
    <cellStyle name="Heading 4 9" xfId="2187"/>
    <cellStyle name="Milliers 3 12" xfId="2188"/>
    <cellStyle name="Texte explicatif 5" xfId="2189"/>
    <cellStyle name="Milliers 2 11 2 2" xfId="2190"/>
    <cellStyle name="Heading 4 8" xfId="2191"/>
    <cellStyle name="Milliers 3 11" xfId="2192"/>
    <cellStyle name="Texte explicatif 4" xfId="2193"/>
    <cellStyle name="40% - Accent5 3 2" xfId="2194"/>
    <cellStyle name="Note 3" xfId="2195"/>
    <cellStyle name="Insatisfaisant 6 2" xfId="2196"/>
    <cellStyle name="Heading 4 18" xfId="2197"/>
    <cellStyle name="Heading 4 23" xfId="2198"/>
    <cellStyle name="Input 28" xfId="2199"/>
    <cellStyle name="Heading 4 13" xfId="2200"/>
    <cellStyle name="Normal 3 3 6" xfId="2201"/>
    <cellStyle name="Heading 2 11" xfId="2202"/>
    <cellStyle name="Milliers 19 2 4" xfId="2203"/>
    <cellStyle name="Heading 4 11" xfId="2204"/>
    <cellStyle name="Normal 3 3 4" xfId="2205"/>
    <cellStyle name="Accent2 33 2" xfId="2206"/>
    <cellStyle name="Output 11" xfId="2207"/>
    <cellStyle name="Heading 3_RH et QS" xfId="2208"/>
    <cellStyle name="_Table_02 Pfd Valuation_commentaires fixe  internet Déc 08_Commentaires TBG mars_Flash du mois d' avril 2009_Reporting Onatel Mai 2009 V 0" xfId="2209"/>
    <cellStyle name="40% - Accent1 8" xfId="2210"/>
    <cellStyle name="Heading 3 5" xfId="2211"/>
    <cellStyle name="_TableRowBorder_commentaires fixe  internet Déc 08_TBG Onatel Février  2009  Vtbg V3_Commentaires TBG mars_Reporting Onatel septembre  2009 préparé" xfId="2212"/>
    <cellStyle name="Heading 3 2" xfId="2213"/>
    <cellStyle name="40 % - Accent5 11_RH et QS" xfId="2214"/>
    <cellStyle name="40% - Accent5 5_RH et QS" xfId="2215"/>
    <cellStyle name="40% - Accent5 2 2" xfId="2216"/>
    <cellStyle name="Heading 3 24" xfId="2217"/>
    <cellStyle name="Heading 3 19" xfId="2218"/>
    <cellStyle name="Milliers 4 9 4" xfId="2219"/>
    <cellStyle name="Pourcentage 8 3" xfId="2220"/>
    <cellStyle name="_TableRowBorder_commentaires fixe  internet Déc 08_TBG Onatel Février  2009  Vtbg V3_Flash du mois d' avril 2009 2" xfId="2221"/>
    <cellStyle name="Heading 3 23" xfId="2222"/>
    <cellStyle name="Heading 3 18" xfId="2223"/>
    <cellStyle name="Milliers 4 9 3" xfId="2224"/>
    <cellStyle name="Pourcentage 8 2" xfId="2225"/>
    <cellStyle name="_Table_02 Pfd Valuation" xfId="2226"/>
    <cellStyle name="_TableHeading_Commentaires TBG mars_Copie de Flash du mois d' avril 2009 corrigé par NAIMI_Reporting Onatel Mai 2009 V 0_Budget Telmob 2011 2" xfId="2227"/>
    <cellStyle name="Heading 3 22" xfId="2228"/>
    <cellStyle name="Heading 3 17" xfId="2229"/>
    <cellStyle name="Milliers 4 9 2" xfId="2230"/>
    <cellStyle name="Heading 3 21" xfId="2231"/>
    <cellStyle name="Heading 3 16" xfId="2232"/>
    <cellStyle name="20% - Accent6 24 2" xfId="2233"/>
    <cellStyle name="20% - Accent6 19 2" xfId="2234"/>
    <cellStyle name="20 % - Accent6 12" xfId="2235"/>
    <cellStyle name="Heading 3 20" xfId="2236"/>
    <cellStyle name="Heading 3 15" xfId="2237"/>
    <cellStyle name="NWI%S_RH et QS" xfId="2238"/>
    <cellStyle name="Milliers 9 3 2 3" xfId="2239"/>
    <cellStyle name="Heading 3 12" xfId="2240"/>
    <cellStyle name="Milliers 3 7 4" xfId="2241"/>
    <cellStyle name="Heading 3 10" xfId="2242"/>
    <cellStyle name="Milliers 18 2 2 2" xfId="2243"/>
    <cellStyle name="Pénznem [0]_Cable" xfId="2244"/>
    <cellStyle name="Heading 2 5" xfId="2245"/>
    <cellStyle name="Heading 2 28" xfId="2246"/>
    <cellStyle name="Style 1 3" xfId="2247"/>
    <cellStyle name="Milliers 9 2 2" xfId="2248"/>
    <cellStyle name="Heading 2 26" xfId="2249"/>
    <cellStyle name="Heading 2 25" xfId="2250"/>
    <cellStyle name="_Heading_prestemp_Reporting Onatel Mai 2009 V 0 A ENVOYE_FLASH ONATEL DU MOIS DE FEVRIER 2010 V2" xfId="2251"/>
    <cellStyle name="Cellule liée 6 2" xfId="2252"/>
    <cellStyle name="Small" xfId="2253"/>
    <cellStyle name="20% - Accent2 28 2" xfId="2254"/>
    <cellStyle name="Normal [0] 14" xfId="2255"/>
    <cellStyle name="Heading 1 13" xfId="2256"/>
    <cellStyle name="Heading 1 4" xfId="2257"/>
    <cellStyle name="In Percent" xfId="2258"/>
    <cellStyle name="Normal [0] 13" xfId="2259"/>
    <cellStyle name="Header4 2" xfId="2260"/>
    <cellStyle name="Input Normal_RH et QS" xfId="2261"/>
    <cellStyle name="_SubHeading_210302 VU Liquidity new figures_Reporting Onatel Mai 2009 V 0 A ENVOYE_Flash du mois de septembre 2009 (2) (version 1)_Reporting Onatel septembre  2009 V1 (4)" xfId="2262"/>
    <cellStyle name="40% - Accent6 11_RH et QS" xfId="2263"/>
    <cellStyle name="40% - Accent2 4" xfId="2264"/>
    <cellStyle name="_TableHeading_commentaires fixe  internet Déc 08_Commentaires TBG mars_Reporting Onatel Mai 2009 V 0 2" xfId="2265"/>
    <cellStyle name="HEADER_Access (6 circle) KPI Consolidation version 8" xfId="2266"/>
    <cellStyle name="Pourcentage 4 3" xfId="2267"/>
    <cellStyle name="Milliers 4 5 4" xfId="2268"/>
    <cellStyle name="PrePop Units (1) 2" xfId="2269"/>
    <cellStyle name="Percent [2] 2 2" xfId="2270"/>
    <cellStyle name="_TableHead_commentaires fixe  internet Déc 08_Commentaires TBG mars_Copie de Flash du mois d' avril 2009 corrigé par NAIMI_Budget Telmob 2011" xfId="2271"/>
    <cellStyle name="_TableHead_commentaires fixe  internet Déc 08_TBG Onatel Février  2009  Vtbg V3_Copie de Flash du mois d' avril 2009 corrigé par NAIMI_Flash du mois de mai 2009_Budget Telmob 2011" xfId="2272"/>
    <cellStyle name="Grey" xfId="2273"/>
    <cellStyle name="Normal 94" xfId="2274"/>
    <cellStyle name="Normal 89" xfId="2275"/>
    <cellStyle name="Good 8" xfId="2276"/>
    <cellStyle name="Good 7" xfId="2277"/>
    <cellStyle name="Normal 88" xfId="2278"/>
    <cellStyle name="Normal 93" xfId="2279"/>
    <cellStyle name="40% - Accent4 4" xfId="2280"/>
    <cellStyle name="Normal 92" xfId="2281"/>
    <cellStyle name="Normal 87" xfId="2282"/>
    <cellStyle name="Good 6" xfId="2283"/>
    <cellStyle name="Input [%00]" xfId="2284"/>
    <cellStyle name="40% - Accent5 6 2" xfId="2285"/>
    <cellStyle name="Normal 91" xfId="2286"/>
    <cellStyle name="Normal 86" xfId="2287"/>
    <cellStyle name="Good 5" xfId="2288"/>
    <cellStyle name="Normal 84" xfId="2289"/>
    <cellStyle name="Normal 79" xfId="2290"/>
    <cellStyle name="Good 3" xfId="2291"/>
    <cellStyle name="Good 25" xfId="2292"/>
    <cellStyle name="Calc Units (1) 2" xfId="2293"/>
    <cellStyle name="20 % - Accent3 8 4" xfId="2294"/>
    <cellStyle name="_TableHeading_TBG Onatel Février  2009  Vtbg V3_Commentaires TBG mars_Flash du mois d' avril 2009_Flash du mois de mai 2009_Budget 2011 v1 (4)" xfId="2295"/>
    <cellStyle name="Heading 4 27" xfId="2296"/>
    <cellStyle name="Pourcentage 2 4" xfId="2297"/>
    <cellStyle name="Milliers 9 3 4" xfId="2298"/>
    <cellStyle name="Input Cell" xfId="2299"/>
    <cellStyle name="Good 2" xfId="2300"/>
    <cellStyle name="Normal 78" xfId="2301"/>
    <cellStyle name="Normal 83" xfId="2302"/>
    <cellStyle name="Good 23" xfId="2303"/>
    <cellStyle name="Good 18" xfId="2304"/>
    <cellStyle name="Normal 106" xfId="2305"/>
    <cellStyle name="40% - Accent2 18_RH et QS" xfId="2306"/>
    <cellStyle name="40% - Accent2 23_RH et QS" xfId="2307"/>
    <cellStyle name="20% - Accent1 28_RH et QS" xfId="2308"/>
    <cellStyle name="Good 12" xfId="2309"/>
    <cellStyle name="Accent1 2 6" xfId="2310"/>
    <cellStyle name="%_Flux Financiers Conso_Commentaires Janvier 2010" xfId="2311"/>
    <cellStyle name="60% - Accent3 4" xfId="2312"/>
    <cellStyle name="Titre 4 2_RH et QS" xfId="2313"/>
    <cellStyle name="Fixed [0]" xfId="2314"/>
    <cellStyle name="F7" xfId="2315"/>
    <cellStyle name="Milliers 2 6 4" xfId="2316"/>
    <cellStyle name="F5" xfId="2317"/>
    <cellStyle name="Milliers 2 6 3" xfId="2318"/>
    <cellStyle name="F4" xfId="2319"/>
    <cellStyle name="Pourcentage 7 2 2" xfId="2320"/>
    <cellStyle name="Milliers 18 6" xfId="2321"/>
    <cellStyle name="Comma [0] 6 2 3" xfId="2322"/>
    <cellStyle name="40 % - Accent3 8 3 2" xfId="2323"/>
    <cellStyle name="40 % - Accent2 7" xfId="2324"/>
    <cellStyle name="Ezres_Cable" xfId="2325"/>
    <cellStyle name="40% - Accent1 2 2" xfId="2326"/>
    <cellStyle name="_TableHead_commentaires fixe  internet Déc 08_TBG Onatel Février  2009  Vtbg V3_Reporting Onatel Mai 2009 V 0_Budget 2011 v1 (4)" xfId="2327"/>
    <cellStyle name="Ezres [0]_Cable" xfId="2328"/>
    <cellStyle name="Input Percent 10" xfId="2329"/>
    <cellStyle name="Pourcentage 18 2 2 2_RH et QS" xfId="2330"/>
    <cellStyle name="Explanatory Text 6" xfId="2331"/>
    <cellStyle name="Currency [0] 9" xfId="2332"/>
    <cellStyle name="Explanatory Text 28" xfId="2333"/>
    <cellStyle name="Entrée 2" xfId="2334"/>
    <cellStyle name="Explanatory Text 27" xfId="2335"/>
    <cellStyle name="Explanatory Text 23" xfId="2336"/>
    <cellStyle name="Explanatory Text 18" xfId="2337"/>
    <cellStyle name="Euro 10 2 3" xfId="2338"/>
    <cellStyle name="Euro 9 4" xfId="2339"/>
    <cellStyle name="Vérification 6_RH et QS" xfId="2340"/>
    <cellStyle name="Euro 9 2 3" xfId="2341"/>
    <cellStyle name="Euro 8 4" xfId="2342"/>
    <cellStyle name="Pourcentage 12 2" xfId="2343"/>
    <cellStyle name="Euro 5 3 3" xfId="2344"/>
    <cellStyle name="Euro 5" xfId="2345"/>
    <cellStyle name="Euro 4_RH et QS" xfId="2346"/>
    <cellStyle name="Accent2 32 2" xfId="2347"/>
    <cellStyle name="Euro 4 4" xfId="2348"/>
    <cellStyle name="20% - Accent3 7_RH et QS" xfId="2349"/>
    <cellStyle name="Euro 4 3 3" xfId="2350"/>
    <cellStyle name="Euro 4 2 4" xfId="2351"/>
    <cellStyle name="Normal 4 2 3 3 2" xfId="2352"/>
    <cellStyle name="Comma [0] 12 2 2" xfId="2353"/>
    <cellStyle name="_TableHeading_Reporting Onatel Avril 2009 V0_Reporting Onatel Mai 2009 V 0_Budget 2011 v1 (4) 2" xfId="2354"/>
    <cellStyle name="Euro 4 2 3" xfId="2355"/>
    <cellStyle name="Euro 4 2 2 3" xfId="2356"/>
    <cellStyle name="Euro 13 3" xfId="2357"/>
    <cellStyle name="Data" xfId="2358"/>
    <cellStyle name="Euro 4 2 2 2" xfId="2359"/>
    <cellStyle name="Normal 5 2 2 4_RH et QS" xfId="2360"/>
    <cellStyle name="Header" xfId="2361"/>
    <cellStyle name="Milliers 8 3" xfId="2362"/>
    <cellStyle name="Euro 13 2" xfId="2363"/>
    <cellStyle name="_Table_TBG Onatel Février  2009  Vtbg V3_Copie de Flash du mois d' avril 2009 corrigé par NAIMI_Flash du mois de mai 2009" xfId="2364"/>
    <cellStyle name="_TableHead_Reporting Onatel Avril 2009 V0 2" xfId="2365"/>
    <cellStyle name="Euro 4" xfId="2366"/>
    <cellStyle name="Explanatory Text 12" xfId="2367"/>
    <cellStyle name="Euro 3 2" xfId="2368"/>
    <cellStyle name="Euro 2 3 3" xfId="2369"/>
    <cellStyle name="Normal 3 8" xfId="2370"/>
    <cellStyle name="Euro 2 3 2 3" xfId="2371"/>
    <cellStyle name="Euro 2 3 2 2" xfId="2372"/>
    <cellStyle name="Normal 75 4" xfId="2373"/>
    <cellStyle name="Normal 80 4" xfId="2374"/>
    <cellStyle name="Euro 2 2 2" xfId="2375"/>
    <cellStyle name="Euro 2" xfId="2376"/>
    <cellStyle name="Explanatory Text 10" xfId="2377"/>
    <cellStyle name="Euro 17" xfId="2378"/>
    <cellStyle name="20 % - Accent5 8 3_RH et QS" xfId="2379"/>
    <cellStyle name="Euro 14 3" xfId="2380"/>
    <cellStyle name="Accent5 33 2" xfId="2381"/>
    <cellStyle name="Euro 14 2 3" xfId="2382"/>
    <cellStyle name="Euro 14 2 2" xfId="2383"/>
    <cellStyle name="Milliers 16 2_RH et QS" xfId="2384"/>
    <cellStyle name="40% - Accent4 26 2" xfId="2385"/>
    <cellStyle name="Milliers 18 4 2" xfId="2386"/>
    <cellStyle name="Entrée 3 2" xfId="2387"/>
    <cellStyle name="60 % - Accent4 2 2_Parc Mobile" xfId="2388"/>
    <cellStyle name="Euro 13 2 3" xfId="2389"/>
    <cellStyle name="LineItemValue" xfId="2390"/>
    <cellStyle name="Border Heavy 3" xfId="2391"/>
    <cellStyle name="_TableHeading_commentaires fixe  internet Déc 08_TBG Onatel Février  2009  Vtbg V3_Commentaires TBG mars_Flash du mois d' avril 2009_Budget 2011 v1 (4) 2" xfId="2392"/>
    <cellStyle name="Percent [0]" xfId="2393"/>
    <cellStyle name="Euro 13 2 2" xfId="2394"/>
    <cellStyle name="Normal 8 4 3_RH et QS" xfId="2395"/>
    <cellStyle name="Normal 12 2 9" xfId="2396"/>
    <cellStyle name="Normal 26 6" xfId="2397"/>
    <cellStyle name="Normal 26 5_RH et QS" xfId="2398"/>
    <cellStyle name="Accent5 9" xfId="2399"/>
    <cellStyle name="20 % - Accent1 14" xfId="2400"/>
    <cellStyle name="Euro 12" xfId="2401"/>
    <cellStyle name="40% - Accent1 21 2" xfId="2402"/>
    <cellStyle name="40% - Accent1 16 2" xfId="2403"/>
    <cellStyle name="Euro" xfId="2404"/>
    <cellStyle name="20% - Accent1 25 2" xfId="2405"/>
    <cellStyle name="entry box" xfId="2406"/>
    <cellStyle name="Euro 7" xfId="2407"/>
    <cellStyle name="Entrée 6 2" xfId="2408"/>
    <cellStyle name="Milliers 16 2 2 2" xfId="2409"/>
    <cellStyle name="Milliers 21 2 2" xfId="2410"/>
    <cellStyle name="Milliers 16 2 2" xfId="2411"/>
    <cellStyle name="Entrée 6" xfId="2412"/>
    <cellStyle name="Sortie 2_RH et QS" xfId="2413"/>
    <cellStyle name="Entrée 4_RH et QS" xfId="2414"/>
    <cellStyle name="Euro 3" xfId="2415"/>
    <cellStyle name="Entrée 3" xfId="2416"/>
    <cellStyle name="20 % - Accent4 2 2 2" xfId="2417"/>
    <cellStyle name="Monétaire 2 4 2 2" xfId="2418"/>
    <cellStyle name="En-tête 2" xfId="2419"/>
    <cellStyle name="Linked Cell 19" xfId="2420"/>
    <cellStyle name="Linked Cell 24" xfId="2421"/>
    <cellStyle name="40% - Accent1 28_RH et QS" xfId="2422"/>
    <cellStyle name="40 % - Accent4 9 3_RH et QS" xfId="2423"/>
    <cellStyle name="Enter Units (2)_Parc Mobile" xfId="2424"/>
    <cellStyle name="Enter Units (1)_Parc Mobile" xfId="2425"/>
    <cellStyle name="Enter Units (0)_Parc Mobile" xfId="2426"/>
    <cellStyle name="Enter Currency (0) 2" xfId="2427"/>
    <cellStyle name="_TableHeading_commentaires fixe  internet Déc 08_TBG Onatel Février  2009  Vtbg V3_Copie de Flash du mois d' avril 2009 corrigé par NAIMI_Budget 2011 v1 (4) 2" xfId="2428"/>
    <cellStyle name="60 % - Accent4 5" xfId="2429"/>
    <cellStyle name="Euro 14 4" xfId="2430"/>
    <cellStyle name="Enter Currency (0)" xfId="2431"/>
    <cellStyle name="Milliers 3 11 2 2 2" xfId="2432"/>
    <cellStyle name="Millares [0]_BSC 3&amp;4" xfId="2433"/>
    <cellStyle name="e xerox" xfId="2434"/>
    <cellStyle name="_TableHeading_commentaires fixe  internet Déc 08_Budget Telmob 2011" xfId="2435"/>
    <cellStyle name="40% - Accent3 27_RH et QS" xfId="2436"/>
    <cellStyle name="Milliers 10 2 2" xfId="2437"/>
    <cellStyle name="Dziesiêtny_MSC &amp; VLR Description" xfId="2438"/>
    <cellStyle name="Dziesietny_12" xfId="2439"/>
    <cellStyle name="Normal 21 6_RH et QS" xfId="2440"/>
    <cellStyle name="20 % - Accent6 3 4" xfId="2441"/>
    <cellStyle name="%_Flash_du_mois_de_Décembre_2008_v2(2)_Flux Financiers Conso_FLASH ONATEL DU MOIS DE FEVRIER 2010 V2" xfId="2442"/>
    <cellStyle name="_TableHeading_Commentaires TBG mars_Flash du mois d' avril 2009_Flash du mois de mai 2009_Budget Telmob 2011 2" xfId="2443"/>
    <cellStyle name="Dziesiêtny [0]_MSC &amp; VLR Description" xfId="2444"/>
    <cellStyle name="Dezimal_Acquisition stats" xfId="2445"/>
    <cellStyle name="Milliers 14 2 3 2 2" xfId="2446"/>
    <cellStyle name="Normal 5 2 4 2 2" xfId="2447"/>
    <cellStyle name="_TableRowBorder_commentaires fixe  internet Déc 08_Commentaires TBG mars_Copie de Flash du mois d' avril 2009 corrigé par NAIMI_Reporting Onatel Mai 2009 V 0_Budget Telmob 2011" xfId="2448"/>
    <cellStyle name="Dezimal [0]_Acquisition stats" xfId="2449"/>
    <cellStyle name="default" xfId="2450"/>
    <cellStyle name="Decimal 0,0000 2" xfId="2451"/>
    <cellStyle name="Milliers 11_RH et QS" xfId="2452"/>
    <cellStyle name="Normal 17 2" xfId="2453"/>
    <cellStyle name="Normal 22 2" xfId="2454"/>
    <cellStyle name="Normal 4" xfId="2455"/>
    <cellStyle name="Decimal 0,00" xfId="2456"/>
    <cellStyle name="Normal 8 5 3_RH et QS" xfId="2457"/>
    <cellStyle name="千位_laroux" xfId="2458"/>
    <cellStyle name="Title 21" xfId="2459"/>
    <cellStyle name="Title 16" xfId="2460"/>
    <cellStyle name="40% - Accent5 14" xfId="2461"/>
    <cellStyle name="Milliers 2 13 2 2" xfId="2462"/>
    <cellStyle name="Decimal 0,0" xfId="2463"/>
    <cellStyle name="Dates" xfId="2464"/>
    <cellStyle name="Normal 4 2 2" xfId="2465"/>
    <cellStyle name="Date2" xfId="2466"/>
    <cellStyle name="Pourcentage 18 2 5_RH et QS" xfId="2467"/>
    <cellStyle name="40% - Accent4 6_RH et QS" xfId="2468"/>
    <cellStyle name="Normal 76 2 2" xfId="2469"/>
    <cellStyle name="Normal 81 2 2" xfId="2470"/>
    <cellStyle name="20 % - Accent6 10 2" xfId="2471"/>
    <cellStyle name="Date Short" xfId="2472"/>
    <cellStyle name="Cellule liée 3 2" xfId="2473"/>
    <cellStyle name="Date 5" xfId="2474"/>
    <cellStyle name="20 % - Accent6 3 5" xfId="2475"/>
    <cellStyle name="Date 4" xfId="2476"/>
    <cellStyle name="Percent [2] 2 3" xfId="2477"/>
    <cellStyle name="Normal 91 2_RH et QS" xfId="2478"/>
    <cellStyle name="Normal 86 2_RH et QS" xfId="2479"/>
    <cellStyle name="Date 3" xfId="2480"/>
    <cellStyle name="Currency-protected" xfId="2481"/>
    <cellStyle name="Currency0" xfId="2482"/>
    <cellStyle name="Currency_Acquisition stats" xfId="2483"/>
    <cellStyle name="Normal 26" xfId="2484"/>
    <cellStyle name="Normal 31" xfId="2485"/>
    <cellStyle name="Currency [2]_RH et QS" xfId="2486"/>
    <cellStyle name="Currency [2] 6" xfId="2487"/>
    <cellStyle name="Normal 5 2 2 3 3_RH et QS" xfId="2488"/>
    <cellStyle name="Currency [2] 2" xfId="2489"/>
    <cellStyle name="Currency [2] 14" xfId="2490"/>
    <cellStyle name="Milliers 19_RH et QS" xfId="2491"/>
    <cellStyle name="Commentaire 5 3 3_RH et QS" xfId="2492"/>
    <cellStyle name="Currency [2] 13" xfId="2493"/>
    <cellStyle name="Normal 77 2_RH et QS" xfId="2494"/>
    <cellStyle name="20 % - Accent2 4_CA Fixe" xfId="2495"/>
    <cellStyle name="Currency [2] 12" xfId="2496"/>
    <cellStyle name="Currency [2] 10" xfId="2497"/>
    <cellStyle name="SAPBEXheaderItem" xfId="2498"/>
    <cellStyle name="Titre 8 2" xfId="2499"/>
    <cellStyle name="Currency [1] 8" xfId="2500"/>
    <cellStyle name="40% - Accent4 24 2" xfId="2501"/>
    <cellStyle name="40% - Accent4 19 2" xfId="2502"/>
    <cellStyle name="_TableHead_Reporting Onatel Mai 2009 V 0" xfId="2503"/>
    <cellStyle name="InputDetailPct" xfId="2504"/>
    <cellStyle name="Currency [1] 7" xfId="2505"/>
    <cellStyle name="Milliers 2 2 3 2 3" xfId="2506"/>
    <cellStyle name="20 % - Accent4 7 3 2" xfId="2507"/>
    <cellStyle name="_TableHeading_commentaires fixe  internet Déc 08_Commentaires TBG mars_Reporting Onatel septembre  2009 préparé" xfId="2508"/>
    <cellStyle name="20% - Accent4 4" xfId="2509"/>
    <cellStyle name="_TableHead_commentaires fixe  internet Déc 08_Reporting Onatel septembre  2009 préparé" xfId="2510"/>
    <cellStyle name="Titre 3 6" xfId="2511"/>
    <cellStyle name="NPPESalesPct 8" xfId="2512"/>
    <cellStyle name="Entrée 5_RH et QS" xfId="2513"/>
    <cellStyle name="Milliers 16 3_RH et QS" xfId="2514"/>
    <cellStyle name="Currency [1] 5" xfId="2515"/>
    <cellStyle name="Currency [1] 13" xfId="2516"/>
    <cellStyle name="Accent6 16" xfId="2517"/>
    <cellStyle name="Accent6 21" xfId="2518"/>
    <cellStyle name="_TableHeading_commentaires fixe  internet Déc 08_Reporting Onatel Avril 2009 V0_Copie de Flash du mois d' avril 2009 corrigé par NAIMI_Flash du mois de mai 2009 2" xfId="2519"/>
    <cellStyle name="Currency [1] 11" xfId="2520"/>
    <cellStyle name="Currency [1] 10" xfId="2521"/>
    <cellStyle name="SAPBEXchaText" xfId="2522"/>
    <cellStyle name="Currency [0]_RH et QS" xfId="2523"/>
    <cellStyle name="Milliers 5 2_RH et QS" xfId="2524"/>
    <cellStyle name="Normal 3 2 5 4" xfId="2525"/>
    <cellStyle name="Normal 4 19" xfId="2526"/>
    <cellStyle name="Euro 2 2 2 2" xfId="2527"/>
    <cellStyle name="Comma [0] 16 2 2" xfId="2528"/>
    <cellStyle name="_Table_commentaires fixe  internet Déc 08_Commentaires TBG mars_Copie de Flash du mois d' avril 2009 corrigé par NAIMI_Flash du mois de mai 2009" xfId="2529"/>
    <cellStyle name="40% - Accent6 25_RH et QS" xfId="2530"/>
    <cellStyle name="Currency [0] 8" xfId="2531"/>
    <cellStyle name="Accent2 12" xfId="2532"/>
    <cellStyle name="40% - Accent4 14 2" xfId="2533"/>
    <cellStyle name="Total 27" xfId="2534"/>
    <cellStyle name="Input 23" xfId="2535"/>
    <cellStyle name="Input 18" xfId="2536"/>
    <cellStyle name="Override" xfId="2537"/>
    <cellStyle name="Normal 4 14 3_RH et QS" xfId="2538"/>
    <cellStyle name="20% - Accent5 5" xfId="2539"/>
    <cellStyle name="Currency [0] 17" xfId="2540"/>
    <cellStyle name="Normal 5 2 5" xfId="2541"/>
    <cellStyle name="Currency [0] 13" xfId="2542"/>
    <cellStyle name="Accent1 21" xfId="2543"/>
    <cellStyle name="Accent1 16" xfId="2544"/>
    <cellStyle name="_TableRowBorder_commentaires fixe  internet Déc 08_TBG Onatel Février  2009  Vtbg V3_Commentaires TBG mars_Flash du mois d' avril 2009_Reporting Onatel Mai 2009 V 0" xfId="2545"/>
    <cellStyle name="Milliers 4 12" xfId="2546"/>
    <cellStyle name="40% - Accent3 7_RH et QS" xfId="2547"/>
    <cellStyle name="Normal 27 4" xfId="2548"/>
    <cellStyle name="Currency [0] 12" xfId="2549"/>
    <cellStyle name="PillarData" xfId="2550"/>
    <cellStyle name="40% - Accent6 28" xfId="2551"/>
    <cellStyle name="CurRatio" xfId="2552"/>
    <cellStyle name="_Table_USA Ownership_TBG Onatel Février  2009  Vtbg V3_Reporting Onatel septembre  2009 préparé" xfId="2553"/>
    <cellStyle name="_TableHead_commentaires fixe  internet Déc 08_Copie de Flash du mois d' avril 2009 corrigé par NAIMI_Flash du mois de mai 2009 2" xfId="2554"/>
    <cellStyle name="Copy Percent 0,00_RH et QS" xfId="2555"/>
    <cellStyle name="Milliers 3 11 4 3" xfId="2556"/>
    <cellStyle name="40% - Accent4 13" xfId="2557"/>
    <cellStyle name="Numéro_Tab" xfId="2558"/>
    <cellStyle name="Copy Percent 0,00 2" xfId="2559"/>
    <cellStyle name="Copy Percent 0,00" xfId="2560"/>
    <cellStyle name="40% - Accent1 10 2" xfId="2561"/>
    <cellStyle name="Copy Percent 0" xfId="2562"/>
    <cellStyle name="Pourcentage 18 3 3_RH et QS" xfId="2563"/>
    <cellStyle name="60% - Accent2 27" xfId="2564"/>
    <cellStyle name="_SubHeading_01 VU Liquidity 171202" xfId="2565"/>
    <cellStyle name="_TableHeading_commentaires fixe  internet Déc 08_TBG Onatel Février  2009  Vtbg V3_Commentaires TBG mars" xfId="2566"/>
    <cellStyle name="Copy Decimal 0_Actu 1 du Budget Annuel Groupe IAM  2007" xfId="2567"/>
    <cellStyle name="Normal 4 18 2" xfId="2568"/>
    <cellStyle name="Copy Decimal 0" xfId="2569"/>
    <cellStyle name="Normal 3 2 5 3 2" xfId="2570"/>
    <cellStyle name="Output 7" xfId="2571"/>
    <cellStyle name="_TableHead_commentaires fixe  internet Déc 08_TBG Onatel Février  2009  Vtbg V3_Commentaires TBG mars_Flash du mois de mai 2009_Budget Telmob 2011" xfId="2572"/>
    <cellStyle name="60% - Accent5 18" xfId="2573"/>
    <cellStyle name="60% - Accent5 23" xfId="2574"/>
    <cellStyle name="40% - Accent3 26" xfId="2575"/>
    <cellStyle name="Company" xfId="2576"/>
    <cellStyle name="Normal 25 4_RH et QS" xfId="2577"/>
    <cellStyle name="Commentaire 7 4" xfId="2578"/>
    <cellStyle name="20% - Accent5 26_RH et QS" xfId="2579"/>
    <cellStyle name="Accent2 31 2" xfId="2580"/>
    <cellStyle name="_TableHead_commentaires fixe  internet Déc 08_Commentaires TBG mars_Flash du mois d' avril 2009_Budget 2011 v1 (4) 2" xfId="2581"/>
    <cellStyle name="60% - Accent6 14" xfId="2582"/>
    <cellStyle name="60% - Accent4 5" xfId="2583"/>
    <cellStyle name="Commentaire 7 3" xfId="2584"/>
    <cellStyle name="Commentaire 7 2" xfId="2585"/>
    <cellStyle name="Comma [0] 8 2 2" xfId="2586"/>
    <cellStyle name="Commentaire 3_RH et QS" xfId="2587"/>
    <cellStyle name="Commentaire 6_RH et QS" xfId="2588"/>
    <cellStyle name="_TableHead_Reporting Onatel Avril 2009 V0_Copie de Flash du mois d' avril 2009 corrigé par NAIMI_Reporting Onatel Mai 2009 V 0_Budget Telmob 2011 2" xfId="2589"/>
    <cellStyle name="40% - Accent1 13" xfId="2590"/>
    <cellStyle name="Commentaire 6" xfId="2591"/>
    <cellStyle name="Commentaire 5 4" xfId="2592"/>
    <cellStyle name="Euro 10 2" xfId="2593"/>
    <cellStyle name="20 % - Accent4 10 2 2" xfId="2594"/>
    <cellStyle name="_TableHeading_TBG Onatel Février  2009  Vtbg V3_Commentaires TBG mars_Copie de Flash du mois d' avril 2009 corrigé par NAIMI_Reporting Onatel Mai 2009 V 0_Reporting Onatel septembre  2009 préparé_Budget 2011 v1 (4) 2" xfId="2595"/>
    <cellStyle name="Commentaire 5 3 3 2" xfId="2596"/>
    <cellStyle name="Commentaire 5 3 2 2" xfId="2597"/>
    <cellStyle name="40 % - Accent6 3_CA Fixe" xfId="2598"/>
    <cellStyle name="Commentaire 5 3" xfId="2599"/>
    <cellStyle name="Texte explicatif 7 2" xfId="2600"/>
    <cellStyle name="Commentaire 5 2" xfId="2601"/>
    <cellStyle name="_TableHead_TBG Onatel Février  2009  Vtbg V3_Commentaires TBG mars_Flash du mois d' avril 2009_Reporting Onatel Mai 2009 V 0_Budget Telmob 2011" xfId="2602"/>
    <cellStyle name="Accent4 9" xfId="2603"/>
    <cellStyle name="Normal 25 6" xfId="2604"/>
    <cellStyle name="Normal 79 3_RH et QS" xfId="2605"/>
    <cellStyle name="_Table_USA Ownership_commentaires fixe  internet Déc 08_TBG Onatel Février  2009  Vtbg V3_Reporting Onatel septembre  2009 préparé" xfId="2606"/>
    <cellStyle name="40 % - Accent2 8 4" xfId="2607"/>
    <cellStyle name="Commentaire 5" xfId="2608"/>
    <cellStyle name="Milliers 2 17 2 3" xfId="2609"/>
    <cellStyle name="20 % - Accent4 7 2_RH et QS" xfId="2610"/>
    <cellStyle name="Milliers 2 17 2 2" xfId="2611"/>
    <cellStyle name="Commentaire 4" xfId="2612"/>
    <cellStyle name="20% - Accent4 5 2" xfId="2613"/>
    <cellStyle name="Commentaire 2_RH et QS" xfId="2614"/>
    <cellStyle name="Comma 2 2" xfId="2615"/>
    <cellStyle name="40% - Accent2 24 2" xfId="2616"/>
    <cellStyle name="40% - Accent2 19 2" xfId="2617"/>
    <cellStyle name="Comma 2" xfId="2618"/>
    <cellStyle name="SAPBEXaggData" xfId="2619"/>
    <cellStyle name="Milliers 3 8 4" xfId="2620"/>
    <cellStyle name="Comma [1]" xfId="2621"/>
    <cellStyle name="Comma [0] 13 2 2" xfId="2622"/>
    <cellStyle name="Comma [0]_RH et QS" xfId="2623"/>
    <cellStyle name="Normal [2]" xfId="2624"/>
    <cellStyle name="Normal 25" xfId="2625"/>
    <cellStyle name="Normal 30" xfId="2626"/>
    <cellStyle name="_Percent_USA Ownership" xfId="2627"/>
    <cellStyle name="Comma [0] 9 2 2" xfId="2628"/>
    <cellStyle name="_TableHeading_Reporting Onatel Avril 2009 V0_Copie de Flash du mois d' avril 2009 corrigé par NAIMI_Flash du mois de mai 2009_Budget Telmob 2011" xfId="2629"/>
    <cellStyle name="Comma [0] 4" xfId="2630"/>
    <cellStyle name="_Comma_Final Pages 8-20" xfId="2631"/>
    <cellStyle name="Normal 5 2 4 3_RH et QS" xfId="2632"/>
    <cellStyle name="_BFR 1009v1" xfId="2633"/>
    <cellStyle name="Comma [0] 3" xfId="2634"/>
    <cellStyle name="Milliers 12 3 3" xfId="2635"/>
    <cellStyle name="_TableHeading_commentaires fixe  internet Déc 08_Commentaires TBG mars_Copie de Flash du mois d' avril 2009 corrigé par NAIMI_Flash du mois de mai 2009" xfId="2636"/>
    <cellStyle name="Calculation 28" xfId="2637"/>
    <cellStyle name="Comma [0] 2" xfId="2638"/>
    <cellStyle name="Comma [0] 19" xfId="2639"/>
    <cellStyle name="_Table_TBG Onatel Février  2009  Vtbg V3_Commentaires TBG mars_Flash du mois d' avril 2009" xfId="2640"/>
    <cellStyle name="Comma [0] 17 2 2" xfId="2641"/>
    <cellStyle name="Heading 2 8" xfId="2642"/>
    <cellStyle name="40% - Accent6 7_RH et QS" xfId="2643"/>
    <cellStyle name="Check Cell 7" xfId="2644"/>
    <cellStyle name="Normal 89 2 2" xfId="2645"/>
    <cellStyle name="Normal 94 2 2" xfId="2646"/>
    <cellStyle name="_TableHeading_commentaires fixe  internet Déc 08_Reporting Onatel Avril 2009 V0_Flash du mois de mai 2009_Budget Telmob 2011 2" xfId="2647"/>
    <cellStyle name="Comma [0] 16 2 3" xfId="2648"/>
    <cellStyle name="Comma [0] 14 2" xfId="2649"/>
    <cellStyle name="Heading 3 25" xfId="2650"/>
    <cellStyle name="Accent2 - 40 %_RH et QS" xfId="2651"/>
    <cellStyle name="20 % - Accent3 3 2" xfId="2652"/>
    <cellStyle name="Comma [0] 13" xfId="2653"/>
    <cellStyle name="Input Normal 12" xfId="2654"/>
    <cellStyle name="Comma [0] 12 2 3" xfId="2655"/>
    <cellStyle name="Linked Cell 10" xfId="2656"/>
    <cellStyle name="Accent1 27" xfId="2657"/>
    <cellStyle name="Accent6 7" xfId="2658"/>
    <cellStyle name="Fixed" xfId="2659"/>
    <cellStyle name="Normal - Style1_Parc Mobile" xfId="2660"/>
    <cellStyle name="Normal 5 2 7" xfId="2661"/>
    <cellStyle name="Comma [0] 12" xfId="2662"/>
    <cellStyle name="Input Normal 11" xfId="2663"/>
    <cellStyle name="Milliers 5 5 4" xfId="2664"/>
    <cellStyle name="Comma [0] 11 2" xfId="2665"/>
    <cellStyle name="40% - Accent1 12" xfId="2666"/>
    <cellStyle name="Note 20" xfId="2667"/>
    <cellStyle name="Note 15" xfId="2668"/>
    <cellStyle name="Comma  - Style6" xfId="2669"/>
    <cellStyle name="Copied" xfId="2670"/>
    <cellStyle name="Linked Cell 5" xfId="2671"/>
    <cellStyle name="Comma  - Style5 3" xfId="2672"/>
    <cellStyle name="40% - Accent5 25 2" xfId="2673"/>
    <cellStyle name="_Table_Copie de Flash du mois d' avril 2009 corrigé par NAIMI_Reporting Onatel Mai 2009 V 0_Flash du mois de septembre 2009 (2) (version 1)" xfId="2674"/>
    <cellStyle name="Normal 9" xfId="2675"/>
    <cellStyle name="Comma  - Style5" xfId="2676"/>
    <cellStyle name="Milliers 3 4 4" xfId="2677"/>
    <cellStyle name="_Table_02 Pfd Valuation_Reporting Onatel Avril 2009 V0_Copie de Flash du mois d' avril 2009 corrigé par NAIMI_Flash du mois de mai 2009_Capex- Mobile" xfId="2678"/>
    <cellStyle name="40% - Accent6 4 2" xfId="2679"/>
    <cellStyle name="_TableHead_TBG Onatel Février  2009  Vtbg V3_Commentaires TBG mars_Flash du mois d' avril 2009_Budget Telmob 2011 2" xfId="2680"/>
    <cellStyle name="Body_Parc Mobile" xfId="2681"/>
    <cellStyle name="Normal 8 3" xfId="2682"/>
    <cellStyle name="Comma  - Style4 3" xfId="2683"/>
    <cellStyle name="Normal 8" xfId="2684"/>
    <cellStyle name="Comma  - Style4" xfId="2685"/>
    <cellStyle name="Linked Cell 3" xfId="2686"/>
    <cellStyle name="_TableHeading_P &amp; L Conso_COMMENTAIRES JUILLET 2009_Budget 2011 v1 (4) 2" xfId="2687"/>
    <cellStyle name="Comma  - Style3_RH et QS" xfId="2688"/>
    <cellStyle name="20% - Accent4 7_RH et QS" xfId="2689"/>
    <cellStyle name="Comma  - Style3 2" xfId="2690"/>
    <cellStyle name="Normal 7 2" xfId="2691"/>
    <cellStyle name="_TableHeading_commentaires fixe  internet Déc 08_TBG Onatel Février  2009  Vtbg V3_Commentaires TBG mars_Copie de Flash du mois d' avril 2009 corrigé par NAIMI_Flash du mois de mai 2009 2" xfId="2692"/>
    <cellStyle name="Normal 7" xfId="2693"/>
    <cellStyle name="Comma  - Style3" xfId="2694"/>
    <cellStyle name="40% - Accent5 22" xfId="2695"/>
    <cellStyle name="40% - Accent5 17" xfId="2696"/>
    <cellStyle name="Normal 6" xfId="2697"/>
    <cellStyle name="_Table_USA Ownership_commentaires fixe  internet Déc 08_TBG Onatel Février  2009  Vtbg V3_Commentaires TBG mars_Flash du mois d' avril 2009" xfId="2698"/>
    <cellStyle name="Comma  - Style2" xfId="2699"/>
    <cellStyle name="PillarData 2" xfId="2700"/>
    <cellStyle name="Normal 3 3 5" xfId="2701"/>
    <cellStyle name="Heading 4 12" xfId="2702"/>
    <cellStyle name="40% - Accent5 21" xfId="2703"/>
    <cellStyle name="40% - Accent5 16" xfId="2704"/>
    <cellStyle name="Check Cell 8" xfId="2705"/>
    <cellStyle name="Check Cell 4" xfId="2706"/>
    <cellStyle name="Euro 2_RH et QS" xfId="2707"/>
    <cellStyle name="Check Cell 24" xfId="2708"/>
    <cellStyle name="Check Cell 19" xfId="2709"/>
    <cellStyle name="_Table_02 Pfd Valuation_commentaires fixe  internet Déc 08_Flash du mois d' avril 2009_Reporting Onatel Mai 2009 V 0_Budget Telmob 2011" xfId="2710"/>
    <cellStyle name="Check Cell 11" xfId="2711"/>
    <cellStyle name="_Table_02 Pfd Valuation_Commentaires TBG mars_Copie de Flash du mois d' avril 2009 corrigé par NAIMI_Reporting Onatel septembre  2009 préparé_Budget Telmob 2011" xfId="2712"/>
    <cellStyle name="Avertissement 4_RH et QS" xfId="2713"/>
    <cellStyle name="_Table_USA Ownership_commentaires fixe  internet Déc 08_Reporting Onatel Mai 2009 V 0" xfId="2714"/>
    <cellStyle name="Changeable" xfId="2715"/>
    <cellStyle name="Normal 4 16 2_RH et QS" xfId="2716"/>
    <cellStyle name="Cellule liée 5_RH et QS" xfId="2717"/>
    <cellStyle name="_TableHeading_TBG Onatel Février  2009  Vtbg V3_Reporting Onatel Mai 2009 V 0_Budget Telmob 2011 2" xfId="2718"/>
    <cellStyle name="Cellule liée 5" xfId="2719"/>
    <cellStyle name="_Table_USA Ownership_TBG Onatel Février  2009  Vtbg V3_Flash du mois d' avril 2009" xfId="2720"/>
    <cellStyle name="Comma [0] 6" xfId="2721"/>
    <cellStyle name="Cellule liée 3" xfId="2722"/>
    <cellStyle name="Comma [0] 5 2" xfId="2723"/>
    <cellStyle name="Cellule liée 2 2" xfId="2724"/>
    <cellStyle name="40% - Accent2 9" xfId="2725"/>
    <cellStyle name="Calculation 9" xfId="2726"/>
    <cellStyle name="Table Units" xfId="2727"/>
    <cellStyle name="Calculation 8" xfId="2728"/>
    <cellStyle name="40 % - Accent3 5 2" xfId="2729"/>
    <cellStyle name="Calculation 7" xfId="2730"/>
    <cellStyle name="Calculation 5" xfId="2731"/>
    <cellStyle name="PrePop Currency (0) 2" xfId="2732"/>
    <cellStyle name="_BTVL Format" xfId="2733"/>
    <cellStyle name="Calculation 2" xfId="2734"/>
    <cellStyle name="Check Cell 9" xfId="2735"/>
    <cellStyle name="Calculation 22" xfId="2736"/>
    <cellStyle name="Calculation 17" xfId="2737"/>
    <cellStyle name="Summe" xfId="2738"/>
    <cellStyle name="Calculation 12" xfId="2739"/>
    <cellStyle name="40 % - Accent6 8 3_RH et QS" xfId="2740"/>
    <cellStyle name="Calculation 10" xfId="2741"/>
    <cellStyle name="Calcul 5" xfId="2742"/>
    <cellStyle name="GRAS_RH et QS" xfId="2743"/>
    <cellStyle name="Accent4 11" xfId="2744"/>
    <cellStyle name="_SubHeading_prestemp_Reporting Onatel Avril 2009 V0_Commentaires Janvier 2010" xfId="2745"/>
    <cellStyle name="Normal - Style1 2" xfId="2746"/>
    <cellStyle name="Calcul 3_RH et QS" xfId="2747"/>
    <cellStyle name="Accent3 2 5" xfId="2748"/>
    <cellStyle name="Normal 4 14 2" xfId="2749"/>
    <cellStyle name="Calcul 2 2 2" xfId="2750"/>
    <cellStyle name="Calc Units (2)_Parc Mobile" xfId="2751"/>
    <cellStyle name="Heading 4 2" xfId="2752"/>
    <cellStyle name="Commentaire 5 3_RH et QS" xfId="2753"/>
    <cellStyle name="Calc Units (0) 2" xfId="2754"/>
    <cellStyle name="Heading 3 27" xfId="2755"/>
    <cellStyle name="20 % - Accent3 3 4" xfId="2756"/>
    <cellStyle name="40% - Accent4 21_RH et QS" xfId="2757"/>
    <cellStyle name="40% - Accent4 16_RH et QS" xfId="2758"/>
    <cellStyle name="_TableHeading_TBG Onatel Février  2009  Vtbg V3_Commentaires TBG mars_Budget 2011 v1 (4) 2" xfId="2759"/>
    <cellStyle name="40% - Accent2 2" xfId="2760"/>
    <cellStyle name="Calc Percent (2) 2" xfId="2761"/>
    <cellStyle name="Accent5 - 20 % 2" xfId="2762"/>
    <cellStyle name="40 % - Accent5 10_RH et QS" xfId="2763"/>
    <cellStyle name="40% - Accent5 4_RH et QS" xfId="2764"/>
    <cellStyle name="Normal 95 3" xfId="2765"/>
    <cellStyle name="Calc Currency (2) 2" xfId="2766"/>
    <cellStyle name="_Table_USA Ownership_Flash du mois de mai 2009" xfId="2767"/>
    <cellStyle name="Milliers 2 13 3" xfId="2768"/>
    <cellStyle name="Linked Cell 16" xfId="2769"/>
    <cellStyle name="Linked Cell 21" xfId="2770"/>
    <cellStyle name="_TableHeading_TBG Onatel Février  2009  Vtbg V3_Commentaires TBG mars_Flash du mois de mai 2009_Budget 2011 v1 (4) 2" xfId="2771"/>
    <cellStyle name="Ç¥ÁØ_ÀÎÀç°³¹ß¿ø" xfId="2772"/>
    <cellStyle name="_TableHead_TBG Onatel Février  2009  Vtbg V3_Flash du mois d' avril 2009_Reporting Onatel septembre  2009 préparé_Budget 2011 v1 (4) 2" xfId="2773"/>
    <cellStyle name="60 % - Accent1 3 2" xfId="2774"/>
    <cellStyle name="_SubHeading_prestemp_Reporting Onatel Avril 2009 V0_Flash du mois de septembre 2009 (2) (version 1)_FLASH ONATEL DU MOIS DE FEVRIER 2010 V2" xfId="2775"/>
    <cellStyle name="40% - Accent5 10_RH et QS" xfId="2776"/>
    <cellStyle name="Boxed" xfId="2777"/>
    <cellStyle name="_Table_02 Pfd Valuation_commentaires fixe  internet Déc 08_TBG Onatel Février  2009  Vtbg V3_Commentaires TBG mars_Reporting Onatel septembre  2009 préparé" xfId="2778"/>
    <cellStyle name="40 % - Accent6 9" xfId="2779"/>
    <cellStyle name="Output 8" xfId="2780"/>
    <cellStyle name="_Table_USA Ownership_TBG Onatel Février  2009  Vtbg V3_Flash du mois d' avril 2009_Budget Telmob 2011" xfId="2781"/>
    <cellStyle name="Border Thin_Budget Telmob 2011" xfId="2782"/>
    <cellStyle name="_TableHead_TBG Onatel Février  2009  Vtbg V3_Flash du mois de mai 2009_Budget Telmob 2011 2" xfId="2783"/>
    <cellStyle name="Border Thin 2" xfId="2784"/>
    <cellStyle name="60% - Accent6 3" xfId="2785"/>
    <cellStyle name="40 % - Accent5 7 2 2" xfId="2786"/>
    <cellStyle name="SAPBEXHLevel1X" xfId="2787"/>
    <cellStyle name="Normal 12 6_RH et QS" xfId="2788"/>
    <cellStyle name="Body text" xfId="2789"/>
    <cellStyle name="x" xfId="2790"/>
    <cellStyle name="Heading 2 22" xfId="2791"/>
    <cellStyle name="Heading 2 17" xfId="2792"/>
    <cellStyle name="Hidden Decimal 0,00" xfId="2793"/>
    <cellStyle name="Sortie 8 2" xfId="2794"/>
    <cellStyle name="Blue Title 4" xfId="2795"/>
    <cellStyle name="Texte explicatif 2_RH et QS" xfId="2796"/>
    <cellStyle name="Pourcentage 4 2" xfId="2797"/>
    <cellStyle name="Milliers 4 5 3" xfId="2798"/>
    <cellStyle name="Milliers 16 2" xfId="2799"/>
    <cellStyle name="Milliers 21 2" xfId="2800"/>
    <cellStyle name="Blue Title 2 3" xfId="2801"/>
    <cellStyle name="Total 13" xfId="2802"/>
    <cellStyle name="_CAPEX Pole Réseaux  fevrier 2007" xfId="2803"/>
    <cellStyle name="Warning Text 16" xfId="2804"/>
    <cellStyle name="Warning Text 21" xfId="2805"/>
    <cellStyle name="Blue Title 2 2" xfId="2806"/>
    <cellStyle name="Total 12" xfId="2807"/>
    <cellStyle name="Warning Text 20" xfId="2808"/>
    <cellStyle name="Warning Text 15" xfId="2809"/>
    <cellStyle name="Bad 6" xfId="2810"/>
    <cellStyle name="40% - Accent4 15 2" xfId="2811"/>
    <cellStyle name="40% - Accent4 20 2" xfId="2812"/>
    <cellStyle name="Bad 5" xfId="2813"/>
    <cellStyle name="???[0]_BINV" xfId="2814"/>
    <cellStyle name="40% - Accent6 20" xfId="2815"/>
    <cellStyle name="40% - Accent6 15" xfId="2816"/>
    <cellStyle name="Date_2007-12 TBG suivi filiales Décembre 2007" xfId="2817"/>
    <cellStyle name="40% - Accent3 5 2" xfId="2818"/>
    <cellStyle name="Bad 4" xfId="2819"/>
    <cellStyle name="_TableHeading_Commentaires TBG mars_Copie de Flash du mois d' avril 2009 corrigé par NAIMI_Budget 2011 v1 (4)" xfId="2820"/>
    <cellStyle name="Satisfaisant 2 2 2" xfId="2821"/>
    <cellStyle name="Bad 27" xfId="2822"/>
    <cellStyle name="Input Currency 14" xfId="2823"/>
    <cellStyle name="Normal 19 2 2_RH et QS" xfId="2824"/>
    <cellStyle name="Normal 24 2 2_RH et QS" xfId="2825"/>
    <cellStyle name="Milliers 5 5 3" xfId="2826"/>
    <cellStyle name="_TableRowBorder_commentaires fixe  internet Déc 08_TBG Onatel Février  2009  Vtbg V3_Copie de Flash du mois d' avril 2009 corrigé par NAIMI" xfId="2827"/>
    <cellStyle name="Bad 25" xfId="2828"/>
    <cellStyle name="Input Currency 12" xfId="2829"/>
    <cellStyle name="Bad 23" xfId="2830"/>
    <cellStyle name="Bad 18" xfId="2831"/>
    <cellStyle name="Input Currency 10" xfId="2832"/>
    <cellStyle name="_TableHead_commentaires fixe  internet Déc 08_Reporting Onatel Avril 2009 V0_Copie de Flash du mois d' avril 2009 corrigé par NAIMI_Reporting Onatel Mai 2009 V 0_Budget Telmob 2011" xfId="2833"/>
    <cellStyle name="_TableHead_Flash du mois d' avril 2009_Budget Telmob 2011" xfId="2834"/>
    <cellStyle name="azert - Style1" xfId="2835"/>
    <cellStyle name="Milliers 2 2 2 2 3" xfId="2836"/>
    <cellStyle name="Avertissement 5 2" xfId="2837"/>
    <cellStyle name="NA is zero_RH et QS" xfId="2838"/>
    <cellStyle name="Pourcentage 18 2 6" xfId="2839"/>
    <cellStyle name="Avertissement 4 2" xfId="2840"/>
    <cellStyle name="Avertissement 4" xfId="2841"/>
    <cellStyle name="Normal 8 4 2 2" xfId="2842"/>
    <cellStyle name="Normal 24_Parc Mobile" xfId="2843"/>
    <cellStyle name="Milliers 14 5 3" xfId="2844"/>
    <cellStyle name="Avertissement 3 2" xfId="2845"/>
    <cellStyle name="Accent3 - 60 %" xfId="2846"/>
    <cellStyle name="Avertissement 3" xfId="2847"/>
    <cellStyle name="_TableRowBorder_TBG Onatel Février  2009  Vtbg V3_Commentaires TBG mars_Copie de Flash du mois d' avril 2009 corrigé par NAIMI_Flash du mois de mai 2009_Budget Telmob 2011" xfId="2848"/>
    <cellStyle name="Avertissement 2 2" xfId="2849"/>
    <cellStyle name="args.style" xfId="2850"/>
    <cellStyle name="Monétaire0" xfId="2851"/>
    <cellStyle name="_TableHead_Reporting Onatel Avril 2009 V0_Copie de Flash du mois d' avril 2009 corrigé par NAIMI_Reporting Onatel Mai 2009 V 0_Budget Telmob 2011" xfId="2852"/>
    <cellStyle name="Monétaire 2 9 2 3" xfId="2853"/>
    <cellStyle name="Integer" xfId="2854"/>
    <cellStyle name="Accent6 6" xfId="2855"/>
    <cellStyle name="Accent1 26" xfId="2856"/>
    <cellStyle name="Accent6 5" xfId="2857"/>
    <cellStyle name="Accent1 25" xfId="2858"/>
    <cellStyle name="Normal 27 2" xfId="2859"/>
    <cellStyle name="Accent6 4 2" xfId="2860"/>
    <cellStyle name="40% - Accent2 21_RH et QS" xfId="2861"/>
    <cellStyle name="40% - Accent2 16_RH et QS" xfId="2862"/>
    <cellStyle name="Milliers 5 2 2 2 2" xfId="2863"/>
    <cellStyle name="Accent6 4" xfId="2864"/>
    <cellStyle name="_TableHead_commentaires fixe  internet Déc 08_TBG Onatel Février  2009  Vtbg V3_Commentaires TBG mars_Reporting Onatel septembre  2009 préparé_Budget 2011 v1 (4) 2" xfId="2865"/>
    <cellStyle name="Accent1 24" xfId="2866"/>
    <cellStyle name="Accent1 19" xfId="2867"/>
    <cellStyle name="_TableHeading_commentaires fixe  internet Déc 08_Reporting Onatel Mai 2009 V 0 A ENVOYE 2" xfId="2868"/>
    <cellStyle name="_TableHead_commentaires fixe  internet Déc 08_Commentaires TBG mars_Copie de Flash du mois d' avril 2009 corrigé par NAIMI_Reporting Onatel septembre  2009 préparé_Budget 2011 v1 (4)" xfId="2869"/>
    <cellStyle name="Accent6 3" xfId="2870"/>
    <cellStyle name="_Table_02 Pfd Valuation_TBG Onatel Février  2009  Vtbg V3_Copie de Flash du mois d' avril 2009 corrigé par NAIMI_Reporting Onatel Mai 2009 V 0_Reporting Onatel septembre  2009 préparé" xfId="2871"/>
    <cellStyle name="Accent1 18" xfId="2872"/>
    <cellStyle name="Accent1 23" xfId="2873"/>
    <cellStyle name="Copy Decimal 0,00_RH et QS" xfId="2874"/>
    <cellStyle name="Accent6 2 6" xfId="2875"/>
    <cellStyle name="_TableHead_Commentaires TBG mars_Flash du mois d' avril 2009_Reporting Onatel Mai 2009 V 0_Budget Telmob 2011 2" xfId="2876"/>
    <cellStyle name="Sortie 2 2" xfId="2877"/>
    <cellStyle name="40% - Accent5 11 2" xfId="2878"/>
    <cellStyle name="Accent6 2 5" xfId="2879"/>
    <cellStyle name="Normal 21 5_RH et QS" xfId="2880"/>
    <cellStyle name="Accent6 2 3" xfId="2881"/>
    <cellStyle name="Mega" xfId="2882"/>
    <cellStyle name="40% - Accent6 14 2" xfId="2883"/>
    <cellStyle name="Normal 4 16 3" xfId="2884"/>
    <cellStyle name="20 % - Accent2 2 2_Parc Mobile" xfId="2885"/>
    <cellStyle name="Normal 21 4 2_RH et QS" xfId="2886"/>
    <cellStyle name="Heading 1 3" xfId="2887"/>
    <cellStyle name="Heading 1 12" xfId="2888"/>
    <cellStyle name="Accent6 2 2" xfId="2889"/>
    <cellStyle name="_TableHead_TBG Onatel Février  2009  Vtbg V3_Copie de Flash du mois d' avril 2009 corrigé par NAIMI_Flash du mois de mai 2009_Budget 2011 v1 (4)" xfId="2890"/>
    <cellStyle name="Accent6 13" xfId="2891"/>
    <cellStyle name="_Table_commentaires fixe  internet Déc 08_Flash du mois d' avril 2009_Budget Telmob 2011" xfId="2892"/>
    <cellStyle name="Accent5 4" xfId="2893"/>
    <cellStyle name="Accent2 - 20 %" xfId="2894"/>
    <cellStyle name="20% - Accent1 18" xfId="2895"/>
    <cellStyle name="20% - Accent1 23" xfId="2896"/>
    <cellStyle name="Accent5 32 2" xfId="2897"/>
    <cellStyle name="40% - Accent5 25" xfId="2898"/>
    <cellStyle name="_TableHeading_P &amp; L Conso_Budget Telmob 2011 2" xfId="2899"/>
    <cellStyle name="Accent5 31 2" xfId="2900"/>
    <cellStyle name="Comma [0] 17 2 3" xfId="2901"/>
    <cellStyle name="Accent5 3_Parc Mobile" xfId="2902"/>
    <cellStyle name="Heading 2 9" xfId="2903"/>
    <cellStyle name="_TableHead_P &amp; L Conso_Budget Telmob 2011 2" xfId="2904"/>
    <cellStyle name="Accent5 3 2" xfId="2905"/>
    <cellStyle name="Accent5 34 2" xfId="2906"/>
    <cellStyle name="Accent5 29 2" xfId="2907"/>
    <cellStyle name="_Currency_Final Pages 8-20" xfId="2908"/>
    <cellStyle name="Accent5 27" xfId="2909"/>
    <cellStyle name="20 % - Accent2 3 2_Parc Mobile" xfId="2910"/>
    <cellStyle name="_TableHead_commentaires fixe  internet Déc 08_Flash du mois d' avril 2009_Flash du mois de mai 2009_Budget Telmob 2011 2" xfId="2911"/>
    <cellStyle name="Accent5 18" xfId="2912"/>
    <cellStyle name="Accent5 23" xfId="2913"/>
    <cellStyle name="Accent5 21" xfId="2914"/>
    <cellStyle name="Accent5 16" xfId="2915"/>
    <cellStyle name="Normal 96 2" xfId="2916"/>
    <cellStyle name="Accent5 12" xfId="2917"/>
    <cellStyle name="Accent5 - 40 %_RH et QS" xfId="2918"/>
    <cellStyle name="_TableRowBorder_commentaires fixe  internet Déc 08_TBG Onatel Février  2009  Vtbg V3_Commentaires TBG mars_Copie de Flash du mois d' avril 2009 corrigé par NAIMI_Reporting Onatel Mai 2009 V 0 2" xfId="2919"/>
    <cellStyle name="_TableHeading_commentaires fixe  internet Déc 08_Commentaires TBG mars_Copie de Flash du mois d' avril 2009 corrigé par NAIMI_Reporting Onatel septembre  2009 préparé" xfId="2920"/>
    <cellStyle name="Accent5 - 40 % 2" xfId="2921"/>
    <cellStyle name="Pourcentage 18 2 3 2_RH et QS" xfId="2922"/>
    <cellStyle name="Normal 8 2 3 3" xfId="2923"/>
    <cellStyle name="Accent5 - 40 %" xfId="2924"/>
    <cellStyle name="Total 29 2" xfId="2925"/>
    <cellStyle name="Total 34 2" xfId="2926"/>
    <cellStyle name="60% - Accent4 4" xfId="2927"/>
    <cellStyle name="60% - Accent6 13" xfId="2928"/>
    <cellStyle name="Normal 5 2 2 2 3_RH et QS" xfId="2929"/>
    <cellStyle name="Accent4 8" xfId="2930"/>
    <cellStyle name="Normal 25 5" xfId="2931"/>
    <cellStyle name="Accent3 32 2" xfId="2932"/>
    <cellStyle name="Accent4 7" xfId="2933"/>
    <cellStyle name="Normal 25 4" xfId="2934"/>
    <cellStyle name="Accent4 5" xfId="2935"/>
    <cellStyle name="Normal 25 2" xfId="2936"/>
    <cellStyle name="20 % - Accent5 7_RH et QS" xfId="2937"/>
    <cellStyle name="Accent4 4" xfId="2938"/>
    <cellStyle name="Date [mmm-d-yyyy]" xfId="2939"/>
    <cellStyle name="Accent4 3_Parc Mobile" xfId="2940"/>
    <cellStyle name="40% - Accent1 15" xfId="2941"/>
    <cellStyle name="40% - Accent1 20" xfId="2942"/>
    <cellStyle name="40% - Accent2 5 2" xfId="2943"/>
    <cellStyle name="Note 23" xfId="2944"/>
    <cellStyle name="Note 18" xfId="2945"/>
    <cellStyle name="Total 4 2" xfId="2946"/>
    <cellStyle name="_Heading_210302 VU Liquidity new figures_Reporting Onatel Mai 2009 V 0_FAITS MARQUANTS DE SEPTEMBRE 2009" xfId="2947"/>
    <cellStyle name="Accent4 3" xfId="2948"/>
    <cellStyle name="Accent4 34 2" xfId="2949"/>
    <cellStyle name="Accent4 29 2" xfId="2950"/>
    <cellStyle name="40% - Accent2 28 2" xfId="2951"/>
    <cellStyle name="Accent4 2 9" xfId="2952"/>
    <cellStyle name="Milliers 13_RH et QS" xfId="2953"/>
    <cellStyle name="_TableHeading_commentaires fixe  internet Déc 08_TBG Onatel Février  2009  Vtbg V3_Copie de Flash du mois d' avril 2009 corrigé par NAIMI_Reporting Onatel Mai 2009 V 0 2" xfId="2954"/>
    <cellStyle name="Accent4 2 5" xfId="2955"/>
    <cellStyle name="Normal 17 2 2 2" xfId="2956"/>
    <cellStyle name="Normal 22 2 2 2" xfId="2957"/>
    <cellStyle name="Accent4 24" xfId="2958"/>
    <cellStyle name="Accent4 19" xfId="2959"/>
    <cellStyle name="Normal 5 2 4 3 2" xfId="2960"/>
    <cellStyle name="Accent4 23" xfId="2961"/>
    <cellStyle name="Accent4 18" xfId="2962"/>
    <cellStyle name="Normal 86 4" xfId="2963"/>
    <cellStyle name="Normal 91 4" xfId="2964"/>
    <cellStyle name="Normal 23 3" xfId="2965"/>
    <cellStyle name="Accent4 - 40 % 2" xfId="2966"/>
    <cellStyle name="Accent2 6" xfId="2967"/>
    <cellStyle name="20% - Accent1 7_RH et QS" xfId="2968"/>
    <cellStyle name="Normal 23 4_RH et QS" xfId="2969"/>
    <cellStyle name="Accent4 - 20 %" xfId="2970"/>
    <cellStyle name="_TableHeading_Reporting Onatel Mai 2009 V 0" xfId="2971"/>
    <cellStyle name="Heading 4 19" xfId="2972"/>
    <cellStyle name="Heading 4 24" xfId="2973"/>
    <cellStyle name="Accent3 2 2_Parc Mobile" xfId="2974"/>
    <cellStyle name="Accent3 9" xfId="2975"/>
    <cellStyle name="Normal 24 6" xfId="2976"/>
    <cellStyle name="Titre 1 2 2_Parc Mobile" xfId="2977"/>
    <cellStyle name="PillarHeading" xfId="2978"/>
    <cellStyle name="_TableHead_commentaires fixe  internet Déc 08_TBG Onatel Février  2009  Vtbg V3_Commentaires TBG mars_Budget 2011 v1 (4)" xfId="2979"/>
    <cellStyle name="Accent3 8" xfId="2980"/>
    <cellStyle name="RatioX" xfId="2981"/>
    <cellStyle name="Milliers 8 3 2 3" xfId="2982"/>
    <cellStyle name="Accent3 7" xfId="2983"/>
    <cellStyle name="Normal 24 4" xfId="2984"/>
    <cellStyle name="Milliers 2 7 3" xfId="2985"/>
    <cellStyle name="Accent3 4_Parc Mobile" xfId="2986"/>
    <cellStyle name="Milliers 5 4 2 3" xfId="2987"/>
    <cellStyle name="Good 15" xfId="2988"/>
    <cellStyle name="Good 20" xfId="2989"/>
    <cellStyle name="Calculation 3" xfId="2990"/>
    <cellStyle name="Accent3 4" xfId="2991"/>
    <cellStyle name="Accent3 33 2" xfId="2992"/>
    <cellStyle name="F6" xfId="2993"/>
    <cellStyle name="Milliers 2 6 5" xfId="2994"/>
    <cellStyle name="_Table_02 Pfd Valuation_Reporting Onatel Avril 2009 V0_Copie de Flash du mois d' avril 2009 corrigé par NAIMI_Reporting Onatel Mai 2009 V 0_Reporting Onatel septembre  2009 préparé_Budget Telmob 2011" xfId="2995"/>
    <cellStyle name="Accent4 3 2" xfId="2996"/>
    <cellStyle name="Title 3" xfId="2997"/>
    <cellStyle name="Accent3 3_Parc Mobile" xfId="2998"/>
    <cellStyle name="Accent3 3 2" xfId="2999"/>
    <cellStyle name="Accent6 10" xfId="3000"/>
    <cellStyle name="Accent3 34 2" xfId="3001"/>
    <cellStyle name="Accent3 29 2" xfId="3002"/>
    <cellStyle name="Normal 5 2 2 6" xfId="3003"/>
    <cellStyle name="Milliers 7 3 2" xfId="3004"/>
    <cellStyle name="Accent3 26" xfId="3005"/>
    <cellStyle name="Accent1 14" xfId="3006"/>
    <cellStyle name="Currency [0] 11" xfId="3007"/>
    <cellStyle name="40% - Accent6 27" xfId="3008"/>
    <cellStyle name="Tariff" xfId="3009"/>
    <cellStyle name="Accent3 25" xfId="3010"/>
    <cellStyle name="Titre 2_RH et QS" xfId="3011"/>
    <cellStyle name="Accent3 19" xfId="3012"/>
    <cellStyle name="Accent3 24" xfId="3013"/>
    <cellStyle name="Accent3 23" xfId="3014"/>
    <cellStyle name="Accent3 18" xfId="3015"/>
    <cellStyle name="Normal 76 4" xfId="3016"/>
    <cellStyle name="Normal 81 4" xfId="3017"/>
    <cellStyle name="_Table_02 Pfd Valuation_commentaires fixe  internet Déc 08_Reporting Onatel septembre  2009 préparé" xfId="3018"/>
    <cellStyle name="Accent3 22" xfId="3019"/>
    <cellStyle name="Accent3 17" xfId="3020"/>
    <cellStyle name="Normal 76 3" xfId="3021"/>
    <cellStyle name="Normal 81 3" xfId="3022"/>
    <cellStyle name="_TableHeading_Reporting Onatel Mai 2009 V 0 A ENVOYE_Reporting Onatel septembre  2009 préparé 2" xfId="3023"/>
    <cellStyle name="Accent3 21" xfId="3024"/>
    <cellStyle name="Accent3 16" xfId="3025"/>
    <cellStyle name="Normal 81 2" xfId="3026"/>
    <cellStyle name="Normal 76 2" xfId="3027"/>
    <cellStyle name="40% - Accent5 20" xfId="3028"/>
    <cellStyle name="40% - Accent5 15" xfId="3029"/>
    <cellStyle name="Milliers 2 13 2 3" xfId="3030"/>
    <cellStyle name="Accent3 - 20 %_RH et QS" xfId="3031"/>
    <cellStyle name="Normal 5" xfId="3032"/>
    <cellStyle name="Comma  - Style1" xfId="3033"/>
    <cellStyle name="_Table_02 Pfd Valuation_commentaires fixe  internet Déc 08_TBG Onatel Février  2009  Vtbg V3_Commentaires TBG mars_Flash du mois de mai 2009" xfId="3034"/>
    <cellStyle name="Milliers 19" xfId="3035"/>
    <cellStyle name="Milliers 24" xfId="3036"/>
    <cellStyle name="Titre 3 6_RH et QS" xfId="3037"/>
    <cellStyle name="Milliers 16 3 4" xfId="3038"/>
    <cellStyle name="40% - Accent5 7_RH et QS" xfId="3039"/>
    <cellStyle name="Accent1 4_Parc Mobile" xfId="3040"/>
    <cellStyle name="40 % - Accent5 13_RH et QS" xfId="3041"/>
    <cellStyle name="Accent2 8" xfId="3042"/>
    <cellStyle name="Accent2 5" xfId="3043"/>
    <cellStyle name="Normal 18 2" xfId="3044"/>
    <cellStyle name="Normal 23 2" xfId="3045"/>
    <cellStyle name="Giga" xfId="3046"/>
    <cellStyle name="_TableHeading_commentaires fixe  internet Déc 08_TBG Onatel Février  2009  Vtbg V3_Copie de Flash du mois d' avril 2009 corrigé par NAIMI_Reporting Onatel Mai 2009 V 0_Budget Telmob 2011 2" xfId="3047"/>
    <cellStyle name="Accent2 4" xfId="3048"/>
    <cellStyle name="Accent2 26" xfId="3049"/>
    <cellStyle name="Accent2 25" xfId="3050"/>
    <cellStyle name="_Table_02 Pfd Valuation_commentaires fixe  internet Déc 08_Flash du mois de septembre 2009 (2) (version 1)" xfId="3051"/>
    <cellStyle name="Monétaire 2 4 4" xfId="3052"/>
    <cellStyle name="Accent2 2 9" xfId="3053"/>
    <cellStyle name="Accent2 21" xfId="3054"/>
    <cellStyle name="Accent2 16" xfId="3055"/>
    <cellStyle name="Explanatory Text 9" xfId="3056"/>
    <cellStyle name="Euro 2 2" xfId="3057"/>
    <cellStyle name="Accent2 11" xfId="3058"/>
    <cellStyle name="20 % - Accent6 12_RH et QS" xfId="3059"/>
    <cellStyle name="Currency [0] 7" xfId="3060"/>
    <cellStyle name="Explanatory Text 4" xfId="3061"/>
    <cellStyle name="20% - Accent1 26_RH et QS" xfId="3062"/>
    <cellStyle name="20% - Accent4 8" xfId="3063"/>
    <cellStyle name="Accent2 - 60 %" xfId="3064"/>
    <cellStyle name="Warning Text 13" xfId="3065"/>
    <cellStyle name="Accent2 - 20 %_RH et QS" xfId="3066"/>
    <cellStyle name="Accent2 - 20 % 2" xfId="3067"/>
    <cellStyle name="Euro 4 5" xfId="3068"/>
    <cellStyle name="In Link" xfId="3069"/>
    <cellStyle name="Accent1 6" xfId="3070"/>
    <cellStyle name="_Heading_210302 VU Liquidity new figures_Sotelma réctifié5" xfId="3071"/>
    <cellStyle name="Accent1 5" xfId="3072"/>
    <cellStyle name="_TableHeading_commentaires fixe  internet Déc 08_TBG Onatel Février  2009  Vtbg V3_Copie de Flash du mois d' avril 2009 corrigé par NAIMI_Flash du mois de mai 2009_Budget Telmob 2011" xfId="3073"/>
    <cellStyle name="Accent1 4" xfId="3074"/>
    <cellStyle name="Accent1 3" xfId="3075"/>
    <cellStyle name="_TableHead_Rev Fixe-Internet" xfId="3076"/>
    <cellStyle name="Normal 27 3" xfId="3077"/>
    <cellStyle name="Accent1 2 2_Parc Mobile" xfId="3078"/>
    <cellStyle name="_TableHeading_commentaires fixe  internet Déc 08_TBG Onatel Février  2009  Vtbg V3_Commentaires TBG mars_Budget Telmob 2011 2" xfId="3079"/>
    <cellStyle name="Milliers 18 2 3" xfId="3080"/>
    <cellStyle name="20 % - Accent6 9 2 2" xfId="3081"/>
    <cellStyle name="Accent6 2" xfId="3082"/>
    <cellStyle name="Accent1 22" xfId="3083"/>
    <cellStyle name="Accent1 17" xfId="3084"/>
    <cellStyle name="Accent1 - 20 % 2" xfId="3085"/>
    <cellStyle name="_SubHeading_210302 VU Liquidity new figures_Reporting Onatel Avril 2009 V0_Reporting Consolidé ONATEL 04.2009" xfId="3086"/>
    <cellStyle name="20 % - Accent2 11 2" xfId="3087"/>
    <cellStyle name="60% - Accent5 2" xfId="3088"/>
    <cellStyle name="Milliers 3 3 3" xfId="3089"/>
    <cellStyle name="Normal 103 2" xfId="3090"/>
    <cellStyle name="Text Indent C" xfId="3091"/>
    <cellStyle name="60% - Accent6 7" xfId="3092"/>
    <cellStyle name="_Table_Reporting Onatel Avril 2009 V0_Copie de Flash du mois d' avril 2009 corrigé par NAIMI_Reporting Onatel Mai 2009 V 0_Reporting Onatel septembre  2009 préparé" xfId="3093"/>
    <cellStyle name="Titre 3 5 3" xfId="3094"/>
    <cellStyle name="60% - Accent6 26" xfId="3095"/>
    <cellStyle name="60% - Accent6 2" xfId="3096"/>
    <cellStyle name="Milliers 3 4 3" xfId="3097"/>
    <cellStyle name="Avertissement 3_RH et QS" xfId="3098"/>
    <cellStyle name="% 4" xfId="3099"/>
    <cellStyle name="Normal 104 2" xfId="3100"/>
    <cellStyle name="Accent2 10" xfId="3101"/>
    <cellStyle name="Neutre 8 2" xfId="3102"/>
    <cellStyle name="Normal 23 5 2" xfId="3103"/>
    <cellStyle name="Vérification 2" xfId="3104"/>
    <cellStyle name="Explanatory Text 3" xfId="3105"/>
    <cellStyle name="60% - Accent4 9" xfId="3106"/>
    <cellStyle name="60% - Accent6 18" xfId="3107"/>
    <cellStyle name="60% - Accent6 23" xfId="3108"/>
    <cellStyle name="Calc Percent (1)_Parc Mobile" xfId="3109"/>
    <cellStyle name="Normal 3 13_RH et QS" xfId="3110"/>
    <cellStyle name="60% - Accent6 21" xfId="3111"/>
    <cellStyle name="60% - Accent6 16" xfId="3112"/>
    <cellStyle name="60% - Accent4 7" xfId="3113"/>
    <cellStyle name="Normal 21 5 3" xfId="3114"/>
    <cellStyle name="40% - Accent4 12 2" xfId="3115"/>
    <cellStyle name="40 % - Accent6 9_RH et QS" xfId="3116"/>
    <cellStyle name="40% - Accent6 4_RH et QS" xfId="3117"/>
    <cellStyle name="Insatisfaisant 6_RH et QS" xfId="3118"/>
    <cellStyle name="40 % - Accent6 5" xfId="3119"/>
    <cellStyle name="60% - Accent4 3" xfId="3120"/>
    <cellStyle name="Pourcentage 18 4 3_RH et QS" xfId="3121"/>
    <cellStyle name="60% - Accent6 12" xfId="3122"/>
    <cellStyle name="_TableHeading_TBG Onatel Février  2009  Vtbg V3_Copie de Flash du mois d' avril 2009 corrigé par NAIMI_Reporting Onatel Mai 2009 V 0_Budget 2011 v1 (4)" xfId="3123"/>
    <cellStyle name="Titre 2 4" xfId="3124"/>
    <cellStyle name="_TableHead_commentaires fixe  internet Déc 08_TBG Onatel Février  2009  Vtbg V3_Commentaires TBG mars_Reporting Onatel Mai 2009 V 0_Budget 2011 v1 (4)" xfId="3125"/>
    <cellStyle name="Milliers 4 2 4" xfId="3126"/>
    <cellStyle name="60% - Accent5 9" xfId="3127"/>
    <cellStyle name="40% - Accent2 21" xfId="3128"/>
    <cellStyle name="40% - Accent2 16" xfId="3129"/>
    <cellStyle name="40 % - Accent5 10 3_RH et QS" xfId="3130"/>
    <cellStyle name="_TableRowBorder_commentaires fixe  internet Déc 08_Flash du mois d' avril 2009_Budget Telmob 2011" xfId="3131"/>
    <cellStyle name="Milliers 4 2 2" xfId="3132"/>
    <cellStyle name="Normal 6 2 5 2 2" xfId="3133"/>
    <cellStyle name="60% - Accent5 7" xfId="3134"/>
    <cellStyle name="40% - Accent2 14" xfId="3135"/>
    <cellStyle name="Normal 83_RH et QS" xfId="3136"/>
    <cellStyle name="Normal 78_RH et QS" xfId="3137"/>
    <cellStyle name="40% - Accent2 13" xfId="3138"/>
    <cellStyle name="_TableHeading_commentaires fixe  internet Déc 08_Reporting Onatel Mai 2009 V 0 A ENVOYE_Reporting Onatel septembre  2009 préparé" xfId="3139"/>
    <cellStyle name="60% - Accent5 6" xfId="3140"/>
    <cellStyle name="40% - Accent2 11" xfId="3141"/>
    <cellStyle name="60% - Accent5 4" xfId="3142"/>
    <cellStyle name="_Table_USA Ownership_Flash du mois de septembre 2009 (2) (version 1)_Budget Telmob 2011" xfId="3143"/>
    <cellStyle name="60% - Accent5 27" xfId="3144"/>
    <cellStyle name="_Table_USA Ownership_TBG Onatel Février  2009  Vtbg V3_Commentaires TBG mars_Reporting Onatel Mai 2009 V 0_Budget Telmob 2011" xfId="3145"/>
    <cellStyle name="60% - Accent5 13" xfId="3146"/>
    <cellStyle name="_TableHeading_Reporting Onatel Avril 2009 V0_Flash du mois de mai 2009_Budget 2011 v1 (4)" xfId="3147"/>
    <cellStyle name="Input Titles" xfId="3148"/>
    <cellStyle name="60% - Accent5 10" xfId="3149"/>
    <cellStyle name="Normal 8 2 2_RH et QS" xfId="3150"/>
    <cellStyle name="Comma [0] 17 2" xfId="3151"/>
    <cellStyle name="Normal 27 5_RH et QS" xfId="3152"/>
    <cellStyle name="60% - Accent4 2" xfId="3153"/>
    <cellStyle name="60% - Accent6 11" xfId="3154"/>
    <cellStyle name="Bad 13" xfId="3155"/>
    <cellStyle name="40% - Accent2 24_RH et QS" xfId="3156"/>
    <cellStyle name="40% - Accent2 19_RH et QS" xfId="3157"/>
    <cellStyle name="60% - Accent4 19" xfId="3158"/>
    <cellStyle name="60% - Accent4 24" xfId="3159"/>
    <cellStyle name="_TableHead_commentaires fixe  internet Déc 08_Commentaires TBG mars_Copie de Flash du mois d' avril 2009 corrigé par NAIMI_Budget 2011 v1 (4) 2" xfId="3160"/>
    <cellStyle name="Bad 12" xfId="3161"/>
    <cellStyle name="60% - Accent4 23" xfId="3162"/>
    <cellStyle name="60% - Accent4 18" xfId="3163"/>
    <cellStyle name="%_Flash du mois de septembre 2009 (2) (version 1)_Flash du mois de Novembre V2" xfId="3164"/>
    <cellStyle name="Normal 79 3 2" xfId="3165"/>
    <cellStyle name="60% - Accent4 21" xfId="3166"/>
    <cellStyle name="60% - Accent4 16" xfId="3167"/>
    <cellStyle name="Bad 10" xfId="3168"/>
    <cellStyle name="60% - Accent4 13" xfId="3169"/>
    <cellStyle name="Normal 12 2 3 4" xfId="3170"/>
    <cellStyle name="NA is zero 14" xfId="3171"/>
    <cellStyle name="40% - Accent2 20" xfId="3172"/>
    <cellStyle name="40% - Accent2 15" xfId="3173"/>
    <cellStyle name="60% - Accent5 8" xfId="3174"/>
    <cellStyle name="40% - Accent6 6" xfId="3175"/>
    <cellStyle name="40% - Accent4 6 2" xfId="3176"/>
    <cellStyle name="60% - Accent4 11" xfId="3177"/>
    <cellStyle name="Normal 12 2 3 2" xfId="3178"/>
    <cellStyle name="Normal 6 2 3 2 3_RH et QS" xfId="3179"/>
    <cellStyle name="Normal 4 2 3 4" xfId="3180"/>
    <cellStyle name="40% - Accent6 5" xfId="3181"/>
    <cellStyle name="Comma [0] 12 2" xfId="3182"/>
    <cellStyle name="Milliers 5 6 4" xfId="3183"/>
    <cellStyle name="60% - Accent4 10" xfId="3184"/>
    <cellStyle name="40% - Accent2 8 2" xfId="3185"/>
    <cellStyle name="60% - Accent3 8" xfId="3186"/>
    <cellStyle name="40 % - Accent6 7 3" xfId="3187"/>
    <cellStyle name="_TableHeading_Commentaires TBG mars_Reporting Onatel Mai 2009 V 0_Budget Telmob 2011 2" xfId="3188"/>
    <cellStyle name="60% - Accent3 21" xfId="3189"/>
    <cellStyle name="60% - Accent3 16" xfId="3190"/>
    <cellStyle name="_TableHeading_Flash du mois d' avril 2009_Budget 2011 v1 (4) 2" xfId="3191"/>
    <cellStyle name="60% - Accent3 20" xfId="3192"/>
    <cellStyle name="60% - Accent3 15" xfId="3193"/>
    <cellStyle name="Border Heavy" xfId="3194"/>
    <cellStyle name="20% - Accent6 2 2" xfId="3195"/>
    <cellStyle name="Currency [0] 6" xfId="3196"/>
    <cellStyle name="40% - Accent1 9" xfId="3197"/>
    <cellStyle name="_Table_02 Pfd Valuation_commentaires fixe  internet Déc 08_Reporting Onatel Avril 2009 V0_Reporting Onatel Mai 2009 V 0_Budget Telmob 2011" xfId="3198"/>
    <cellStyle name="60% - Accent2 9" xfId="3199"/>
    <cellStyle name="_TableHeading_commentaires fixe  internet Déc 08_TBG Onatel Février  2009  Vtbg V3_Copie de Flash du mois d' avril 2009 corrigé par NAIMI_Flash du mois de mai 2009_Budget Telmob 2011 2" xfId="3200"/>
    <cellStyle name="60% - Accent2 6" xfId="3201"/>
    <cellStyle name="Normal 20 2 2 3 2" xfId="3202"/>
    <cellStyle name="Milliers 4 10 4" xfId="3203"/>
    <cellStyle name="60% - Accent2 28" xfId="3204"/>
    <cellStyle name="60% - Accent2 25" xfId="3205"/>
    <cellStyle name="Accent6 - 40 %" xfId="3206"/>
    <cellStyle name="_Table_02 Pfd Valuation_commentaires fixe  internet Déc 08_TBG Onatel Février  2009  Vtbg V3_Commentaires TBG mars" xfId="3207"/>
    <cellStyle name="60% - Accent2 2" xfId="3208"/>
    <cellStyle name="_TableHead_TBG Onatel Février  2009  Vtbg V3_Commentaires TBG mars_Reporting Onatel septembre  2009 préparé_Budget 2011 v1 (4) 2" xfId="3209"/>
    <cellStyle name="Normal 5 2 5 2_RH et QS" xfId="3210"/>
    <cellStyle name="_Table_TBG Onatel Février  2009  Vtbg V3_Flash du mois de septembre 2009 (2) (version 1)_Budget Telmob 2011" xfId="3211"/>
    <cellStyle name="60% - Accent2 12" xfId="3212"/>
    <cellStyle name="60% - Accent1 4" xfId="3213"/>
    <cellStyle name="DimDownTitle" xfId="3214"/>
    <cellStyle name="_Table_USA Ownership_Commentaires TBG mars_Reporting Onatel Mai 2009 V 0" xfId="3215"/>
    <cellStyle name="60% - Accent1 27" xfId="3216"/>
    <cellStyle name="Commentaire 4 2" xfId="3217"/>
    <cellStyle name="60% - Accent1 26" xfId="3218"/>
    <cellStyle name="Accent2 29 2" xfId="3219"/>
    <cellStyle name="Accent2 34 2" xfId="3220"/>
    <cellStyle name="_TableHeading_commentaires fixe  internet Déc 08_Flash du mois d' avril 2009_Reporting Onatel septembre  2009 préparé_Budget 2011 v1 (4) 2" xfId="3221"/>
    <cellStyle name="60% - Accent1 19" xfId="3222"/>
    <cellStyle name="60% - Accent1 24" xfId="3223"/>
    <cellStyle name="Normal 12 2 5 2" xfId="3224"/>
    <cellStyle name="60% - Accent1 16" xfId="3225"/>
    <cellStyle name="60% - Accent1 21" xfId="3226"/>
    <cellStyle name="Milliers 16_RH et QS" xfId="3227"/>
    <cellStyle name="Milliers 21_RH et QS" xfId="3228"/>
    <cellStyle name="60 % - Accent6 7 2" xfId="3229"/>
    <cellStyle name="Total 32 2" xfId="3230"/>
    <cellStyle name="_TableHeading_TBG Onatel Février  2009  Vtbg V3_Commentaires TBG mars_Reporting Onatel Mai 2009 V 0_Budget 2011 v1 (4)" xfId="3231"/>
    <cellStyle name="Normal 15 2 2 2" xfId="3232"/>
    <cellStyle name="Normal 20 2 2 2" xfId="3233"/>
    <cellStyle name="60 % - Accent6 6" xfId="3234"/>
    <cellStyle name="Input 17" xfId="3235"/>
    <cellStyle name="Input 22" xfId="3236"/>
    <cellStyle name="Total 26" xfId="3237"/>
    <cellStyle name="60% - Accent1 14" xfId="3238"/>
    <cellStyle name="60 % - Accent6 4 2" xfId="3239"/>
    <cellStyle name="_Table_02 Pfd Valuation_commentaires fixe  internet Déc 08_Copie de Flash du mois d' avril 2009 corrigé par NAIMI_Reporting Onatel Mai 2009 V 0" xfId="3240"/>
    <cellStyle name="Check Cell 6" xfId="3241"/>
    <cellStyle name="60 % - Accent6 3 2" xfId="3242"/>
    <cellStyle name="Calcul 2" xfId="3243"/>
    <cellStyle name="60 % - Accent6 2 2" xfId="3244"/>
    <cellStyle name="_TableRowBorder_commentaires fixe  internet Déc 08_TBG Onatel Février  2009  Vtbg V3_Flash du mois d' avril 2009" xfId="3245"/>
    <cellStyle name="_TableHeading_commentaires fixe  internet Déc 08_Reporting Onatel Mai 2009 V 0_Budget Telmob 2011 2" xfId="3246"/>
    <cellStyle name="60 % - Accent5 7 2" xfId="3247"/>
    <cellStyle name="60 % - Accent1 3" xfId="3248"/>
    <cellStyle name="60 % - Accent5 6 2" xfId="3249"/>
    <cellStyle name="60 % - Accent5 2 2 2" xfId="3250"/>
    <cellStyle name="60 % - Accent4 7 2" xfId="3251"/>
    <cellStyle name="Normal 3 5" xfId="3252"/>
    <cellStyle name="40% - Accent5 9 2" xfId="3253"/>
    <cellStyle name="Heading_Actu 1 du Budget Annuel Groupe IAM  2007" xfId="3254"/>
    <cellStyle name="20% - Accent6 22_RH et QS" xfId="3255"/>
    <cellStyle name="20% - Accent6 17_RH et QS" xfId="3256"/>
    <cellStyle name="Accent3 5" xfId="3257"/>
    <cellStyle name="40% - Accent5 21 2" xfId="3258"/>
    <cellStyle name="40% - Accent5 16 2" xfId="3259"/>
    <cellStyle name="_Table_TBG Onatel Février  2009  Vtbg V3_Copie de Flash du mois d' avril 2009 corrigé par NAIMI_Flash du mois de septembre 2009 (2) (version 1)" xfId="3260"/>
    <cellStyle name="60 % - Accent4 6 2" xfId="3261"/>
    <cellStyle name="60 % - Accent4 5 2" xfId="3262"/>
    <cellStyle name="Titre 2 3_RH et QS" xfId="3263"/>
    <cellStyle name="60 % - Accent4 4 2" xfId="3264"/>
    <cellStyle name="40% - Accent3 27" xfId="3265"/>
    <cellStyle name="40 % - Accent1 9_RH et QS" xfId="3266"/>
    <cellStyle name="60 % - Accent3 5" xfId="3267"/>
    <cellStyle name="Normal 3 3 3 3 2" xfId="3268"/>
    <cellStyle name="60 % - Accent2 5" xfId="3269"/>
    <cellStyle name="Normal 3 3 3 2 2" xfId="3270"/>
    <cellStyle name="60 % - Accent2 4 2" xfId="3271"/>
    <cellStyle name="Milliers 4 9" xfId="3272"/>
    <cellStyle name="60 % - Accent2 2 2_Parc Mobile" xfId="3273"/>
    <cellStyle name="_Table_USA Ownership_Reporting Onatel Mai 2009 V 0 A ENVOYE_Budget Telmob 2011" xfId="3274"/>
    <cellStyle name="40% - Accent5 10" xfId="3275"/>
    <cellStyle name="60 % - Accent1 2 2_Parc Mobile" xfId="3276"/>
    <cellStyle name="Euro 8 2 2" xfId="3277"/>
    <cellStyle name="60 % - Accent1 2 2" xfId="3278"/>
    <cellStyle name="40% - Accent6 8" xfId="3279"/>
    <cellStyle name="_KPI definitions_Draft_BP&amp;A Bulletin - 05- 2008-09-MAPA (Post review)" xfId="3280"/>
    <cellStyle name="Pourcentage 17 2 3" xfId="3281"/>
    <cellStyle name="Milliers 14 2_RH et QS" xfId="3282"/>
    <cellStyle name="Neutre 3_RH et QS" xfId="3283"/>
    <cellStyle name="40% - Accent6 6 2" xfId="3284"/>
    <cellStyle name="Milliers 5 4 2 2" xfId="3285"/>
    <cellStyle name="Accent6 - 20 % 2" xfId="3286"/>
    <cellStyle name="Good 14" xfId="3287"/>
    <cellStyle name="Total 2 9" xfId="3288"/>
    <cellStyle name="Accent3 - 40 %_RH et QS" xfId="3289"/>
    <cellStyle name="40% - Accent6 5 2" xfId="3290"/>
    <cellStyle name="40% - Accent6 3_RH et QS" xfId="3291"/>
    <cellStyle name="40% - Accent6 3 2" xfId="3292"/>
    <cellStyle name="40% - Accent6 28_RH et QS" xfId="3293"/>
    <cellStyle name="40 % - Accent5 9 3_RH et QS" xfId="3294"/>
    <cellStyle name="PillarData_RH et QS" xfId="3295"/>
    <cellStyle name="_TableHeading_commentaires fixe  internet Déc 08_TBG Onatel Février  2009  Vtbg V3_Commentaires TBG mars_Reporting Onatel septembre  2009 préparé_Budget 2011 v1 (4)" xfId="3296"/>
    <cellStyle name="Fixed_Parc Mobile" xfId="3297"/>
    <cellStyle name="40% - Accent6 28 2" xfId="3298"/>
    <cellStyle name="Warning_Parc Mobile" xfId="3299"/>
    <cellStyle name="_TableHead_commentaires fixe  internet Déc 08_Commentaires TBG mars_Flash du mois d' avril 2009_Reporting Onatel Mai 2009 V 0_Budget Telmob 2011 2" xfId="3300"/>
    <cellStyle name="20 % - Accent1 10 2_RH et QS" xfId="3301"/>
    <cellStyle name="Milliers 16 4 2" xfId="3302"/>
    <cellStyle name="40 % - Accent5 9 2_RH et QS" xfId="3303"/>
    <cellStyle name="40% - Accent6 27_RH et QS" xfId="3304"/>
    <cellStyle name="_TableHead_commentaires fixe  internet Déc 08_Commentaires TBG mars_Flash du mois d' avril 2009_Budget 2011 v1 (4)" xfId="3305"/>
    <cellStyle name="40% - Accent6 26_RH et QS" xfId="3306"/>
    <cellStyle name="_Table_TBG Onatel Février  2009  Vtbg V3_Commentaires TBG mars_Copie de Flash du mois d' avril 2009 corrigé par NAIMI_Reporting Onatel septembre  2009 préparé" xfId="3307"/>
    <cellStyle name="40% - Accent6 13 2" xfId="3308"/>
    <cellStyle name="_Table_commentaires fixe  internet Déc 08_TBG Onatel Février  2009  Vtbg V3_Commentaires TBG mars" xfId="3309"/>
    <cellStyle name="Normal 61" xfId="3310"/>
    <cellStyle name="Normal 56" xfId="3311"/>
    <cellStyle name="40% - Accent6 13" xfId="3312"/>
    <cellStyle name="Warning Text 17" xfId="3313"/>
    <cellStyle name="Warning Text 22" xfId="3314"/>
    <cellStyle name="Milliers 17 2 2" xfId="3315"/>
    <cellStyle name="Normal 76 2_RH et QS" xfId="3316"/>
    <cellStyle name="Normal 81 2_RH et QS" xfId="3317"/>
    <cellStyle name="40% - Accent6 12" xfId="3318"/>
    <cellStyle name="Input Normal 2" xfId="3319"/>
    <cellStyle name="40% - Accent6 11 2" xfId="3320"/>
    <cellStyle name="40% - Accent5 12_RH et QS" xfId="3321"/>
    <cellStyle name="_TableHeading_commentaires fixe  internet Déc 08_Copie de Flash du mois d' avril 2009 corrigé par NAIMI_Flash du mois de mai 2009" xfId="3322"/>
    <cellStyle name="Input 20" xfId="3323"/>
    <cellStyle name="Input 15" xfId="3324"/>
    <cellStyle name="Total 19" xfId="3325"/>
    <cellStyle name="Total 24" xfId="3326"/>
    <cellStyle name="60 % - Accent6 4" xfId="3327"/>
    <cellStyle name="40% - Accent5 8_RH et QS" xfId="3328"/>
    <cellStyle name="Normal 11 3" xfId="3329"/>
    <cellStyle name="Blue Title" xfId="3330"/>
    <cellStyle name="40% - Accent5 8" xfId="3331"/>
    <cellStyle name="40% - Accent5 3" xfId="3332"/>
    <cellStyle name="Milliers 2 6 2 2 3" xfId="3333"/>
    <cellStyle name="Milliers 2 8 2 2" xfId="3334"/>
    <cellStyle name="PillarTotal 2" xfId="3335"/>
    <cellStyle name="40% - Accent5 28 2" xfId="3336"/>
    <cellStyle name="Milliers 7 4 2 3" xfId="3337"/>
    <cellStyle name="_TableHeading_commentaires fixe  internet Déc 08_TBG Onatel Février  2009  Vtbg V3_Commentaires TBG mars_Flash du mois d' avril 2009_Reporting Onatel septembre  2009 préparé 2" xfId="3338"/>
    <cellStyle name="40% - Accent5 28" xfId="3339"/>
    <cellStyle name="Normal 18_RH et QS" xfId="3340"/>
    <cellStyle name="Normal 23_RH et QS" xfId="3341"/>
    <cellStyle name="Pourcentage 17 3 3 2" xfId="3342"/>
    <cellStyle name="40% - Accent5 27" xfId="3343"/>
    <cellStyle name="Normal 43 2 2" xfId="3344"/>
    <cellStyle name="40% - Accent4 22 2" xfId="3345"/>
    <cellStyle name="40% - Accent4 17 2" xfId="3346"/>
    <cellStyle name="_TableHeading_Commentaires TBG mars_Reporting Onatel Mai 2009 V 0_Budget 2011 v1 (4)" xfId="3347"/>
    <cellStyle name="40% - Accent5 26 2" xfId="3348"/>
    <cellStyle name="Normal 8 5" xfId="3349"/>
    <cellStyle name="40% - Accent5 25_RH et QS" xfId="3350"/>
    <cellStyle name="20 % - Accent4 3 2" xfId="3351"/>
    <cellStyle name="Normal 22 2 2" xfId="3352"/>
    <cellStyle name="Normal 17 2 2" xfId="3353"/>
    <cellStyle name="Millions 9" xfId="3354"/>
    <cellStyle name="_SubHeading_210302 VU Liquidity new figures_Reporting Onatel Avril 2009 V0_FAITS MARQUANTS DE SEPTEMBRE 2009" xfId="3355"/>
    <cellStyle name="40% - Accent5 19" xfId="3356"/>
    <cellStyle name="40% - Accent5 24" xfId="3357"/>
    <cellStyle name="20 % - Accent2 8 2 2" xfId="3358"/>
    <cellStyle name="_TableHead_Reporting Onatel Avril 2009 V0_Copie de Flash du mois d' avril 2009 corrigé par NAIMI_Reporting Onatel Mai 2009 V 0_Budget 2011 v1 (4)" xfId="3359"/>
    <cellStyle name="Normal 5 2 5 3" xfId="3360"/>
    <cellStyle name="Normal 8 2 3 3 2" xfId="3361"/>
    <cellStyle name="_TableHeading_Reporting Onatel Avril 2009 V0_Copie de Flash du mois d' avril 2009 corrigé par NAIMI_Flash du mois de mai 2009_Budget 2011 v1 (4)" xfId="3362"/>
    <cellStyle name="40% - Accent5 22_RH et QS" xfId="3363"/>
    <cellStyle name="40% - Accent5 17_RH et QS" xfId="3364"/>
    <cellStyle name="_SubHeading_210302 VU Liquidity new figures_Reporting Onatel Mai 2009 V 0 A ENVOYE_Classeur1" xfId="3365"/>
    <cellStyle name="Comma  - Style8" xfId="3366"/>
    <cellStyle name="40 % - Accent6 10 2 2" xfId="3367"/>
    <cellStyle name="40% - Accent5 14 2" xfId="3368"/>
    <cellStyle name="Accent6 - 40 %_RH et QS" xfId="3369"/>
    <cellStyle name="40% - Accent5 13_RH et QS" xfId="3370"/>
    <cellStyle name="_Table_02 Pfd Valuation_commentaires fixe  internet Déc 08_Commentaires TBG mars_Copie de Flash du mois d' avril 2009 corrigé par NAIMI_Capex- Mobile" xfId="3371"/>
    <cellStyle name="40% - Accent5 13 2" xfId="3372"/>
    <cellStyle name="40% - Accent5 13" xfId="3373"/>
    <cellStyle name="_Table_commentaires fixe  internet Déc 08_Commentaires TBG mars_Copie de Flash du mois d' avril 2009 corrigé par NAIMI_Reporting Onatel Mai 2009 V 0_Flash du mois de septembre 2009 (2) (version 1)_Budget Telmob 2011" xfId="3374"/>
    <cellStyle name="Calculation 20" xfId="3375"/>
    <cellStyle name="Calculation 15" xfId="3376"/>
    <cellStyle name="40% - Accent5 12 2" xfId="3377"/>
    <cellStyle name="_TableHead_commentaires fixe  internet Déc 08_TBG Onatel Février  2009  Vtbg V3_Commentaires TBG mars_Copie de Flash du mois d' avril 2009 corrigé par NAIMI_Reporting Onatel Mai 2009 V 0_Budget Telmob 2011" xfId="3378"/>
    <cellStyle name="40% - Accent5 11_RH et QS" xfId="3379"/>
    <cellStyle name="Milliers 8 2 4" xfId="3380"/>
    <cellStyle name="Output Column Headings" xfId="3381"/>
    <cellStyle name="_Table_commentaires fixe  internet Déc 08_Reporting Onatel Mai 2009 V 0_Budget Telmob 2011" xfId="3382"/>
    <cellStyle name="40% - Accent4 8 2" xfId="3383"/>
    <cellStyle name="_Table_02 Pfd Valuation_Reporting Onatel Avril 2009 V0_Copie de Flash du mois d' avril 2009 corrigé par NAIMI_Flash du mois de septembre 2009 (2) (version 1)" xfId="3384"/>
    <cellStyle name="Input Percent 8" xfId="3385"/>
    <cellStyle name="40% - Accent4 28 2" xfId="3386"/>
    <cellStyle name="_CurrencySpace_Final Pages 8-20_BLS2q_salesforce" xfId="3387"/>
    <cellStyle name="40% - Accent4 27" xfId="3388"/>
    <cellStyle name="40% - Accent4 25 2" xfId="3389"/>
    <cellStyle name="_Heading_prestemp_Reporting Consolidé ONATEL 04.2009" xfId="3390"/>
    <cellStyle name="40% - Accent4 25" xfId="3391"/>
    <cellStyle name="_TableHead_Reporting Onatel Avril 2009 V0_Reporting Onatel Mai 2009 V 0_Budget 2011 v1 (4)" xfId="3392"/>
    <cellStyle name="40% - Accent4 2_RH et QS" xfId="3393"/>
    <cellStyle name="Normal 91 2 2" xfId="3394"/>
    <cellStyle name="Normal 86 2 2" xfId="3395"/>
    <cellStyle name="_TableHead_commentaires fixe  internet Déc 08_TBG Onatel Février  2009  Vtbg V3_Commentaires TBG mars_Copie de Flash du mois d' avril 2009 corrigé par NAIMI_Reporting Onatel septembre  2009 préparé_Budget 2011 v1 (4) 2" xfId="3396"/>
    <cellStyle name="_Table_02 Pfd Valuation_commentaires fixe  internet Déc 08_Commentaires TBG mars_Flash du mois d' avril 2009_Flash du mois de mai 2009" xfId="3397"/>
    <cellStyle name="Normal 8 4 4" xfId="3398"/>
    <cellStyle name="40% - Accent4 24_RH et QS" xfId="3399"/>
    <cellStyle name="40% - Accent4 19_RH et QS" xfId="3400"/>
    <cellStyle name="40% - Accent4 24" xfId="3401"/>
    <cellStyle name="40% - Accent4 19" xfId="3402"/>
    <cellStyle name="40% - Accent4 23" xfId="3403"/>
    <cellStyle name="40% - Accent4 18" xfId="3404"/>
    <cellStyle name="Milliers 6_RH et QS" xfId="3405"/>
    <cellStyle name="Normal 6 2 7_RH et QS" xfId="3406"/>
    <cellStyle name="40% - Accent4 20" xfId="3407"/>
    <cellStyle name="40% - Accent4 15" xfId="3408"/>
    <cellStyle name="_TableHead_commentaires fixe  internet Déc 08_TBG Onatel Février  2009  Vtbg V3_Copie de Flash du mois d' avril 2009 corrigé par NAIMI_Budget Telmob 2011" xfId="3409"/>
    <cellStyle name="40% - Accent4 12" xfId="3410"/>
    <cellStyle name="Header - Style1" xfId="3411"/>
    <cellStyle name="Milliers 3 11 4 2" xfId="3412"/>
    <cellStyle name="40% - Accent3 9_RH et QS" xfId="3413"/>
    <cellStyle name="60% - Accent2 3" xfId="3414"/>
    <cellStyle name="40% - Accent3 8_RH et QS" xfId="3415"/>
    <cellStyle name="_TableHead_commentaires fixe  internet Déc 08_Reporting Onatel septembre  2009 préparé 2" xfId="3416"/>
    <cellStyle name="40% - Accent3 8" xfId="3417"/>
    <cellStyle name="40 % - Accent5 12 2" xfId="3418"/>
    <cellStyle name="_Table_USA Ownership_commentaires fixe  internet Déc 08_TBG Onatel Février  2009  Vtbg V3_Commentaires TBG mars_Reporting Onatel septembre  2009 préparé_Budget Telmob 2011" xfId="3419"/>
    <cellStyle name="20% - Accent6 5_RH et QS" xfId="3420"/>
    <cellStyle name="40% - Accent3 7 2" xfId="3421"/>
    <cellStyle name="0,0_x000d__x000a_NA_x000d__x000a_ 3" xfId="3422"/>
    <cellStyle name="40% - Accent3 4 2" xfId="3423"/>
    <cellStyle name="60% - Accent5 14" xfId="3424"/>
    <cellStyle name="40% - Accent3 3_RH et QS" xfId="3425"/>
    <cellStyle name="Heading 2 10" xfId="3426"/>
    <cellStyle name="Milliers 19 2 3" xfId="3427"/>
    <cellStyle name="40% - Accent3 27 2" xfId="3428"/>
    <cellStyle name="_SubHeading_210302 VU Liquidity new figures_Classeur1" xfId="3429"/>
    <cellStyle name="40% - Accent3 25 2" xfId="3430"/>
    <cellStyle name="40% - Accent3 25" xfId="3431"/>
    <cellStyle name="40% - Accent3 2 2" xfId="3432"/>
    <cellStyle name="_TableHeading_Commentaires TBG mars_Copie de Flash du mois d' avril 2009 corrigé par NAIMI_Flash du mois de mai 2009" xfId="3433"/>
    <cellStyle name="Normal 3 12 2 2" xfId="3434"/>
    <cellStyle name="40% - Accent2 17 2" xfId="3435"/>
    <cellStyle name="40% - Accent2 22 2" xfId="3436"/>
    <cellStyle name="40% - Accent3 24_RH et QS" xfId="3437"/>
    <cellStyle name="40% - Accent3 19_RH et QS" xfId="3438"/>
    <cellStyle name="40% - Accent3 24" xfId="3439"/>
    <cellStyle name="40% - Accent3 19" xfId="3440"/>
    <cellStyle name="ViewDetailDate" xfId="3441"/>
    <cellStyle name="Pourcentage 3 3 6" xfId="3442"/>
    <cellStyle name="60% - Accent1 13" xfId="3443"/>
    <cellStyle name="_TableHead_Reporting Onatel Mai 2009 V 0 2" xfId="3444"/>
    <cellStyle name="Insatisfaisant 2" xfId="3445"/>
    <cellStyle name="40% - Accent3 22_RH et QS" xfId="3446"/>
    <cellStyle name="40% - Accent3 17_RH et QS" xfId="3447"/>
    <cellStyle name="40% - Accent3 20" xfId="3448"/>
    <cellStyle name="40% - Accent3 15" xfId="3449"/>
    <cellStyle name="Milliers 4 7 3" xfId="3450"/>
    <cellStyle name="_TableRowBorder_Reporting Onatel Avril 2009 V0_Flash du mois de mai 2009" xfId="3451"/>
    <cellStyle name="40% - Accent3 14" xfId="3452"/>
    <cellStyle name="Milliers 4 7 2" xfId="3453"/>
    <cellStyle name="40% - Accent3 13_RH et QS" xfId="3454"/>
    <cellStyle name="Pourcentage 17 2 2 3" xfId="3455"/>
    <cellStyle name="Normal 8 2 4_RH et QS" xfId="3456"/>
    <cellStyle name="20 % - Accent2 9" xfId="3457"/>
    <cellStyle name="40% - Accent3 11_RH et QS" xfId="3458"/>
    <cellStyle name="_Table_USA Ownership_TBG Onatel Février  2009  Vtbg V3_Commentaires TBG mars_Copie de Flash du mois d' avril 2009 corrigé par NAIMI_Flash du mois de mai 2009_Budget Telmob 2011" xfId="3459"/>
    <cellStyle name="40% - Accent3 11 2" xfId="3460"/>
    <cellStyle name="_Table_commentaires fixe  internet Déc 08_TBG Onatel Février  2009  Vtbg V3_Commentaires TBG mars_Copie de Flash du mois d' avril 2009 corrigé par NAIMI_Reporting Onatel septembre  2009 préparé" xfId="3461"/>
    <cellStyle name="_TableHead_commentaires fixe  internet Déc 08_Copie de Flash du mois d' avril 2009 corrigé par NAIMI_Flash du mois de mai 2009_Budget Telmob 2011 2" xfId="3462"/>
    <cellStyle name="_TableHeading_Reporting Onatel Avril 2009 V0_Copie de Flash du mois d' avril 2009 corrigé par NAIMI_Reporting Onatel Mai 2009 V 0_Budget 2011 v1 (4)" xfId="3463"/>
    <cellStyle name="40% - Accent2 3" xfId="3464"/>
    <cellStyle name="times new roman" xfId="3465"/>
    <cellStyle name="40% - Accent2 28_RH et QS" xfId="3466"/>
    <cellStyle name="_TableRowBorder_TBG Onatel Février  2009  Vtbg V3_Commentaires TBG mars_Reporting Onatel Mai 2009 V 0" xfId="3467"/>
    <cellStyle name="40% - Accent2 2 2" xfId="3468"/>
    <cellStyle name="_Table_USA Ownership_TBG Onatel Février  2009  Vtbg V3_Commentaires TBG mars_Flash du mois d' avril 2009_Reporting Onatel Mai 2009 V 0" xfId="3469"/>
    <cellStyle name="%_Trafic_Comptable_2009_Août 2" xfId="3470"/>
    <cellStyle name="40% - Accent2 23 2" xfId="3471"/>
    <cellStyle name="40% - Accent2 18 2" xfId="3472"/>
    <cellStyle name="40% - Accent2 20_RH et QS" xfId="3473"/>
    <cellStyle name="40% - Accent2 15_RH et QS" xfId="3474"/>
    <cellStyle name="Normal - Style1" xfId="3475"/>
    <cellStyle name="40% - Accent2 14_RH et QS" xfId="3476"/>
    <cellStyle name="40% - Accent3 6" xfId="3477"/>
    <cellStyle name="Pourcentage 18 6" xfId="3478"/>
    <cellStyle name="Comma [0] 11 2 3" xfId="3479"/>
    <cellStyle name="Bad 21" xfId="3480"/>
    <cellStyle name="Bad 16" xfId="3481"/>
    <cellStyle name="_TableHeading_P &amp; L Conso 2" xfId="3482"/>
    <cellStyle name="60% - Accent4 27" xfId="3483"/>
    <cellStyle name="40% - Accent2 13_RH et QS" xfId="3484"/>
    <cellStyle name="40% - Accent2 11 2" xfId="3485"/>
    <cellStyle name="40% - Accent2 10 2" xfId="3486"/>
    <cellStyle name="Input_Actu 1 du Budget Annuel Groupe IAM  2007" xfId="3487"/>
    <cellStyle name="_TableHeading_commentaires fixe  internet Déc 08_Reporting Onatel Avril 2009 V0_Copie de Flash du mois d' avril 2009 corrigé par NAIMI_Reporting Onatel Mai 2009 V 0_Budget 2011 v1 (4)" xfId="3488"/>
    <cellStyle name="_TableHeading_commentaires fixe  internet Déc 08_Commentaires TBG mars_Budget Telmob 2011" xfId="3489"/>
    <cellStyle name="Euro_Budget Telmob 2011" xfId="3490"/>
    <cellStyle name="_TableRowBorder_TBG Onatel Février  2009  Vtbg V3_Reporting Onatel Mai 2009 V 0" xfId="3491"/>
    <cellStyle name="40% - Accent4 17_RH et QS" xfId="3492"/>
    <cellStyle name="40% - Accent4 22_RH et QS" xfId="3493"/>
    <cellStyle name="40% - Accent1 11 2" xfId="3494"/>
    <cellStyle name="Calculation 26" xfId="3495"/>
    <cellStyle name="40 % - Accent3 2 5" xfId="3496"/>
    <cellStyle name="60% - Accent5 3" xfId="3497"/>
    <cellStyle name="40% - Accent2 10" xfId="3498"/>
    <cellStyle name="Euro 14" xfId="3499"/>
    <cellStyle name="Accent6 - 20 %_RH et QS" xfId="3500"/>
    <cellStyle name="40% - Accent1 8 2" xfId="3501"/>
    <cellStyle name="Normal 12 2 4 3" xfId="3502"/>
    <cellStyle name="Titre 4 3 2" xfId="3503"/>
    <cellStyle name="Normal 12 2 3 3" xfId="3504"/>
    <cellStyle name="40% - Accent1 7 2" xfId="3505"/>
    <cellStyle name="NA is zero 13" xfId="3506"/>
    <cellStyle name="Normal 13_RH et QS" xfId="3507"/>
    <cellStyle name="60% - Accent4 12" xfId="3508"/>
    <cellStyle name="Titre 4 2 2" xfId="3509"/>
    <cellStyle name="_Table_TBG Onatel Février  2009  Vtbg V3_Copie de Flash du mois d' avril 2009 corrigé par NAIMI_Reporting Onatel septembre  2009 préparé_Budget Telmob 2011" xfId="3510"/>
    <cellStyle name="40% - Accent1 5_RH et QS" xfId="3511"/>
    <cellStyle name="Titre 5" xfId="3512"/>
    <cellStyle name="_Heading_prestemp_Reporting Onatel Mai 2009 V 0 A ENVOYE_FAITS MARQUANTS DE SEPTEMBRE 2009" xfId="3513"/>
    <cellStyle name="40% - Accent1 4_RH et QS" xfId="3514"/>
    <cellStyle name="40% - Accent1 4 2" xfId="3515"/>
    <cellStyle name="_TableRowBorder_commentaires fixe  internet Déc 08_Reporting Onatel Mai 2009 V 0_Budget Telmob 2011" xfId="3516"/>
    <cellStyle name="_TableHead_TBG Onatel Février  2009  Vtbg V3_Copie de Flash du mois d' avril 2009 corrigé par NAIMI 2" xfId="3517"/>
    <cellStyle name="_TableHeading_Copie de Flash du mois d' avril 2009 corrigé par NAIMI_Reporting Onatel Mai 2009 V 0_Reporting Onatel septembre  2009 préparé_Budget 2011 v1 (4) 2" xfId="3518"/>
    <cellStyle name="40% - Accent1 4" xfId="3519"/>
    <cellStyle name="40% - Accent1 3" xfId="3520"/>
    <cellStyle name="40% - Accent1 28 2" xfId="3521"/>
    <cellStyle name="_Table_USA Ownership_Reporting Onatel Avril 2009 V0_Flash du mois de mai 2009_Budget Telmob 2011" xfId="3522"/>
    <cellStyle name="40% - Accent1 27 2" xfId="3523"/>
    <cellStyle name="Milliers 12 2 2 3" xfId="3524"/>
    <cellStyle name="_TableHead_Commentaires TBG mars_Flash du mois d' avril 2009_Reporting Onatel septembre  2009 préparé 2" xfId="3525"/>
    <cellStyle name="40% - Accent1 25_RH et QS" xfId="3526"/>
    <cellStyle name="_Table_TBG Onatel Février  2009  Vtbg V3_Flash du mois de mai 2009" xfId="3527"/>
    <cellStyle name="20% - Accent6 26 2" xfId="3528"/>
    <cellStyle name="Milliers 3 11 5" xfId="3529"/>
    <cellStyle name="Milliers 14 2 6" xfId="3530"/>
    <cellStyle name="40% - Accent1 19_RH et QS" xfId="3531"/>
    <cellStyle name="40% - Accent1 24_RH et QS" xfId="3532"/>
    <cellStyle name="40% - Accent1 24 2" xfId="3533"/>
    <cellStyle name="40% - Accent1 19 2" xfId="3534"/>
    <cellStyle name="40% - Accent6 26" xfId="3535"/>
    <cellStyle name="Currency [0] 10" xfId="3536"/>
    <cellStyle name="_Table_02 Pfd Valuation_commentaires fixe  internet Déc 08_Reporting Onatel Avril 2009 V0_Flash du mois de mai 2009_Budget Telmob 2011" xfId="3537"/>
    <cellStyle name="Accent1 13" xfId="3538"/>
    <cellStyle name="Komma [0]_RESULTS" xfId="3539"/>
    <cellStyle name="Heading 1_RH et QS" xfId="3540"/>
    <cellStyle name="40% - Accent1 23 2" xfId="3541"/>
    <cellStyle name="40% - Accent1 18 2" xfId="3542"/>
    <cellStyle name="Accent2 2 5" xfId="3543"/>
    <cellStyle name="Texte explicatif 3_RH et QS" xfId="3544"/>
    <cellStyle name="40% - Accent1 21_RH et QS" xfId="3545"/>
    <cellStyle name="40% - Accent1 16_RH et QS" xfId="3546"/>
    <cellStyle name="Vérification 7 2" xfId="3547"/>
    <cellStyle name="Accent6 30 2" xfId="3548"/>
    <cellStyle name="40% - Accent1 21" xfId="3549"/>
    <cellStyle name="40% - Accent1 16" xfId="3550"/>
    <cellStyle name="Note 19" xfId="3551"/>
    <cellStyle name="Note 24" xfId="3552"/>
    <cellStyle name="Milliers 4 2" xfId="3553"/>
    <cellStyle name="Normal 6 2 5 2" xfId="3554"/>
    <cellStyle name="_TableHead_commentaires fixe  internet Déc 08_Reporting Onatel Avril 2009 V0_Copie de Flash du mois d' avril 2009 corrigé par NAIMI_Reporting Onatel septembre  2009 préparé 2" xfId="3555"/>
    <cellStyle name="Monétaire 2 9 2 2" xfId="3556"/>
    <cellStyle name="40% - Accent1 12_RH et QS" xfId="3557"/>
    <cellStyle name="40% - Accent1 11" xfId="3558"/>
    <cellStyle name="_Table_Reporting Onatel Avril 2009 V0_Copie de Flash du mois d' avril 2009 corrigé par NAIMI_Flash du mois de septembre 2009 (2) (version 1)" xfId="3559"/>
    <cellStyle name="40 % - Accent6 9 4" xfId="3560"/>
    <cellStyle name="Accent5 2 4" xfId="3561"/>
    <cellStyle name="40 % - Accent6 9 3_RH et QS" xfId="3562"/>
    <cellStyle name="40 % - Accent6 9 2_RH et QS" xfId="3563"/>
    <cellStyle name="Normal 12 4" xfId="3564"/>
    <cellStyle name="40 % - Accent6 9 2" xfId="3565"/>
    <cellStyle name="Normal 55 3 2" xfId="3566"/>
    <cellStyle name="Accent5 2 2" xfId="3567"/>
    <cellStyle name="40% - Accent2 28" xfId="3568"/>
    <cellStyle name="_SubHeading_prestemp_Reporting Onatel Avril 2009 V0_Flash du mois de septembre 2009 (2) (version 1)_Reporting Onatel septembre  2009 V1 (4)" xfId="3569"/>
    <cellStyle name="40 % - Accent2 8 3" xfId="3570"/>
    <cellStyle name="Normal 6 2_CA Fixe" xfId="3571"/>
    <cellStyle name="40 % - Accent6 8_RH et QS" xfId="3572"/>
    <cellStyle name="20 % - Accent4 2 2" xfId="3573"/>
    <cellStyle name="_Table_USA Ownership_commentaires fixe  internet Déc 08_TBG Onatel Février  2009  Vtbg V3_Flash du mois d' avril 2009_Reporting Onatel Mai 2009 V 0_Budget Telmob 2011" xfId="3574"/>
    <cellStyle name="40 % - Accent6 7 2_RH et QS" xfId="3575"/>
    <cellStyle name="Milliers 14 4 3" xfId="3576"/>
    <cellStyle name="_TableRowBorder_commentaires fixe  internet Déc 08_Reporting Onatel Avril 2009 V0_Copie de Flash du mois d' avril 2009 corrigé par NAIMI_Flash du mois de mai 2009 2" xfId="3577"/>
    <cellStyle name="ViewTotalPct" xfId="3578"/>
    <cellStyle name="40 % - Accent6 5 2" xfId="3579"/>
    <cellStyle name="60 % - Accent3 4 2" xfId="3580"/>
    <cellStyle name="40 % - Accent6 4 5" xfId="3581"/>
    <cellStyle name="40 % - Accent6 4 2" xfId="3582"/>
    <cellStyle name="_QoQ Access Charges" xfId="3583"/>
    <cellStyle name="40 % - Accent6 3 5" xfId="3584"/>
    <cellStyle name="_TableHead_Flash du mois d' avril 2009_Reporting Onatel Mai 2009 V 0" xfId="3585"/>
    <cellStyle name="_Table_Flash du mois d' avril 2009" xfId="3586"/>
    <cellStyle name="_Table_02 Pfd Valuation_commentaires fixe  internet Déc 08_TBG Onatel Février  2009  Vtbg V3_Reporting Onatel septembre  2009 préparé_Budget Telmob 2011" xfId="3587"/>
    <cellStyle name="40 % - Accent6 3 2 2" xfId="3588"/>
    <cellStyle name="60% - Accent5 25" xfId="3589"/>
    <cellStyle name="_Currency_Final Pages 8-20_BLS2q_salesforce" xfId="3590"/>
    <cellStyle name="_ILD MAPA Format" xfId="3591"/>
    <cellStyle name="40 % - Accent6 2_CA Fixe" xfId="3592"/>
    <cellStyle name="40 % - Accent6 2 4" xfId="3593"/>
    <cellStyle name="millions 2" xfId="3594"/>
    <cellStyle name="Titre 2 5 2" xfId="3595"/>
    <cellStyle name="Milliers 5 4 2" xfId="3596"/>
    <cellStyle name="Accent6 - 20 %" xfId="3597"/>
    <cellStyle name="40 % - Accent6 2 2 2" xfId="3598"/>
    <cellStyle name="Avertissement 6_RH et QS" xfId="3599"/>
    <cellStyle name="40 % - Accent6 13 2" xfId="3600"/>
    <cellStyle name="Accent6 25" xfId="3601"/>
    <cellStyle name="_Table_commentaires fixe  internet Déc 08_Reporting Onatel Avril 2009 V0_Copie de Flash du mois d' avril 2009 corrigé par NAIMI_Flash du mois de mai 2009" xfId="3602"/>
    <cellStyle name="Normal 6 2 5" xfId="3603"/>
    <cellStyle name="Milliers 4" xfId="3604"/>
    <cellStyle name="40 % - Accent6 11_RH et QS" xfId="3605"/>
    <cellStyle name="40 % - Accent6 11 2" xfId="3606"/>
    <cellStyle name="40 % - Accent6 10_RH et QS" xfId="3607"/>
    <cellStyle name="20% - Accent1 14 2" xfId="3608"/>
    <cellStyle name="Entrée 2 2_Parc Mobile" xfId="3609"/>
    <cellStyle name="Normal 3 2 5 3_RH et QS" xfId="3610"/>
    <cellStyle name="40% - Accent5 4 2" xfId="3611"/>
    <cellStyle name="40 % - Accent6 10 3_RH et QS" xfId="3612"/>
    <cellStyle name="40 % - Accent6 10 3 2" xfId="3613"/>
    <cellStyle name="40 % - Accent6 10 3" xfId="3614"/>
    <cellStyle name="%_yan mogo ba_Flash du mois de septembre 2009 (2) (version 1)_Flash du mois de Décembre 2009 V3 (2)" xfId="3615"/>
    <cellStyle name="Bad 7" xfId="3616"/>
    <cellStyle name="_Table_02 Pfd Valuation_P &amp; L Conso_Budget Telmob 2011" xfId="3617"/>
    <cellStyle name="_TableHeading_commentaires fixe  internet Déc 08_TBG Onatel Février  2009  Vtbg V3_Commentaires TBG mars_Copie de Flash du mois d' avril 2009 corrigé par NAIMI_Reporting Onatel septembre  2009 préparé_Budget 2011 v1 (4)" xfId="3618"/>
    <cellStyle name="40 % - Accent6 10 2_RH et QS" xfId="3619"/>
    <cellStyle name="40 % - Accent6 10" xfId="3620"/>
    <cellStyle name="Commentaire 5 7" xfId="3621"/>
    <cellStyle name="Accent4 2 4" xfId="3622"/>
    <cellStyle name="Normal 5 2 2 4" xfId="3623"/>
    <cellStyle name="40 % - Accent5 9 4" xfId="3624"/>
    <cellStyle name="40% - Accent2 5" xfId="3625"/>
    <cellStyle name="Normal 5 2 2 3 2" xfId="3626"/>
    <cellStyle name="_Table_commentaires fixe  internet Déc 08_Reporting Onatel Avril 2009 V0_Copie de Flash du mois d' avril 2009 corrigé par NAIMI_Budget Telmob 2011" xfId="3627"/>
    <cellStyle name="40 % - Accent5 9 3 2" xfId="3628"/>
    <cellStyle name="_Heading_210302 VU Liquidity new figures_Reporting Onatel Mai 2009 V 0 A ENVOYE_Flash du mois de septembre 2009 (2) (version 1)_Classeur1" xfId="3629"/>
    <cellStyle name="millions 12" xfId="3630"/>
    <cellStyle name="40 % - Accent5 8 2" xfId="3631"/>
    <cellStyle name="_Table_Commentaires TBG mars_Copie de Flash du mois d' avril 2009 corrigé par NAIMI_Reporting Onatel Mai 2009 V 0_Budget Telmob 2011" xfId="3632"/>
    <cellStyle name="Check Cell 10" xfId="3633"/>
    <cellStyle name="40 % - Accent5 7_RH et QS" xfId="3634"/>
    <cellStyle name="Titre 4 2 2_Parc Mobile" xfId="3635"/>
    <cellStyle name="40 % - Accent5 7 3_RH et QS" xfId="3636"/>
    <cellStyle name="60% - Accent3 12" xfId="3637"/>
    <cellStyle name="20% - Accent3 28_RH et QS" xfId="3638"/>
    <cellStyle name="40 % - Accent5 7 3 2" xfId="3639"/>
    <cellStyle name="40 % - Accent5 7 3" xfId="3640"/>
    <cellStyle name="40 % - Accent5 7" xfId="3641"/>
    <cellStyle name="_Table_Reporting Onatel Mai 2009 V 0 A ENVOYE_Budget Telmob 2011" xfId="3642"/>
    <cellStyle name="40 % - Accent5 6 2" xfId="3643"/>
    <cellStyle name="40 % - Accent5 4_CA Fixe" xfId="3644"/>
    <cellStyle name="40 % - Accent5 4 4" xfId="3645"/>
    <cellStyle name="40 % - Accent5 4 3" xfId="3646"/>
    <cellStyle name="40 % - Accent5 4 2" xfId="3647"/>
    <cellStyle name="40 % - Accent5 4" xfId="3648"/>
    <cellStyle name="_TableHeading_Commentaires TBG mars_Flash du mois d' avril 2009_Reporting Onatel Mai 2009 V 0_Budget 2011 v1 (4)" xfId="3649"/>
    <cellStyle name="40 % - Accent5 3_CA Fixe" xfId="3650"/>
    <cellStyle name="TFCF" xfId="3651"/>
    <cellStyle name="_Heading_210302 VU Liquidity new figures_Flash du mois d' avril 2009" xfId="3652"/>
    <cellStyle name="40 % - Accent5 3 5" xfId="3653"/>
    <cellStyle name="40 % - Accent5 3 4" xfId="3654"/>
    <cellStyle name="40 % - Accent5 3 2_Parc Mobile" xfId="3655"/>
    <cellStyle name="40 % - Accent5 3" xfId="3656"/>
    <cellStyle name="40 % - Accent5 2 5" xfId="3657"/>
    <cellStyle name="40 % - Accent6 13_RH et QS" xfId="3658"/>
    <cellStyle name="Copy Decimal 0,00" xfId="3659"/>
    <cellStyle name="_TableHeading_commentaires fixe  internet Déc 08_Reporting Onatel Avril 2009 V0_Flash du mois de mai 2009" xfId="3660"/>
    <cellStyle name="40 % - Accent5 2 4" xfId="3661"/>
    <cellStyle name="_Table_02 Pfd Valuation_Commentaires TBG mars_Reporting Onatel septembre  2009 préparé" xfId="3662"/>
    <cellStyle name="40 % - Accent5 2 3" xfId="3663"/>
    <cellStyle name="_TableRowBorder_commentaires fixe  internet Déc 08_Copie de Flash du mois d' avril 2009 corrigé par NAIMI_Flash du mois de mai 2009" xfId="3664"/>
    <cellStyle name="40 % - Accent5 2 2 3" xfId="3665"/>
    <cellStyle name="40 % - Accent5 2 2 2" xfId="3666"/>
    <cellStyle name="_Table_Copie de Flash du mois d' avril 2009 corrigé par NAIMI" xfId="3667"/>
    <cellStyle name="Normal 4 16 3 2" xfId="3668"/>
    <cellStyle name="40 % - Accent5 2" xfId="3669"/>
    <cellStyle name="_TableHead_Copie de Flash du mois d' avril 2009 corrigé par NAIMI_Budget Telmob 2011 2" xfId="3670"/>
    <cellStyle name="_TableHeading_TBG Onatel Février  2009  Vtbg V3_Commentaires TBG mars_Flash du mois d' avril 2009" xfId="3671"/>
    <cellStyle name="40 % - Accent5 13 2" xfId="3672"/>
    <cellStyle name="_Table_02 Pfd Valuation_TBG Onatel Février  2009  Vtbg V3_Flash du mois d' avril 2009_Flash du mois de septembre 2009 (2) (version 1)_Budget Telmob 2011" xfId="3673"/>
    <cellStyle name="40 % - Accent5 10 3" xfId="3674"/>
    <cellStyle name="40 % - Accent5 10" xfId="3675"/>
    <cellStyle name="_Table_02 Pfd Valuation_TBG Onatel Février  2009  Vtbg V3_Copie de Flash du mois d' avril 2009 corrigé par NAIMI_Reporting Onatel Mai 2009 V 0" xfId="3676"/>
    <cellStyle name="Accent3 2 4" xfId="3677"/>
    <cellStyle name="40 % - Accent4 9 4" xfId="3678"/>
    <cellStyle name="Normal 21 4 2 2" xfId="3679"/>
    <cellStyle name="Accent3 2 3" xfId="3680"/>
    <cellStyle name="40 % - Accent4 9 3" xfId="3681"/>
    <cellStyle name="Accent3 2 2" xfId="3682"/>
    <cellStyle name="Titre 1 3_RH et QS" xfId="3683"/>
    <cellStyle name="40 % - Accent4 9 2" xfId="3684"/>
    <cellStyle name="Accent3 2" xfId="3685"/>
    <cellStyle name="40 % - Accent4 9" xfId="3686"/>
    <cellStyle name="20 % - Accent3 4 2 2" xfId="3687"/>
    <cellStyle name="20% - Accent3 14" xfId="3688"/>
    <cellStyle name="Insatisfaisant 2 2" xfId="3689"/>
    <cellStyle name="40 % - Accent4 8_RH et QS" xfId="3690"/>
    <cellStyle name="_MultipleSpace_Final Pages 8-20_BLS2q_salesforce" xfId="3691"/>
    <cellStyle name="40 % - Accent4 8 3 2" xfId="3692"/>
    <cellStyle name="Vérification 5" xfId="3693"/>
    <cellStyle name="NPPESalesPct" xfId="3694"/>
    <cellStyle name="40 % - Accent4 8 2_RH et QS" xfId="3695"/>
    <cellStyle name="_Heading_prestemp_Reporting Onatel Avril 2009 V0_Flash du mois de septembre 2009 (2) (version 1)_FLASH ONATEL DU MOIS DE FEVRIER 2010 V2" xfId="3696"/>
    <cellStyle name="40 % - Accent4 8" xfId="3697"/>
    <cellStyle name="Pourcentage 3 3 4_RH et QS" xfId="3698"/>
    <cellStyle name="20% - Accent1 5" xfId="3699"/>
    <cellStyle name="_TableHeading_TBG Onatel Février  2009  Vtbg V3_Commentaires TBG mars_Copie de Flash du mois d' avril 2009 corrigé par NAIMI_Flash du mois de mai 2009_Budget 2011 v1 (4) 2" xfId="3700"/>
    <cellStyle name="Subtotal" xfId="3701"/>
    <cellStyle name="40 % - Accent4 7_RH et QS" xfId="3702"/>
    <cellStyle name="_TableHeading_Commentaires TBG mars_Flash du mois d' avril 2009_Reporting Onatel Mai 2009 V 0_Budget Telmob 2011" xfId="3703"/>
    <cellStyle name="40 % - Accent4 7 4" xfId="3704"/>
    <cellStyle name="Normal 83 3" xfId="3705"/>
    <cellStyle name="Normal 78 3" xfId="3706"/>
    <cellStyle name="_SubHeading_prestemp_Reporting Onatel Mai 2009 V 0 A ENVOYE_Flash du mois de septembre 2009 (2) (version 1)_Flash du mois de Décembre 2009 V3 (2)" xfId="3707"/>
    <cellStyle name="_Table_02 Pfd Valuation_Copie de Flash du mois d' avril 2009 corrigé par NAIMI_Reporting Onatel septembre  2009 préparé_Budget Telmob 2011" xfId="3708"/>
    <cellStyle name="_TableHead_Copie de Flash du mois d' avril 2009 corrigé par NAIMI_Flash du mois de mai 2009_Budget Telmob 2011 2" xfId="3709"/>
    <cellStyle name="40 % - Accent4 7 3 2" xfId="3710"/>
    <cellStyle name="40 % - Accent4 7 2" xfId="3711"/>
    <cellStyle name="40 % - Accent4 7" xfId="3712"/>
    <cellStyle name="_TableHeading_commentaires fixe  internet Déc 08_TBG Onatel Février  2009  Vtbg V3_Commentaires TBG mars_Flash du mois d' avril 2009_Reporting Onatel septembre  2009 préparé" xfId="3713"/>
    <cellStyle name="_TableHeading_commentaires fixe  internet Déc 08_TBG Onatel Février  2009  Vtbg V3_Flash du mois d' avril 2009_Budget Telmob 2011" xfId="3714"/>
    <cellStyle name="40 % - Accent4 6 2" xfId="3715"/>
    <cellStyle name="_TableHeading_Flash du mois d' avril 2009_Reporting Onatel Mai 2009 V 0_Budget Telmob 2011" xfId="3716"/>
    <cellStyle name="20% - Accent1 16 2" xfId="3717"/>
    <cellStyle name="20% - Accent1 21 2" xfId="3718"/>
    <cellStyle name="40 % - Accent4 4 2_Parc Mobile" xfId="3719"/>
    <cellStyle name="_TableHeading_TBG Onatel Février  2009  Vtbg V3_Commentaires TBG mars_Copie de Flash du mois d' avril 2009 corrigé par NAIMI_Reporting Onatel Mai 2009 V 0_Budget 2011 v1 (4) 2" xfId="3720"/>
    <cellStyle name="40 % - Accent4 4 2 2" xfId="3721"/>
    <cellStyle name="40 % - Accent4 3 5" xfId="3722"/>
    <cellStyle name="40 % - Accent4 3 4" xfId="3723"/>
    <cellStyle name="_TableHeading_commentaires fixe  internet Déc 08_TBG Onatel Février  2009  Vtbg V3_Commentaires TBG mars_Flash du mois de mai 2009" xfId="3724"/>
    <cellStyle name="40 % - Accent4 3 3" xfId="3725"/>
    <cellStyle name="40 % - Accent4 3 2 2" xfId="3726"/>
    <cellStyle name="20 % - Accent1 2 3" xfId="3727"/>
    <cellStyle name="Header2" xfId="3728"/>
    <cellStyle name="Bad 9" xfId="3729"/>
    <cellStyle name="_Table_USA Ownership_commentaires fixe  internet Déc 08_Flash du mois d' avril 2009_Budget Telmob 2011" xfId="3730"/>
    <cellStyle name="40 % - Accent4 3" xfId="3731"/>
    <cellStyle name="40 % - Accent4 2 5" xfId="3732"/>
    <cellStyle name="40 % - Accent4 2 4" xfId="3733"/>
    <cellStyle name="40 % - Accent4 2 2 3" xfId="3734"/>
    <cellStyle name="_MT-trim-mail2007-int_TBG nov 09 - v5" xfId="3735"/>
    <cellStyle name="40 % - Accent4 2 2 2" xfId="3736"/>
    <cellStyle name="40 % - Accent4 2 2" xfId="3737"/>
    <cellStyle name="_Table_02 Pfd Valuation_commentaires fixe  internet Déc 08_Commentaires TBG mars_Copie de Flash du mois d' avril 2009 corrigé par NAIMI_Flash du mois de mai 2009_Budget Telmob 2011" xfId="3738"/>
    <cellStyle name="20 % - Accent1 2 2" xfId="3739"/>
    <cellStyle name="Header1" xfId="3740"/>
    <cellStyle name="Bad 8" xfId="3741"/>
    <cellStyle name="40 % - Accent4 2" xfId="3742"/>
    <cellStyle name="Normal 4 16 2 2" xfId="3743"/>
    <cellStyle name="40 % - Accent4 14" xfId="3744"/>
    <cellStyle name="40 % - Accent4 13" xfId="3745"/>
    <cellStyle name="Pourcentage 18 3 2" xfId="3746"/>
    <cellStyle name="_TableHeading_commentaires fixe  internet Déc 08_TBG Onatel Février  2009  Vtbg V3_Commentaires TBG mars_Flash du mois d' avril 2009" xfId="3747"/>
    <cellStyle name="40 % - Accent4 12 2" xfId="3748"/>
    <cellStyle name="40 % - Accent4 12" xfId="3749"/>
    <cellStyle name="40 % - Accent4 11" xfId="3750"/>
    <cellStyle name="60% - Accent2 26" xfId="3751"/>
    <cellStyle name="40 % - Accent4 10_RH et QS" xfId="3752"/>
    <cellStyle name="40 % - Accent4 10 3 2" xfId="3753"/>
    <cellStyle name="40 % - Accent4 10 3" xfId="3754"/>
    <cellStyle name="40 % - Accent4 10 2 2" xfId="3755"/>
    <cellStyle name="40 % - Accent2 12" xfId="3756"/>
    <cellStyle name="Accent2 2_RH et QS" xfId="3757"/>
    <cellStyle name="40 % - Accent3 9_RH et QS" xfId="3758"/>
    <cellStyle name="40 % - Accent3 9 2_RH et QS" xfId="3759"/>
    <cellStyle name="Euro 5_RH et QS" xfId="3760"/>
    <cellStyle name="Accent2 2 2 2" xfId="3761"/>
    <cellStyle name="40 % - Accent3 9 2 2" xfId="3762"/>
    <cellStyle name="20 % - Accent5 5" xfId="3763"/>
    <cellStyle name="40 % - Accent3 8 4" xfId="3764"/>
    <cellStyle name="Commentaire 8 2" xfId="3765"/>
    <cellStyle name="40 % - Accent3 8 3_RH et QS" xfId="3766"/>
    <cellStyle name="40 % - Accent1 7" xfId="3767"/>
    <cellStyle name="Titre 6_RH et QS" xfId="3768"/>
    <cellStyle name="40 % - Accent3 8 2 2" xfId="3769"/>
    <cellStyle name="20% - Accent4 4 2" xfId="3770"/>
    <cellStyle name="40 % - Accent3 8 2" xfId="3771"/>
    <cellStyle name="_TableHeading_Flash du mois de mai 2009_Budget 2011 v1 (4) 2" xfId="3772"/>
    <cellStyle name="40 % - Accent3 7_RH et QS" xfId="3773"/>
    <cellStyle name="Heading 1 25" xfId="3774"/>
    <cellStyle name="Comma [0] 5 2 3" xfId="3775"/>
    <cellStyle name="40 % - Accent3 7 3 2" xfId="3776"/>
    <cellStyle name="_Currency_Training Model Shell" xfId="3777"/>
    <cellStyle name="40 % - Accent3 7 2_RH et QS" xfId="3778"/>
    <cellStyle name="Cellule liée 6_RH et QS" xfId="3779"/>
    <cellStyle name="20% - Accent1 26" xfId="3780"/>
    <cellStyle name="40 % - Accent6 10 2" xfId="3781"/>
    <cellStyle name="_TableHeading_P&amp;L S1 2008_Budget 2011 v1 (4)" xfId="3782"/>
    <cellStyle name="Heading 1 28" xfId="3783"/>
    <cellStyle name="40 % - Accent3 6 2" xfId="3784"/>
    <cellStyle name="40% - Accent5 4" xfId="3785"/>
    <cellStyle name="40 % - Accent3 4_CA Fixe" xfId="3786"/>
    <cellStyle name="Milliers 5 3" xfId="3787"/>
    <cellStyle name="40 % - Accent3 4 4" xfId="3788"/>
    <cellStyle name="_TableRowBorder_Rev Fixe-Internet" xfId="3789"/>
    <cellStyle name="40 % - Accent3 4 3" xfId="3790"/>
    <cellStyle name="40 % - Accent3 4 2" xfId="3791"/>
    <cellStyle name="40 % - Accent3 4" xfId="3792"/>
    <cellStyle name="_TableHeading_commentaires fixe  internet Déc 08_Flash du mois d' avril 2009_Flash du mois de mai 2009" xfId="3793"/>
    <cellStyle name="_Budget HR 2004-05" xfId="3794"/>
    <cellStyle name="40% - Accent1 12 2" xfId="3795"/>
    <cellStyle name="_Table_Commentaires TBG mars_Flash du mois de septembre 2009 (2) (version 1)_Budget Telmob 2011" xfId="3796"/>
    <cellStyle name="40 % - Accent3 3 4" xfId="3797"/>
    <cellStyle name="_TableHeading_commentaires fixe  internet Déc 08_TBG Onatel Février  2009  Vtbg V3_Copie de Flash du mois d' avril 2009 corrigé par NAIMI_Flash du mois de mai 2009_Budget 2011 v1 (4)" xfId="3798"/>
    <cellStyle name="20 % - Accent1 4 4" xfId="3799"/>
    <cellStyle name="40 % - Accent3 3 2_Parc Mobile" xfId="3800"/>
    <cellStyle name="_TableHeading_Commentaires TBG mars_Budget 2011 v1 (4) 2" xfId="3801"/>
    <cellStyle name="20 % - Accent6 2 2_Parc Mobile" xfId="3802"/>
    <cellStyle name="_Table_TBG Onatel Février  2009  Vtbg V3_Commentaires TBG mars_Copie de Flash du mois d' avril 2009 corrigé par NAIMI" xfId="3803"/>
    <cellStyle name="40 % - Accent3 3 2" xfId="3804"/>
    <cellStyle name="_TableHeading_commentaires fixe  internet Déc 08_TBG Onatel Février  2009  Vtbg V3_Flash du mois d' avril 2009_Budget 2011 v1 (4) 2" xfId="3805"/>
    <cellStyle name="40 % - Accent3 3" xfId="3806"/>
    <cellStyle name="Calculation 19" xfId="3807"/>
    <cellStyle name="Calculation 24" xfId="3808"/>
    <cellStyle name="_TableHeading_commentaires fixe  internet Déc 08" xfId="3809"/>
    <cellStyle name="40 % - Accent3 2 3" xfId="3810"/>
    <cellStyle name="40 % - Accent3 2 2 3" xfId="3811"/>
    <cellStyle name="40 % - Accent3 2" xfId="3812"/>
    <cellStyle name="40 % - Accent3 14" xfId="3813"/>
    <cellStyle name="Normal 27 2 3 2" xfId="3814"/>
    <cellStyle name="_Table_02 Pfd Valuation_commentaires fixe  internet Déc 08_Reporting Onatel Mai 2009 V 0 A ENVOYE_Reporting Onatel septembre  2009 préparé_Budget Telmob 2011" xfId="3815"/>
    <cellStyle name="_Table_02 Pfd Valuation_Flash du mois d' avril 2009" xfId="3816"/>
    <cellStyle name="40 % - Accent3 13 2" xfId="3817"/>
    <cellStyle name="20 % - Accent4 12_RH et QS" xfId="3818"/>
    <cellStyle name="40 % - Accent3 13" xfId="3819"/>
    <cellStyle name="_TableHeading_commentaires fixe  internet Déc 08_TBG Onatel Février  2009  Vtbg V3_Budget Telmob 2011 2" xfId="3820"/>
    <cellStyle name="_TableHead_commentaires fixe  internet Déc 08_Reporting Onatel Mai 2009 V 0 A ENVOYE_Reporting Onatel septembre  2009 préparé 2" xfId="3821"/>
    <cellStyle name="40 % - Accent3 12_RH et QS" xfId="3822"/>
    <cellStyle name="_Budget ver2" xfId="3823"/>
    <cellStyle name="40 % - Accent3 11 2" xfId="3824"/>
    <cellStyle name="Normal 2 3 7" xfId="3825"/>
    <cellStyle name="40 % - Accent3 10 4" xfId="3826"/>
    <cellStyle name="40% - Accent5 9" xfId="3827"/>
    <cellStyle name="40 % - Accent3 10 3_RH et QS" xfId="3828"/>
    <cellStyle name="40 % - Accent3 10 3 2" xfId="3829"/>
    <cellStyle name="Enter Units (0) 2" xfId="3830"/>
    <cellStyle name="_Table_02 Pfd Valuation_Commentaires TBG mars_Flash du mois de mai 2009_Budget Telmob 2011" xfId="3831"/>
    <cellStyle name="40 % - Accent3 10 2_RH et QS" xfId="3832"/>
    <cellStyle name="40 % - Accent4 9_RH et QS" xfId="3833"/>
    <cellStyle name="40 % - Accent3 10 2" xfId="3834"/>
    <cellStyle name="Normal 2 3 5" xfId="3835"/>
    <cellStyle name="_Table_USA Ownership_commentaires fixe  internet Déc 08_Reporting Onatel Avril 2009 V0_Copie de Flash du mois d' avril 2009 corrigé par NAIMI_Flash du mois de septembre 2009 (2) (version 1)" xfId="3836"/>
    <cellStyle name="40 % - Accent2 9_RH et QS" xfId="3837"/>
    <cellStyle name="40 % - Accent2 9 3_RH et QS" xfId="3838"/>
    <cellStyle name="_Table_02 Pfd Valuation_commentaires fixe  internet Déc 08_Commentaires TBG mars_Copie de Flash du mois d' avril 2009 corrigé par NAIMI" xfId="3839"/>
    <cellStyle name="20 % - Accent1 10 3 2" xfId="3840"/>
    <cellStyle name="40% - Accent1 26" xfId="3841"/>
    <cellStyle name="Growth" xfId="3842"/>
    <cellStyle name="40 % - Accent2 9 3 2" xfId="3843"/>
    <cellStyle name="Normal 16 2 2 2" xfId="3844"/>
    <cellStyle name="Normal 21 2 2 2" xfId="3845"/>
    <cellStyle name="Accent1 2 3" xfId="3846"/>
    <cellStyle name="40 % - Accent2 9 3" xfId="3847"/>
    <cellStyle name="_TableRowBorder_TBG Onatel Février  2009  Vtbg V3_Flash du mois d' avril 2009" xfId="3848"/>
    <cellStyle name="_TableHead_commentaires fixe  internet Déc 08_TBG Onatel Février  2009  Vtbg V3_Commentaires TBG mars_Copie de Flash du mois d' avril 2009 corrigé par NAIMI_Budget Telmob 2011" xfId="3849"/>
    <cellStyle name="_Table_02 Pfd Valuation_commentaires fixe  internet Déc 08_Copie de Flash du mois d' avril 2009 corrigé par NAIMI_Reporting Onatel Mai 2009 V 0_Budget Telmob 2011" xfId="3850"/>
    <cellStyle name="40 % - Accent2 9 2_RH et QS" xfId="3851"/>
    <cellStyle name="千分位[0]_laroux" xfId="3852"/>
    <cellStyle name="40 % - Accent2 8_RH et QS" xfId="3853"/>
    <cellStyle name="_Comma_NBC-5 yearDCF-Final from Vivendi modified" xfId="3854"/>
    <cellStyle name="40 % - Accent4 8 4" xfId="3855"/>
    <cellStyle name="40 % - Accent2 8 3_RH et QS" xfId="3856"/>
    <cellStyle name="Pourcentage 8_RH et QS" xfId="3857"/>
    <cellStyle name="Currency [2] 3" xfId="3858"/>
    <cellStyle name="40 % - Accent2 8 2 2" xfId="3859"/>
    <cellStyle name="40 % - Accent2 7_RH et QS" xfId="3860"/>
    <cellStyle name="%_Budget Onatel -Actu 3-2008_Capex- Mobile" xfId="3861"/>
    <cellStyle name="40 % - Accent2 5" xfId="3862"/>
    <cellStyle name="Dezimal [+line]" xfId="3863"/>
    <cellStyle name="_TableHead_Commentaires TBG mars_Copie de Flash du mois d' avril 2009 corrigé par NAIMI_Reporting Onatel Mai 2009 V 0" xfId="3864"/>
    <cellStyle name="_TableHeading_commentaires fixe  internet Déc 08_Flash du mois de mai 2009_Budget Telmob 2011 2" xfId="3865"/>
    <cellStyle name="40 % - Accent2 4 4" xfId="3866"/>
    <cellStyle name="_TableHeading_P&amp;L S1 2008 2" xfId="3867"/>
    <cellStyle name="_Table_02 Pfd Valuation_Reporting Onatel Avril 2009 V0_Copie de Flash du mois d' avril 2009 corrigé par NAIMI_Reporting Onatel Mai 2009 V 0_Reporting Onatel septembre  2009 préparé_Capex- Mobile" xfId="3868"/>
    <cellStyle name="40% - Accent5 9_RH et QS" xfId="3869"/>
    <cellStyle name="Titre 3 4_RH et QS" xfId="3870"/>
    <cellStyle name="40 % - Accent2 4 2" xfId="3871"/>
    <cellStyle name="_Heading_210302 VU Liquidity new figures_Reporting Onatel Mai 2009 V 0 A ENVOYE_Flash du mois de septembre 2009 (2) (version 1) 2" xfId="3872"/>
    <cellStyle name="40 % - Accent2 3_CA Fixe" xfId="3873"/>
    <cellStyle name="40% - Accent4 26_RH et QS" xfId="3874"/>
    <cellStyle name="40 % - Accent2 3 5" xfId="3875"/>
    <cellStyle name="40 % - Accent2 3 3" xfId="3876"/>
    <cellStyle name="40 % - Accent2 3 2" xfId="3877"/>
    <cellStyle name="40 % - Accent2 3" xfId="3878"/>
    <cellStyle name="40 % - Accent2 2 3" xfId="3879"/>
    <cellStyle name="40 % - Accent2 2 2" xfId="3880"/>
    <cellStyle name="40 % - Accent2 2" xfId="3881"/>
    <cellStyle name="40 % - Accent2 13" xfId="3882"/>
    <cellStyle name="40 % - Accent2 10 4" xfId="3883"/>
    <cellStyle name="_TableHeading_commentaires fixe  internet Déc 08_Copie de Flash du mois d' avril 2009 corrigé par NAIMI_Reporting Onatel Mai 2009 V 0_Budget 2011 v1 (4)" xfId="3884"/>
    <cellStyle name="40 % - Accent2 10" xfId="3885"/>
    <cellStyle name="Normal 22 2 2_RH et QS" xfId="3886"/>
    <cellStyle name="Normal 17 2 2_RH et QS" xfId="3887"/>
    <cellStyle name="Accounting 2" xfId="3888"/>
    <cellStyle name="40 % - Accent2 7 2_RH et QS" xfId="3889"/>
    <cellStyle name="40 % - Accent1 9 3 2" xfId="3890"/>
    <cellStyle name="20% - Accent3 2 2" xfId="3891"/>
    <cellStyle name="20% - Accent3 2" xfId="3892"/>
    <cellStyle name="40 % - Accent1 9 3" xfId="3893"/>
    <cellStyle name="_TableRowBorder_commentaires fixe  internet Déc 08_TBG Onatel Février  2009  Vtbg V3_Flash du mois d' avril 2009_Budget Telmob 2011" xfId="3894"/>
    <cellStyle name="40 % - Accent1 9 2_RH et QS" xfId="3895"/>
    <cellStyle name="40 % - Accent1 9 2 2" xfId="3896"/>
    <cellStyle name="Pourcentage 18 2 5 2" xfId="3897"/>
    <cellStyle name="20% - Accent2 3" xfId="3898"/>
    <cellStyle name="40 % - Accent1 8 4" xfId="3899"/>
    <cellStyle name="SAPBEXtitle" xfId="3900"/>
    <cellStyle name="Euro 2 3" xfId="3901"/>
    <cellStyle name="20% - Accent2 2 2" xfId="3902"/>
    <cellStyle name="40 % - Accent1 8 3 2" xfId="3903"/>
    <cellStyle name="Accent4 - 20 %_RH et QS" xfId="3904"/>
    <cellStyle name="Pourcentage 18 3 2 2" xfId="3905"/>
    <cellStyle name="_TableHead_Reporting Onatel septembre  2009 préparé" xfId="3906"/>
    <cellStyle name="40 % - Accent1 8 3" xfId="3907"/>
    <cellStyle name="20% - Accent2 2" xfId="3908"/>
    <cellStyle name="40 % - Accent1 8 2 2" xfId="3909"/>
    <cellStyle name="_Table_USA Ownership_TBG Onatel Février  2009  Vtbg V3_Commentaires TBG mars_Copie de Flash du mois d' avril 2009 corrigé par NAIMI_Reporting Onatel Mai 2009 V 0_Budget Telmob 2011" xfId="3910"/>
    <cellStyle name="Pourcentage 18 2 4 2" xfId="3911"/>
    <cellStyle name="_TableHead_Copie de Flash du mois d' avril 2009 corrigé par NAIMI_Flash du mois de mai 2009_Budget 2011 v1 (4)" xfId="3912"/>
    <cellStyle name="20% - Accent1 3" xfId="3913"/>
    <cellStyle name="40 % - Accent1 7 4" xfId="3914"/>
    <cellStyle name="40 % - Accent1 7 2_RH et QS" xfId="3915"/>
    <cellStyle name="_TableHeading_commentaires fixe  internet Déc 08_Reporting Onatel Avril 2009 V0_Copie de Flash du mois d' avril 2009 corrigé par NAIMI_Reporting Onatel Mai 2009 V 0_Reporting Onatel septembre  2009 préparé" xfId="3916"/>
    <cellStyle name="Euro 2 3 4" xfId="3917"/>
    <cellStyle name="40 % - Accent1 7 2 2" xfId="3918"/>
    <cellStyle name="40 % - Accent1 5 2" xfId="3919"/>
    <cellStyle name="40 % - Accent1 5" xfId="3920"/>
    <cellStyle name="40 % - Accent1 4_CA Fixe" xfId="3921"/>
    <cellStyle name="Calculation 4" xfId="3922"/>
    <cellStyle name="_TableHead_Reporting Onatel Avril 2009 V0" xfId="3923"/>
    <cellStyle name="40 % - Accent1 4 2_Parc Mobile" xfId="3924"/>
    <cellStyle name="40 % - Accent1 4 2 2" xfId="3925"/>
    <cellStyle name="40 % - Accent1 4 2" xfId="3926"/>
    <cellStyle name="_Table_USA Ownership_TBG Onatel Février  2009  Vtbg V3_Flash du mois d' avril 2009_Reporting Onatel Mai 2009 V 0_Budget Telmob 2011" xfId="3927"/>
    <cellStyle name="Monétaire 2 2 4" xfId="3928"/>
    <cellStyle name="40 % - Accent1 3_CA Fixe" xfId="3929"/>
    <cellStyle name="%_Flux Financiers Conso_Classeur1" xfId="3930"/>
    <cellStyle name="40 % - Accent3 10_RH et QS" xfId="3931"/>
    <cellStyle name="40 % - Accent1 3 4" xfId="3932"/>
    <cellStyle name="_TableHead_Commentaires TBG mars_Flash du mois d' avril 2009_Flash du mois de mai 2009_Budget 2011 v1 (4) 2" xfId="3933"/>
    <cellStyle name="Eingabe" xfId="3934"/>
    <cellStyle name="40 % - Accent1 3 2" xfId="3935"/>
    <cellStyle name="40 % - Accent1 2 2_Parc Mobile" xfId="3936"/>
    <cellStyle name="40 % - Accent1 2 2 3" xfId="3937"/>
    <cellStyle name="40% - Accent2" xfId="3938" builtinId="35"/>
    <cellStyle name="Calc Percent (2)" xfId="3939"/>
    <cellStyle name="Accent5 - 20 %" xfId="3940"/>
    <cellStyle name="40 % - Accent1 2 2 2" xfId="3941"/>
    <cellStyle name="Entrée 2 2" xfId="3942"/>
    <cellStyle name="40 % - Accent1 14" xfId="3943"/>
    <cellStyle name="40 % - Accent1 13" xfId="3944"/>
    <cellStyle name="Normal 24 2 3 2" xfId="3945"/>
    <cellStyle name="40 % - Accent1 12_RH et QS" xfId="3946"/>
    <cellStyle name="_Table_02 Pfd Valuation_Commentaires TBG mars_Flash du mois d' avril 2009_Reporting Onatel septembre  2009 préparé_Capex- Mobile" xfId="3947"/>
    <cellStyle name="20 % - Accent2 12 2" xfId="3948"/>
    <cellStyle name="Accent5 2 3" xfId="3949"/>
    <cellStyle name="40 % - Accent1 12 2" xfId="3950"/>
    <cellStyle name="Normal 21 6 2" xfId="3951"/>
    <cellStyle name="40 % - Accent1 12" xfId="3952"/>
    <cellStyle name="40% - Accent2 12" xfId="3953"/>
    <cellStyle name="60% - Accent5 5" xfId="3954"/>
    <cellStyle name="20 % - Accent2 13_RH et QS" xfId="3955"/>
    <cellStyle name="Normal 5 2 2 3 3 2" xfId="3956"/>
    <cellStyle name="_TableHeading_Reporting Onatel Avril 2009 V0_Reporting Onatel septembre  2009 préparé 2" xfId="3957"/>
    <cellStyle name="40 % - Accent1 10 2_RH et QS" xfId="3958"/>
    <cellStyle name="Normal 21 5 2 2" xfId="3959"/>
    <cellStyle name="Euro 10 4" xfId="3960"/>
    <cellStyle name="Accent4 2 3" xfId="3961"/>
    <cellStyle name="Commentaire 5 6" xfId="3962"/>
    <cellStyle name="_TableHeading_Commentaires TBG mars_Copie de Flash du mois d' avril 2009 corrigé par NAIMI_Budget Telmob 2011" xfId="3963"/>
    <cellStyle name="Normal 5 2 2 3" xfId="3964"/>
    <cellStyle name="_Table_02 Pfd Valuation_commentaires fixe  internet Déc 08_Flash du mois d' avril 2009_Budget Telmob 2011" xfId="3965"/>
    <cellStyle name="40 % - Accent5 9 3" xfId="3966"/>
    <cellStyle name="_Table_02 Pfd Valuation_Commentaires TBG mars_Copie de Flash du mois d' avril 2009 corrigé par NAIMI_Reporting Onatel Mai 2009 V 0_Capex- Mobile" xfId="3967"/>
    <cellStyle name="20% - Accent6 9_RH et QS" xfId="3968"/>
    <cellStyle name="_Table_02 Pfd Valuation_TBG Onatel Février  2009  Vtbg V3_Flash du mois de septembre 2009 (2) (version 1)_Budget Telmob 2011" xfId="3969"/>
    <cellStyle name="20% - Accent6 7_RH et QS" xfId="3970"/>
    <cellStyle name="Pourcentage 17 6" xfId="3971"/>
    <cellStyle name="20% - Accent6 6_RH et QS" xfId="3972"/>
    <cellStyle name="20% - Accent6 6 2" xfId="3973"/>
    <cellStyle name="20% - Accent6 5 2" xfId="3974"/>
    <cellStyle name="NPPESalesPct 9" xfId="3975"/>
    <cellStyle name="20% - Accent6 3" xfId="3976"/>
    <cellStyle name="Milliers 14 4_RH et QS" xfId="3977"/>
    <cellStyle name="_CWNs - MOBILITY_BP&amp;A Bulletin - 05- 2008-09-MAPA (draft)" xfId="3978"/>
    <cellStyle name="_Table_02 Pfd Valuation_commentaires fixe  internet Déc 08_TBG Onatel Février  2009  Vtbg V3_Copie de Flash du mois d' avril 2009 corrigé par NAIMI_Reporting Onatel Mai 2009 V 0_Reporting Onatel septembre  2009 préparé_Budget Telmob 2011" xfId="3979"/>
    <cellStyle name="_Table_02 Pfd Valuation_Reporting Onatel Avril 2009 V0" xfId="3980"/>
    <cellStyle name="20% - Accent6 28_RH et QS" xfId="3981"/>
    <cellStyle name="_TableRowBorder_TBG Onatel Février  2009  Vtbg V3_Copie de Flash du mois d' avril 2009 corrigé par NAIMI_Reporting Onatel Mai 2009 V 0_Reporting Onatel septembre  2009 préparé" xfId="3982"/>
    <cellStyle name="60 % - Accent1 6" xfId="3983"/>
    <cellStyle name="_TableHeading_commentaires fixe  internet Déc 08_Copie de Flash du mois d' avril 2009 corrigé par NAIMI_Flash du mois de mai 2009_Budget 2011 v1 (4)" xfId="3984"/>
    <cellStyle name="_TableRowBorder_Reporting Onatel Avril 2009 V0" xfId="3985"/>
    <cellStyle name="20% - Accent6 27_RH et QS" xfId="3986"/>
    <cellStyle name="Explanatory Text 5" xfId="3987"/>
    <cellStyle name="Milliers 3 5 2" xfId="3988"/>
    <cellStyle name="20% - Accent6 26_RH et QS" xfId="3989"/>
    <cellStyle name="20% - Accent3 12_RH et QS" xfId="3990"/>
    <cellStyle name="_TableHeading_commentaires fixe  internet Déc 08_Copie de Flash du mois d' avril 2009 corrigé par NAIMI_Reporting Onatel Mai 2009 V 0" xfId="3991"/>
    <cellStyle name="Comma  - Style4_RH et QS" xfId="3992"/>
    <cellStyle name="Normal 8_RH et QS" xfId="3993"/>
    <cellStyle name="Normal 49" xfId="3994"/>
    <cellStyle name="Normal 54" xfId="3995"/>
    <cellStyle name="20 % - Accent6 9 3" xfId="3996"/>
    <cellStyle name="_TableHeading_Commentaires TBG mars_Flash du mois d' avril 2009_Reporting Onatel septembre  2009 préparé_Budget 2011 v1 (4)" xfId="3997"/>
    <cellStyle name="_TableHead_TBG Onatel Février  2009  Vtbg V3_Copie de Flash du mois d' avril 2009 corrigé par NAIMI_Budget Telmob 2011" xfId="3998"/>
    <cellStyle name="20% - Accent6 18 2" xfId="3999"/>
    <cellStyle name="20% - Accent6 23 2" xfId="4000"/>
    <cellStyle name="20 % - Accent2 9 3 2" xfId="4001"/>
    <cellStyle name="20% - Accent6 17" xfId="4002"/>
    <cellStyle name="20% - Accent6 22" xfId="4003"/>
    <cellStyle name="Titre 1 8 2" xfId="4004"/>
    <cellStyle name="20% - Accent6 21 2" xfId="4005"/>
    <cellStyle name="20% - Accent6 16 2" xfId="4006"/>
    <cellStyle name="NPPESalesPct 12" xfId="4007"/>
    <cellStyle name="20% - Accent6 20 2" xfId="4008"/>
    <cellStyle name="20% - Accent6 15 2" xfId="4009"/>
    <cellStyle name="_TableHeading_Reporting Onatel Avril 2009 V0_Copie de Flash du mois d' avril 2009 corrigé par NAIMI_Budget 2011 v1 (4)" xfId="4010"/>
    <cellStyle name="20% - Accent6 14_RH et QS" xfId="4011"/>
    <cellStyle name="20% - Accent6 14" xfId="4012"/>
    <cellStyle name="_TableHead_commentaires fixe  internet Déc 08_Reporting Onatel Avril 2009 V0_Copie de Flash du mois d' avril 2009 corrigé par NAIMI_Reporting Onatel septembre  2009 préparé_Budget 2011 v1 (4)" xfId="4013"/>
    <cellStyle name="_TableHeading_commentaires fixe  internet Déc 08_TBG Onatel Février  2009  Vtbg V3_Copie de Flash du mois d' avril 2009 corrigé par NAIMI_Reporting Onatel Mai 2009 V 0_Reporting Onatel septembre  2009 préparé_Budget 2011 v1 (4) 2" xfId="4014"/>
    <cellStyle name="Normal 2 3" xfId="4015"/>
    <cellStyle name="20% - Accent6 13_RH et QS" xfId="4016"/>
    <cellStyle name="20% - Accent6 13" xfId="4017"/>
    <cellStyle name="_Table_USA Ownership_Commentaires TBG mars_Flash du mois d' avril 2009_Flash du mois de mai 2009_Budget Telmob 2011" xfId="4018"/>
    <cellStyle name="_TableRowBorder_commentaires fixe  internet Déc 08_Reporting Onatel Avril 2009 V0_Copie de Flash du mois d' avril 2009 corrigé par NAIMI_Reporting Onatel Mai 2009 V 0_Budget Telmob 2011" xfId="4019"/>
    <cellStyle name="Milliers 3 11 2 3" xfId="4020"/>
    <cellStyle name="Total 17" xfId="4021"/>
    <cellStyle name="Total 22" xfId="4022"/>
    <cellStyle name="Input 13" xfId="4023"/>
    <cellStyle name="60 % - Accent6 2" xfId="4024"/>
    <cellStyle name="20% - Accent6 11 2" xfId="4025"/>
    <cellStyle name="_TableHead_TBG Onatel Février  2009  Vtbg V3_Commentaires TBG mars_Reporting Onatel Mai 2009 V 0" xfId="4026"/>
    <cellStyle name="Titre 3 2 2 2" xfId="4027"/>
    <cellStyle name="40 % - Accent1 10 3_RH et QS" xfId="4028"/>
    <cellStyle name="20% - Accent5 9" xfId="4029"/>
    <cellStyle name="Milliers 2 2 2 4" xfId="4030"/>
    <cellStyle name="20% - Accent5 7 2" xfId="4031"/>
    <cellStyle name="Milliers 2 2 2 2 2" xfId="4032"/>
    <cellStyle name="40% - Accent5 7" xfId="4033"/>
    <cellStyle name="Input Decimal 0" xfId="4034"/>
    <cellStyle name="_Heading_210302 VU Liquidity new figures_Reporting Onatel Avril 2009 V0_Flash du mois de septembre 2009 (2) (version 1)_Commentaire activité Fixe  mobile ONATEL Nov 2009" xfId="4035"/>
    <cellStyle name="_TableHead_TBG Onatel Février  2009  Vtbg V3_Commentaires TBG mars 2" xfId="4036"/>
    <cellStyle name="_TableHead_commentaires fixe  internet Déc 08_TBG Onatel Février  2009  Vtbg V3_Commentaires TBG mars_Copie de Flash du mois d' avril 2009 corrigé par NAIMI_Budget Telmob 2011 2" xfId="4037"/>
    <cellStyle name="20% - Accent5 6" xfId="4038"/>
    <cellStyle name="_TableHeading_Reporting Onatel Avril 2009 V0_Copie de Flash du mois d' avril 2009 corrigé par NAIMI_Reporting Onatel septembre  2009 préparé 2" xfId="4039"/>
    <cellStyle name="_Heading_210302 VU Liquidity new figures_Classeur1 (2)" xfId="4040"/>
    <cellStyle name="20% - Accent5 5_RH et QS" xfId="4041"/>
    <cellStyle name="_TableHead_commentaires fixe  internet Déc 08_TBG Onatel Février  2009  Vtbg V3_Flash du mois de mai 2009_Budget Telmob 2011 2" xfId="4042"/>
    <cellStyle name="20% - Accent5 4 2" xfId="4043"/>
    <cellStyle name="40% - Accent6 9_RH et QS" xfId="4044"/>
    <cellStyle name="%_Phase préparatoire du TBG de Décembre 2008_Flash du mois de septembre 2009 (2) (version 1)_Commentaire activité Fixe  mobile ONATEL Nov 2009" xfId="4045"/>
    <cellStyle name="40 % - Accent6 2 5" xfId="4046"/>
    <cellStyle name="20% - Accent5 27_RH et QS" xfId="4047"/>
    <cellStyle name="Milliers 2 18 2" xfId="4048"/>
    <cellStyle name="20% - Accent5 27" xfId="4049"/>
    <cellStyle name="_TableHeading_Commentaires TBG mars_Flash du mois d' avril 2009 2" xfId="4050"/>
    <cellStyle name="20% - Accent5 2 2" xfId="4051"/>
    <cellStyle name="40 % - Accent6 8" xfId="4052"/>
    <cellStyle name="_Table_Copie de Flash du mois d' avril 2009 corrigé par NAIMI_Reporting Onatel Mai 2009 V 0" xfId="4053"/>
    <cellStyle name="pricing" xfId="4054"/>
    <cellStyle name="20% - Accent5 24 2" xfId="4055"/>
    <cellStyle name="20% - Accent5 19 2" xfId="4056"/>
    <cellStyle name="20% - Accent5 23 2" xfId="4057"/>
    <cellStyle name="20% - Accent5 18 2" xfId="4058"/>
    <cellStyle name="_TableRowBorder_Reporting Onatel Avril 2009 V0_Budget Telmob 2011" xfId="4059"/>
    <cellStyle name="20% - Accent5 17_RH et QS" xfId="4060"/>
    <cellStyle name="20% - Accent5 22_RH et QS" xfId="4061"/>
    <cellStyle name="Note 13" xfId="4062"/>
    <cellStyle name="_TableHeading_commentaires fixe  internet Déc 08_TBG Onatel Février  2009  Vtbg V3_Commentaires TBG mars_Flash du mois d' avril 2009_Flash du mois de mai 2009" xfId="4063"/>
    <cellStyle name="_Heading_prestemp_Commentaires Janvier 2010" xfId="4064"/>
    <cellStyle name="20% - Accent5 17 2" xfId="4065"/>
    <cellStyle name="20% - Accent5 22 2" xfId="4066"/>
    <cellStyle name="_Table_02 " xfId="4067"/>
    <cellStyle name="20% - Accent5 21_RH et QS" xfId="4068"/>
    <cellStyle name="20% - Accent5 16_RH et QS" xfId="4069"/>
    <cellStyle name="ViewDetailInt" xfId="4070"/>
    <cellStyle name="_TableHead_TBG Onatel Février  2009  Vtbg V3_Commentaires TBG mars_Flash du mois d' avril 2009_Flash du mois de mai 2009_Budget 2011 v1 (4)" xfId="4071"/>
    <cellStyle name="Currency [2] 11" xfId="4072"/>
    <cellStyle name="20% - Accent5 15_RH et QS" xfId="4073"/>
    <cellStyle name="20% - Accent5 20_RH et QS" xfId="4074"/>
    <cellStyle name="NA is zero 8" xfId="4075"/>
    <cellStyle name="40 % - Accent5 8_RH et QS" xfId="4076"/>
    <cellStyle name="20% - Accent5 14" xfId="4077"/>
    <cellStyle name="20 % - Accent3 7 3_RH et QS" xfId="4078"/>
    <cellStyle name="20% - Accent5 13 2" xfId="4079"/>
    <cellStyle name="20% - Accent5 13" xfId="4080"/>
    <cellStyle name="20% - Accent5 11_RH et QS" xfId="4081"/>
    <cellStyle name="Milliers 2 6 2 2 2" xfId="4082"/>
    <cellStyle name="_Delhi - CAPEX - updated Dec 30_BP&amp;A Bulletin - 05- 2008-09-MAPA (draft)" xfId="4083"/>
    <cellStyle name="40% - Accent5 2" xfId="4084"/>
    <cellStyle name="Percent Hard" xfId="4085"/>
    <cellStyle name="20% - Accent5 11 2" xfId="4086"/>
    <cellStyle name="_Table_USA Ownership_Flash du mois d' avril 2009_Budget Telmob 2011" xfId="4087"/>
    <cellStyle name="20% - Accent4 9_RH et QS" xfId="4088"/>
    <cellStyle name="20% - Accent4 8 2" xfId="4089"/>
    <cellStyle name="_Table_02 Pfd Valuation_TBG Onatel Février  2009  Vtbg V3_Commentaires TBG mars_Capex- Mobile" xfId="4090"/>
    <cellStyle name="20% - Accent4 3 2" xfId="4091"/>
    <cellStyle name="20% - Accent4 26_RH et QS" xfId="4092"/>
    <cellStyle name="_Heading_210302 VU Liquidity new figures_Reporting Onatel Mai 2009 V 0_Commentaire activité Fixe  mobile ONATEL Nov 2009" xfId="4093"/>
    <cellStyle name="20% - Accent4 25_RH et QS" xfId="4094"/>
    <cellStyle name="Link Currency (2) 2" xfId="4095"/>
    <cellStyle name="20% - Accent4 2_RH et QS" xfId="4096"/>
    <cellStyle name="20% - Accent4 24 2" xfId="4097"/>
    <cellStyle name="20% - Accent4 19 2" xfId="4098"/>
    <cellStyle name="_Network Capex &amp; Opex Module - Circle" xfId="4099"/>
    <cellStyle name="20 % - Accent4 13_RH et QS" xfId="4100"/>
    <cellStyle name="20% - Accent4 24" xfId="4101"/>
    <cellStyle name="20% - Accent4 19" xfId="4102"/>
    <cellStyle name="20 % - Accent5 7 3_RH et QS" xfId="4103"/>
    <cellStyle name="20% - Accent4 18_RH et QS" xfId="4104"/>
    <cellStyle name="20% - Accent4 23_RH et QS" xfId="4105"/>
    <cellStyle name="20 % - Accent3 4 2" xfId="4106"/>
    <cellStyle name="_SubHeading_prestemp_Reporting Onatel Avril 2009 V0_Flash du mois de septembre 2009 (2) (version 1)_Flash du mois de Décembre 2009 V3 (2)" xfId="4107"/>
    <cellStyle name="Header Total 2" xfId="4108"/>
    <cellStyle name="60% - Accent5 17" xfId="4109"/>
    <cellStyle name="60% - Accent5 22" xfId="4110"/>
    <cellStyle name="40% - Accent2 4 2" xfId="4111"/>
    <cellStyle name="20% - Accent4 22_RH et QS" xfId="4112"/>
    <cellStyle name="20% - Accent4 17_RH et QS" xfId="4113"/>
    <cellStyle name="20 % - Accent5 7 2_RH et QS" xfId="4114"/>
    <cellStyle name="20% - Accent4 22 2" xfId="4115"/>
    <cellStyle name="20% - Accent4 17 2" xfId="4116"/>
    <cellStyle name="_TableRowBorder_Commentaires TBG mars_Flash du mois de mai 2009" xfId="4117"/>
    <cellStyle name="Milliers 4 2 2 2 2" xfId="4118"/>
    <cellStyle name="20% - Accent4 21_RH et QS" xfId="4119"/>
    <cellStyle name="20% - Accent4 16_RH et QS" xfId="4120"/>
    <cellStyle name="20% - Accent4 20_RH et QS" xfId="4121"/>
    <cellStyle name="20% - Accent4 15_RH et QS" xfId="4122"/>
    <cellStyle name="20% - Accent4 20 2" xfId="4123"/>
    <cellStyle name="20% - Accent4 15 2" xfId="4124"/>
    <cellStyle name="_Heading_210302 VU Liquidity new figures_Reporting Onatel Mai 2009 V 0 A ENVOYE_COMMENTAIRES" xfId="4125"/>
    <cellStyle name="40% - Accent6 2 2" xfId="4126"/>
    <cellStyle name="20% - Accent4 20" xfId="4127"/>
    <cellStyle name="20% - Accent4 15" xfId="4128"/>
    <cellStyle name="blue shading" xfId="4129"/>
    <cellStyle name="Pourcentage 17 5" xfId="4130"/>
    <cellStyle name="20% - Accent4 14_RH et QS" xfId="4131"/>
    <cellStyle name="_Table_USA Ownership_commentaires fixe  internet Déc 08_TBG Onatel Février  2009  Vtbg V3_Commentaires TBG mars_Flash du mois d' avril 2009_Budget Telmob 2011" xfId="4132"/>
    <cellStyle name="60 % - Accent6 6 2" xfId="4133"/>
    <cellStyle name="Total 31 2" xfId="4134"/>
    <cellStyle name="20% - Accent4 14 2" xfId="4135"/>
    <cellStyle name="40 % - Accent3 8" xfId="4136"/>
    <cellStyle name="20% - Accent4 12_RH et QS" xfId="4137"/>
    <cellStyle name="20 % - Accent3 9 2 2" xfId="4138"/>
    <cellStyle name="Total 2 2_Parc Mobile" xfId="4139"/>
    <cellStyle name="_TableRowBorder_commentaires fixe  internet Déc 08_TBG Onatel Février  2009  Vtbg V3_Commentaires TBG mars_Copie de Flash du mois d' avril 2009 corrigé par NAIMI_Flash du mois de mai 2009" xfId="4140"/>
    <cellStyle name="Link Units (1) 2" xfId="4141"/>
    <cellStyle name="20% - Accent4 12" xfId="4142"/>
    <cellStyle name="20% - Accent4 11" xfId="4143"/>
    <cellStyle name="40 % - Accent4 10 2" xfId="4144"/>
    <cellStyle name="_TableRowBorder_commentaires fixe  internet Déc 08_TBG Onatel Février  2009  Vtbg V3_Flash du mois de mai 2009" xfId="4145"/>
    <cellStyle name="20% - Accent4 10_RH et QS" xfId="4146"/>
    <cellStyle name="Input Percent 5" xfId="4147"/>
    <cellStyle name="20% - Accent4 10 2" xfId="4148"/>
    <cellStyle name="60 % - Accent3 6 2" xfId="4149"/>
    <cellStyle name="20% - Accent3 8_RH et QS" xfId="4150"/>
    <cellStyle name="60 % - Accent5 8 2" xfId="4151"/>
    <cellStyle name="60 % - Accent2 3" xfId="4152"/>
    <cellStyle name="%_commentaires fixe  internet Déc 08_Flash du mois de Décembre 2009 V3 (2)" xfId="4153"/>
    <cellStyle name="40 % - Accent1 10" xfId="4154"/>
    <cellStyle name="20% - Accent3 4_RH et QS" xfId="4155"/>
    <cellStyle name="_Table_Commentaires TBG mars_Copie de Flash du mois d' avril 2009 corrigé par NAIMI_Reporting Onatel Mai 2009 V 0_Flash du mois de septembre 2009 (2) (version 1)_Budget Telmob 2011" xfId="4156"/>
    <cellStyle name="PercentSales" xfId="4157"/>
    <cellStyle name="_TableRowBorder_commentaires fixe  internet Déc 08_TBG Onatel Février  2009  Vtbg V3_Commentaires TBG mars_Copie de Flash du mois d' avril 2009 corrigé par NAIMI_Reporting Onatel septembre  2009 préparé" xfId="4158"/>
    <cellStyle name="20% - Accent3 4 2" xfId="4159"/>
    <cellStyle name="Normal 24 2 3" xfId="4160"/>
    <cellStyle name="20% - Accent3 28 2" xfId="4161"/>
    <cellStyle name="_%(SignOnly)" xfId="4162"/>
    <cellStyle name="20% - Accent3 28" xfId="4163"/>
    <cellStyle name="Accent6 3 2" xfId="4164"/>
    <cellStyle name="20% - Accent3 26" xfId="4165"/>
    <cellStyle name="Milliers 11 2" xfId="4166"/>
    <cellStyle name="Satisfaisant 6" xfId="4167"/>
    <cellStyle name="20% - Accent3 25_RH et QS" xfId="4168"/>
    <cellStyle name="Pourcentage 19 3" xfId="4169"/>
    <cellStyle name="20% - Accent3 25 2" xfId="4170"/>
    <cellStyle name="Accent1 8" xfId="4171"/>
    <cellStyle name="20% - Accent3 2_RH et QS" xfId="4172"/>
    <cellStyle name="Pourcentage 18 3" xfId="4173"/>
    <cellStyle name="20% - Accent3 24 2" xfId="4174"/>
    <cellStyle name="20% - Accent3 19 2" xfId="4175"/>
    <cellStyle name="_Currency" xfId="4176"/>
    <cellStyle name="20% - Accent3 24" xfId="4177"/>
    <cellStyle name="20% - Accent3 19" xfId="4178"/>
    <cellStyle name="_Table_USA Ownership_Reporting Onatel Mai 2009 V 0 A ENVOYE_Reporting Onatel septembre  2009 préparé_Budget Telmob 2011" xfId="4179"/>
    <cellStyle name="20% - Accent3 23" xfId="4180"/>
    <cellStyle name="20% - Accent3 18" xfId="4181"/>
    <cellStyle name="_Heading_210302 VU Liquidity new figures_Reporting Onatel Avril 2009 V0_Reporting Onatel septembre  2009 préparé" xfId="4182"/>
    <cellStyle name="Pourcentage 21 3" xfId="4183"/>
    <cellStyle name="20% - Accent3 22 2" xfId="4184"/>
    <cellStyle name="20% - Accent3 17 2" xfId="4185"/>
    <cellStyle name="20% - Accent3 21_RH et QS" xfId="4186"/>
    <cellStyle name="20% - Accent3 16_RH et QS" xfId="4187"/>
    <cellStyle name="20% - Accent3 21" xfId="4188"/>
    <cellStyle name="20% - Accent3 16" xfId="4189"/>
    <cellStyle name="Link Units (0) 2" xfId="4190"/>
    <cellStyle name="20% - Accent3 12" xfId="4191"/>
    <cellStyle name="20% - Accent3 11_RH et QS" xfId="4192"/>
    <cellStyle name="20% - Accent3 11 2" xfId="4193"/>
    <cellStyle name="Euro 9 3" xfId="4194"/>
    <cellStyle name="20% - Accent2 9 2" xfId="4195"/>
    <cellStyle name="20% - Accent2 7 2" xfId="4196"/>
    <cellStyle name="Currency [0] 5" xfId="4197"/>
    <cellStyle name="20% - Accent2 5_RH et QS" xfId="4198"/>
    <cellStyle name="20% - Accent2 4 2" xfId="4199"/>
    <cellStyle name="Euro 4 3" xfId="4200"/>
    <cellStyle name="_TableHeading_Flash du mois d' avril 2009_Budget Telmob 2011 2" xfId="4201"/>
    <cellStyle name="20% - Accent2 3_RH et QS" xfId="4202"/>
    <cellStyle name="Titre 3 3 3" xfId="4203"/>
    <cellStyle name="20% - Accent2 28_RH et QS" xfId="4204"/>
    <cellStyle name="_Table_Copie de Flash du mois d' avril 2009 corrigé par NAIMI_Flash du mois de mai 2009" xfId="4205"/>
    <cellStyle name="20% - Accent2 28" xfId="4206"/>
    <cellStyle name="%_Flash_du_mois_de_Décembre_2008_v2(2)" xfId="4207"/>
    <cellStyle name="Pourcentage 21 2" xfId="4208"/>
    <cellStyle name="20% - Accent2 27_RH et QS" xfId="4209"/>
    <cellStyle name="20% - Accent3 3_RH et QS" xfId="4210"/>
    <cellStyle name="20% - Accent2 27 2" xfId="4211"/>
    <cellStyle name="20% - Accent2 27" xfId="4212"/>
    <cellStyle name="20% - Accent2 24" xfId="4213"/>
    <cellStyle name="20% - Accent2 19" xfId="4214"/>
    <cellStyle name="_TableHeading_P &amp; L Conso_COMMENTAIRES JUILLET 2009_Budget Telmob 2011 2" xfId="4215"/>
    <cellStyle name="20% - Accent2 23 2" xfId="4216"/>
    <cellStyle name="20% - Accent2 18 2" xfId="4217"/>
    <cellStyle name="Accent5 2 8" xfId="4218"/>
    <cellStyle name="_Table_USA Ownership_commentaires fixe  internet Déc 08_TBG Onatel Février  2009  Vtbg V3_Flash du mois d' avril 2009_Budget Telmob 2011" xfId="4219"/>
    <cellStyle name="Normal 77_RH et QS" xfId="4220"/>
    <cellStyle name="20% - Accent2 22" xfId="4221"/>
    <cellStyle name="20% - Accent2 17" xfId="4222"/>
    <cellStyle name="_TableHeading_TBG Onatel Février  2009  Vtbg V3_Budget Telmob 2011 2" xfId="4223"/>
    <cellStyle name="20% - Accent2 21" xfId="4224"/>
    <cellStyle name="20% - Accent2 16" xfId="4225"/>
    <cellStyle name="_TableHeading_commentaires fixe  internet Déc 08_Commentaires TBG mars_Copie de Flash du mois d' avril 2009 corrigé par NAIMI_Budget 2011 v1 (4)" xfId="4226"/>
    <cellStyle name="_TableRowBorder_commentaires fixe  internet Déc 08_Commentaires TBG mars_Reporting Onatel septembre  2009 préparé" xfId="4227"/>
    <cellStyle name="20% - Accent2 20" xfId="4228"/>
    <cellStyle name="20% - Accent2 15" xfId="4229"/>
    <cellStyle name="Milliers 2 2 6" xfId="4230"/>
    <cellStyle name="20% - Accent2 14_RH et QS" xfId="4231"/>
    <cellStyle name="20% - Accent2 14" xfId="4232"/>
    <cellStyle name="_TableRowBorder_commentaires fixe  internet Déc 08_Reporting Onatel Avril 2009 V0_Copie de Flash du mois d' avril 2009 corrigé par NAIMI_Reporting Onatel Mai 2009 V 0_Reporting Onatel septembre  2009 préparé" xfId="4233"/>
    <cellStyle name="20% - Accent2 12_RH et QS" xfId="4234"/>
    <cellStyle name="_TableHeading_commentaires fixe  internet Déc 08_Flash du mois d' avril 2009_Budget Telmob 2011" xfId="4235"/>
    <cellStyle name="Normal 12 2 4 2 2" xfId="4236"/>
    <cellStyle name="20% - Accent2 12 2" xfId="4237"/>
    <cellStyle name="Dziesietny [0]_12" xfId="4238"/>
    <cellStyle name="_TableHeading_Flash du mois d' avril 2009_Reporting Onatel Mai 2009 V 0" xfId="4239"/>
    <cellStyle name="Normal 12 4 2 2" xfId="4240"/>
    <cellStyle name="20% - Accent2 12" xfId="4241"/>
    <cellStyle name="_Table_USA Ownership_Commentaires TBG mars_Copie de Flash du mois d' avril 2009 corrigé par NAIMI_Reporting Onatel Mai 2009 V 0_Budget Telmob 2011" xfId="4242"/>
    <cellStyle name="Title 7" xfId="4243"/>
    <cellStyle name="20% - Accent2 11 2" xfId="4244"/>
    <cellStyle name="20% - Accent2 10_RH et QS" xfId="4245"/>
    <cellStyle name="20% - Accent3 25" xfId="4246"/>
    <cellStyle name="20% - Accent1 9 2" xfId="4247"/>
    <cellStyle name="Pourcentage 18 4_RH et QS" xfId="4248"/>
    <cellStyle name="20% - Accent1 9" xfId="4249"/>
    <cellStyle name="_Table_USA Ownership_Commentaires TBG mars_Copie de Flash du mois d' avril 2009 corrigé par NAIMI_Reporting Onatel Mai 2009 V 0_Flash du mois de septembre 2009 (2) (version 1)" xfId="4250"/>
    <cellStyle name="20% - Accent1 8" xfId="4251"/>
    <cellStyle name="20% - Accent4" xfId="4252" builtinId="42"/>
    <cellStyle name="_TableHead_Flash du mois d' avril 2009_Reporting Onatel Mai 2009 V 0_Budget 2011 v1 (4) 2" xfId="4253"/>
    <cellStyle name="Year" xfId="4254"/>
    <cellStyle name="Note 14" xfId="4255"/>
    <cellStyle name="40% - Accent6 27 2" xfId="4256"/>
    <cellStyle name="20% - Accent1 6_RH et QS" xfId="4257"/>
    <cellStyle name="20% - Accent1 6 2" xfId="4258"/>
    <cellStyle name="Pourcentage 9" xfId="4259"/>
    <cellStyle name="20% - Accent1 4 2" xfId="4260"/>
    <cellStyle name="20% - Accent5 23" xfId="4261"/>
    <cellStyle name="20% - Accent5 18" xfId="4262"/>
    <cellStyle name="20% - Accent1 3_RH et QS" xfId="4263"/>
    <cellStyle name="Monétaire 2" xfId="4264"/>
    <cellStyle name="_TableHead_commentaires fixe  internet Déc 08_Reporting Onatel Avril 2009 V0_Copie de Flash du mois d' avril 2009 corrigé par NAIMI_Flash du mois de mai 2009_Budget 2011 v1 (4)" xfId="4265"/>
    <cellStyle name="_Table_02 Pfd Valuation_commentaires fixe  internet Déc 08_Commentaires TBG mars_Flash du mois d' avril 2009_Capex- Mobile" xfId="4266"/>
    <cellStyle name="20% - Accent1 3 2" xfId="4267"/>
    <cellStyle name="_TableHeading_TBG Onatel Février  2009  Vtbg V3_Flash du mois d' avril 2009_Reporting Onatel septembre  2009 préparé" xfId="4268"/>
    <cellStyle name="_TableHeading_Rev Fixe-Internet_COMMENTAIRES JUILLET 2009_Budget Telmob 2011" xfId="4269"/>
    <cellStyle name="40% - Accent3 10" xfId="4270"/>
    <cellStyle name="20% - Accent1 28" xfId="4271"/>
    <cellStyle name="Pourcentage 12" xfId="4272"/>
    <cellStyle name="20% - Accent1 26 2" xfId="4273"/>
    <cellStyle name="20% - Accent1 25" xfId="4274"/>
    <cellStyle name="40 % - Accent1 7 3 2" xfId="4275"/>
    <cellStyle name="20% - Accent1 2 2" xfId="4276"/>
    <cellStyle name="_TableRowBorder_P &amp; L Conso_COMMENTAIRES JUILLET 2009" xfId="4277"/>
    <cellStyle name="40 % - Accent1 7 3" xfId="4278"/>
    <cellStyle name="20% - Accent1 2" xfId="4279"/>
    <cellStyle name="Milliers 12 5" xfId="4280"/>
    <cellStyle name="20% - Accent5 12_RH et QS" xfId="4281"/>
    <cellStyle name="_TableHeading_commentaires fixe  internet Déc 08_TBG Onatel Février  2009  Vtbg V3_Commentaires TBG mars_Flash du mois d' avril 2009_Flash du mois de mai 2009 2" xfId="4282"/>
    <cellStyle name="20% - Accent1 24" xfId="4283"/>
    <cellStyle name="20% - Accent1 19" xfId="4284"/>
    <cellStyle name="_Table_USA Ownership_TBG Onatel Février  2009  Vtbg V3_Flash du mois de mai 2009_Budget Telmob 2011" xfId="4285"/>
    <cellStyle name="20% - Accent3 27" xfId="4286"/>
    <cellStyle name="20% - Accent1 22_RH et QS" xfId="4287"/>
    <cellStyle name="20% - Accent1 17_RH et QS" xfId="4288"/>
    <cellStyle name="60 % - Accent2 6" xfId="4289"/>
    <cellStyle name="20% - Accent1 22" xfId="4290"/>
    <cellStyle name="20% - Accent1 17" xfId="4291"/>
    <cellStyle name="20 % - Accent2 8 3 2" xfId="4292"/>
    <cellStyle name="_SubHeading_210302 VU Liquidity new figures_Flash du mois de mai 2009" xfId="4293"/>
    <cellStyle name="ViewTotal" xfId="4294"/>
    <cellStyle name="20% - Accent1 15_RH et QS" xfId="4295"/>
    <cellStyle name="20% - Accent1 20_RH et QS" xfId="4296"/>
    <cellStyle name="Normal 27 5" xfId="4297"/>
    <cellStyle name="_Table_02 Pfd Valuation_Reporting Onatel Avril 2009 V0_Copie de Flash du mois d' avril 2009 corrigé par NAIMI_Reporting Onatel septembre  2009 préparé_Budget Telmob 2011" xfId="4298"/>
    <cellStyle name="Normal 4 17" xfId="4299"/>
    <cellStyle name="20% - Accent1 20 2" xfId="4300"/>
    <cellStyle name="20% - Accent1 15 2" xfId="4301"/>
    <cellStyle name="20% - Accent1 20" xfId="4302"/>
    <cellStyle name="20% - Accent1 15" xfId="4303"/>
    <cellStyle name="Normal 20 2 3 3_RH et QS" xfId="4304"/>
    <cellStyle name="Total 33 2" xfId="4305"/>
    <cellStyle name="_TableHead_commentaires fixe  internet Déc 08_Reporting Onatel Avril 2009 V0_Reporting Onatel Mai 2009 V 0_Budget 2011 v1 (4)" xfId="4306"/>
    <cellStyle name="60 % - Accent6 8 2" xfId="4307"/>
    <cellStyle name="20% - Accent1 12_RH et QS" xfId="4308"/>
    <cellStyle name="Milliers 7 4 3" xfId="4309"/>
    <cellStyle name="_BTVL Consolidated" xfId="4310"/>
    <cellStyle name="40 % - Accent5 8" xfId="4311"/>
    <cellStyle name="20% - Accent1 10_RH et QS" xfId="4312"/>
    <cellStyle name="20% - Accent1 10 2" xfId="4313"/>
    <cellStyle name="20 % - Accent6 9 4" xfId="4314"/>
    <cellStyle name="20 % - Accent6 9 2_RH et QS" xfId="4315"/>
    <cellStyle name="20 % - Accent6 9 2" xfId="4316"/>
    <cellStyle name="20 % - Accent6 8 3" xfId="4317"/>
    <cellStyle name="_Multiple_credit - newco_6_18" xfId="4318"/>
    <cellStyle name="20 % - Accent6 7 3_RH et QS" xfId="4319"/>
    <cellStyle name="_TableHeading_commentaires fixe  internet Déc 08_Commentaires TBG mars_Reporting Onatel Mai 2009 V 0" xfId="4320"/>
    <cellStyle name="20 % - Accent6 7 3 2" xfId="4321"/>
    <cellStyle name="20 % - Accent6 7 3" xfId="4322"/>
    <cellStyle name="20 % - Accent6 7 2_RH et QS" xfId="4323"/>
    <cellStyle name="_SubHeading_210302 VU Liquidity new figures_Reporting Onatel Mai 2009 V 0_FAITS MARQUANTS DE SEPTEMBRE 2009" xfId="4324"/>
    <cellStyle name="_TableHeading_TBG Onatel Février  2009  Vtbg V3_Reporting Onatel septembre  2009 préparé_Budget 2011 v1 (4)" xfId="4325"/>
    <cellStyle name="20% - Accent6 19_RH et QS" xfId="4326"/>
    <cellStyle name="20% - Accent6 24_RH et QS" xfId="4327"/>
    <cellStyle name="20 % - Accent6 7 2" xfId="4328"/>
    <cellStyle name="20 % - Accent6 6" xfId="4329"/>
    <cellStyle name="Comma [0] 7 2 3" xfId="4330"/>
    <cellStyle name="20 % - Accent6 2 2 2" xfId="4331"/>
    <cellStyle name="Normal 20 2 3 2_RH et QS" xfId="4332"/>
    <cellStyle name="40 % - Accent3 9 3 2" xfId="4333"/>
    <cellStyle name="20 % - Accent6 5" xfId="4334"/>
    <cellStyle name="20 % - Accent6 4 5" xfId="4335"/>
    <cellStyle name="_Table_02 Pfd Valuation_Commentaires TBG mars_Flash du mois d' avril 2009_Flash du mois de septembre 2009 (2) (version 1)" xfId="4336"/>
    <cellStyle name="20 % - Accent6 4 4" xfId="4337"/>
    <cellStyle name="20 % - Accent6 4 3" xfId="4338"/>
    <cellStyle name="Comma [0] 9 2 3" xfId="4339"/>
    <cellStyle name="20 % - Accent6 4 2 2" xfId="4340"/>
    <cellStyle name="_Table_TBG Onatel Février  2009  Vtbg V3_Commentaires TBG mars_Flash du mois d' avril 2009_Budget Telmob 2011" xfId="4341"/>
    <cellStyle name="20 % - Accent6 4 2" xfId="4342"/>
    <cellStyle name="_TableHead_commentaires fixe  internet Déc 08_TBG Onatel Février  2009  Vtbg V3_Commentaires TBG mars_Copie de Flash du mois d' avril 2009 corrigé par NAIMI 2" xfId="4343"/>
    <cellStyle name="Normal 96_RH et QS" xfId="4344"/>
    <cellStyle name="20 % - Accent6 4" xfId="4345"/>
    <cellStyle name="Accent6 33 2" xfId="4346"/>
    <cellStyle name="20 % - Accent6 3_CA Fixe" xfId="4347"/>
    <cellStyle name="ViewGrndTotalInt" xfId="4348"/>
    <cellStyle name="20 % - Accent6 3 3" xfId="4349"/>
    <cellStyle name="20 % - Accent6 3 2" xfId="4350"/>
    <cellStyle name="Accent5 14" xfId="4351"/>
    <cellStyle name="20 % - Accent6 2_CA Fixe" xfId="4352"/>
    <cellStyle name="20 % - Accent6 2 5" xfId="4353"/>
    <cellStyle name="Milliers 3 11 2 4" xfId="4354"/>
    <cellStyle name="60 % - Accent6 3" xfId="4355"/>
    <cellStyle name="Total 18" xfId="4356"/>
    <cellStyle name="Total 23" xfId="4357"/>
    <cellStyle name="Input 14" xfId="4358"/>
    <cellStyle name="_TableHeading_TBG Onatel Février  2009  Vtbg V3_Copie de Flash du mois d' avril 2009 corrigé par NAIMI_Flash du mois de mai 2009_Budget Telmob 2011" xfId="4359"/>
    <cellStyle name="_TableHeading_commentaires fixe  internet Déc 08_Commentaires TBG mars_Reporting Onatel Mai 2009 V 0_Budget 2011 v1 (4) 2" xfId="4360"/>
    <cellStyle name="_Table_02 Pfd Valuation_TBG Onatel Février  2009  Vtbg V3_Flash du mois de mai 2009" xfId="4361"/>
    <cellStyle name="_TableHeading_commentaires fixe  internet Déc 08_Copie de Flash du mois d' avril 2009 corrigé par NAIMI_Flash du mois de mai 2009_Budget 2011 v1 (4) 2" xfId="4362"/>
    <cellStyle name="20 % - Accent6 2 2 3" xfId="4363"/>
    <cellStyle name="20 % - Accent6 2 2" xfId="4364"/>
    <cellStyle name="40% - Accent5 24_RH et QS" xfId="4365"/>
    <cellStyle name="40% - Accent5 19_RH et QS" xfId="4366"/>
    <cellStyle name="_TableHead_commentaires fixe  internet Déc 08_Reporting Onatel Avril 2009 V0_Copie de Flash du mois d' avril 2009 corrigé par NAIMI_Flash du mois de mai 2009_Budget 2011 v1 (4) 2" xfId="4367"/>
    <cellStyle name="Accent5 28" xfId="4368"/>
    <cellStyle name="_TableHead_commentaires fixe  internet Déc 08_Budget 2011 v1 (4)" xfId="4369"/>
    <cellStyle name="20 % - Accent6 14" xfId="4370"/>
    <cellStyle name="20 % - Accent6 11_RH et QS" xfId="4371"/>
    <cellStyle name="_Table_commentaires fixe  internet Déc 08_TBG Onatel Février  2009  Vtbg V3_Copie de Flash du mois d' avril 2009 corrigé par NAIMI_Flash du mois de mai 2009" xfId="4372"/>
    <cellStyle name="20 % - Accent6 10_RH et QS" xfId="4373"/>
    <cellStyle name="20 % - Accent6 10 3_RH et QS" xfId="4374"/>
    <cellStyle name="20 % - Accent6 10 3 2" xfId="4375"/>
    <cellStyle name="20 % - Accent6 10 2 2" xfId="4376"/>
    <cellStyle name="20% - Accent3 4" xfId="4377"/>
    <cellStyle name="20 % - Accent4 7 2 2" xfId="4378"/>
    <cellStyle name="20 % - Accent5 9_RH et QS" xfId="4379"/>
    <cellStyle name="_Table_USA Ownership_commentaires fixe  internet Déc 08_TBG Onatel Février  2009  Vtbg V3_Commentaires TBG mars_Flash du mois d' avril 2009_Reporting Onatel Mai 2009 V 0" xfId="4380"/>
    <cellStyle name="20 % - Accent5 9 3_RH et QS" xfId="4381"/>
    <cellStyle name="%_commentaires fixe  internet Déc 08_Commentaires Janvier 2010" xfId="4382"/>
    <cellStyle name="20 % - Accent5 9 2_RH et QS" xfId="4383"/>
    <cellStyle name="20 % - Accent5 9 2 2" xfId="4384"/>
    <cellStyle name="20 % - Accent5 9 2" xfId="4385"/>
    <cellStyle name="Input 3" xfId="4386"/>
    <cellStyle name="20 % - Accent5 8_RH et QS" xfId="4387"/>
    <cellStyle name="40% - Accent2 3_RH et QS" xfId="4388"/>
    <cellStyle name="20 % - Accent5 8 4" xfId="4389"/>
    <cellStyle name="Normal 43 2_RH et QS" xfId="4390"/>
    <cellStyle name="20 % - Accent5 8 3" xfId="4391"/>
    <cellStyle name="20 % - Accent5 7 4" xfId="4392"/>
    <cellStyle name="20 % - Accent5 7 3 2" xfId="4393"/>
    <cellStyle name="20 % - Accent1 9 2 2" xfId="4394"/>
    <cellStyle name="20 % - Accent5 4_CA Fixe" xfId="4395"/>
    <cellStyle name="20 % - Accent5 13" xfId="4396"/>
    <cellStyle name="40 % - Accent5 2 2_Parc Mobile" xfId="4397"/>
    <cellStyle name="_TableHeading_TBG Onatel Février  2009  Vtbg V3_Commentaires TBG mars_Copie de Flash du mois d' avril 2009 corrigé par NAIMI_Reporting Onatel Mai 2009 V 0_Reporting Onatel septembre  2009 préparé 2" xfId="4398"/>
    <cellStyle name="20 % - Accent5 4 2" xfId="4399"/>
    <cellStyle name="20 % - Accent5 4" xfId="4400"/>
    <cellStyle name="20 % - Accent5 3" xfId="4401"/>
    <cellStyle name="20 % - Accent5 2_CA Fixe" xfId="4402"/>
    <cellStyle name="_Heading_210302 VU Liquidity new figures_Reporting Onatel Mai 2009 V 0 2" xfId="4403"/>
    <cellStyle name="20 % - Accent5 2 5" xfId="4404"/>
    <cellStyle name="Normal 5 2 8 2" xfId="4405"/>
    <cellStyle name="20 % - Accent5 2 4" xfId="4406"/>
    <cellStyle name="20 % - Accent5 2 3" xfId="4407"/>
    <cellStyle name="20 % - Accent5 2 2 2" xfId="4408"/>
    <cellStyle name="40% - Accent1 11_RH et QS" xfId="4409"/>
    <cellStyle name="20 % - Accent5 2 2" xfId="4410"/>
    <cellStyle name="20 % - Accent5 2" xfId="4411"/>
    <cellStyle name="_Table_commentaires fixe  internet Déc 08_TBG Onatel Février  2009  Vtbg V3_Commentaires TBG mars_Flash du mois d' avril 2009_Flash du mois de mai 2009" xfId="4412"/>
    <cellStyle name="20 % - Accent5 14" xfId="4413"/>
    <cellStyle name="20 % - Accent5 13_RH et QS" xfId="4414"/>
    <cellStyle name="20 % - Accent5 13 2" xfId="4415"/>
    <cellStyle name="20 % - Accent5 12_RH et QS" xfId="4416"/>
    <cellStyle name="20 % - Accent5 12 2" xfId="4417"/>
    <cellStyle name="_TableHeading_Rev Fixe-Internet_COMMENTAIRES JUILLET 2009" xfId="4418"/>
    <cellStyle name="Comma [0] 10 2 3" xfId="4419"/>
    <cellStyle name="20% - Accent6 26" xfId="4420"/>
    <cellStyle name="20 % - Accent5 10_RH et QS" xfId="4421"/>
    <cellStyle name="ÄÞ¸¶_laroux" xfId="4422"/>
    <cellStyle name="20 % - Accent5 10 4" xfId="4423"/>
    <cellStyle name="_TableHead_TBG Onatel Février  2009  Vtbg V3_Commentaires TBG mars_Reporting Onatel septembre  2009 préparé_Budget 2011 v1 (4)" xfId="4424"/>
    <cellStyle name="20 % - Accent6 7 4" xfId="4425"/>
    <cellStyle name="_TableHead_Rev Fixe-Internet_Budget Telmob 2011 2" xfId="4426"/>
    <cellStyle name="20 % - Accent5 10 3_RH et QS" xfId="4427"/>
    <cellStyle name="Milliers 18 4 3" xfId="4428"/>
    <cellStyle name="20 % - Accent5 10 2_RH et QS" xfId="4429"/>
    <cellStyle name="Heading 4 7" xfId="4430"/>
    <cellStyle name="40 % - Accent1 9 4" xfId="4431"/>
    <cellStyle name="20% - Accent3 3" xfId="4432"/>
    <cellStyle name="_TableHead_Copie de Flash du mois d' avril 2009 corrigé par NAIMI_Reporting Onatel septembre  2009 préparé 2" xfId="4433"/>
    <cellStyle name="20 % - Accent5 10 2 2" xfId="4434"/>
    <cellStyle name="Normal 5 2 5_RH et QS" xfId="4435"/>
    <cellStyle name="20 % - Accent5 10" xfId="4436"/>
    <cellStyle name="20 % - Accent4 9_RH et QS" xfId="4437"/>
    <cellStyle name="20 % - Accent4 9 4" xfId="4438"/>
    <cellStyle name="_TableRowBorder_Copie de Flash du mois d' avril 2009 corrigé par NAIMI_Reporting Onatel Mai 2009 V 0_Reporting Onatel septembre  2009 préparé" xfId="4439"/>
    <cellStyle name="20 % - Accent4 9 3 2" xfId="4440"/>
    <cellStyle name="20 % - Accent4 9 3" xfId="4441"/>
    <cellStyle name="20% - Accent6 3_RH et QS" xfId="4442"/>
    <cellStyle name="20 % - Accent4 9 2_RH et QS" xfId="4443"/>
    <cellStyle name="20 % - Accent4 9" xfId="4444"/>
    <cellStyle name="Currency [00]" xfId="4445"/>
    <cellStyle name="20 % - Accent4 8 4" xfId="4446"/>
    <cellStyle name="_Table_TBG Onatel Février  2009  Vtbg V3_Commentaires TBG mars_Copie de Flash du mois d' avril 2009 corrigé par NAIMI_Reporting Onatel septembre  2009 préparé_Budget Telmob 2011" xfId="4447"/>
    <cellStyle name="20% - Accent5 4_RH et QS" xfId="4448"/>
    <cellStyle name="_TableHead_Rev Fixe-Internet_COMMENTAIRES JUILLET 2009_Budget 2011 v1 (4)" xfId="4449"/>
    <cellStyle name="20 % - Accent4 8 3_RH et QS" xfId="4450"/>
    <cellStyle name="Milliers 7 3" xfId="4451"/>
    <cellStyle name="20 % - Accent4 8 2_RH et QS" xfId="4452"/>
    <cellStyle name="Milliers 3 7 2 3" xfId="4453"/>
    <cellStyle name="60 % - Accent1 5" xfId="4454"/>
    <cellStyle name="20% - Accent5 3_RH et QS" xfId="4455"/>
    <cellStyle name="Milliers 16" xfId="4456"/>
    <cellStyle name="Milliers 21" xfId="4457"/>
    <cellStyle name="%_TRAFIC FIXE &amp; MOBILE_Flash du mois de septembre 2009 (2) (version 1)_Reporting Onatel septembre  2009 V1 (4)" xfId="4458"/>
    <cellStyle name="Neutral 23" xfId="4459"/>
    <cellStyle name="Neutral 18" xfId="4460"/>
    <cellStyle name="_Table_02 Pfd Valuation_commentaires fixe  internet Déc 08_TBG Onatel Février  2009  Vtbg V3_Flash du mois de mai 2009" xfId="4461"/>
    <cellStyle name="_TableHeading_commentaires fixe  internet Déc 08_TBG Onatel Février  2009  Vtbg V3_Flash du mois d' avril 2009_Reporting Onatel Mai 2009 V 0_Budget Telmob 2011" xfId="4462"/>
    <cellStyle name="20 % - Accent4 8 2 2" xfId="4463"/>
    <cellStyle name="20 % - Accent4 8 2" xfId="4464"/>
    <cellStyle name="_TableHeading_Reporting Onatel Avril 2009 V0_Budget 2011 v1 (4) 2" xfId="4465"/>
    <cellStyle name="20 % - Accent4 7 3" xfId="4466"/>
    <cellStyle name="_Table_02 Pfd Valuation_TBG Onatel Février  2009  Vtbg V3_Commentaires TBG mars_Flash du mois de septembre 2009 (2) (version 1)" xfId="4467"/>
    <cellStyle name="20 % - Accent4 7" xfId="4468"/>
    <cellStyle name="_TableHeading_Copie de Flash du mois d' avril 2009 corrigé par NAIMI_Reporting Onatel septembre  2009 préparé_Budget 2011 v1 (4) 2" xfId="4469"/>
    <cellStyle name="20 % - Accent4 6" xfId="4470"/>
    <cellStyle name="20 % - Accent4 5" xfId="4471"/>
    <cellStyle name="20 % - Accent4 4 3" xfId="4472"/>
    <cellStyle name="20 % - Accent4 4 2_Parc Mobile" xfId="4473"/>
    <cellStyle name="Normal 20 4 2_RH et QS" xfId="4474"/>
    <cellStyle name="40 % - Accent3 4 2_Parc Mobile" xfId="4475"/>
    <cellStyle name="20 % - Accent4 4 2 2" xfId="4476"/>
    <cellStyle name="_Heading_210302 VU Liquidity new figures_Reporting Onatel Mai 2009 V 0 A ENVOYE_FLASH ONATEL DU MOIS DE FEVRIER 2010 V2" xfId="4477"/>
    <cellStyle name="_TableHeading_TBG Onatel Février  2009  Vtbg V3_Flash du mois d' avril 2009_Flash du mois de mai 2009_Budget 2011 v1 (4) 2" xfId="4478"/>
    <cellStyle name="20 % - Accent4 3 5" xfId="4479"/>
    <cellStyle name="20 % - Accent4 10 3_RH et QS" xfId="4480"/>
    <cellStyle name="20 % - Accent4 3 4" xfId="4481"/>
    <cellStyle name="20 % - Accent4 3 2_Parc Mobile" xfId="4482"/>
    <cellStyle name="20 % - Accent4 3" xfId="4483"/>
    <cellStyle name="40 % - Accent2 12 2" xfId="4484"/>
    <cellStyle name="_Table_USA Ownership_Copie de Flash du mois d' avril 2009 corrigé par NAIMI_Reporting Onatel Mai 2009 V 0_Flash du mois de septembre 2009 (2) (version 1)_Budget Telmob 2011" xfId="4485"/>
    <cellStyle name="20 % - Accent4 2 4" xfId="4486"/>
    <cellStyle name="20 % - Accent4 2 3" xfId="4487"/>
    <cellStyle name="_TableHead_TBG Onatel Février  2009  Vtbg V3_Commentaires TBG mars_Copie de Flash du mois d' avril 2009 corrigé par NAIMI_Budget Telmob 2011 2" xfId="4488"/>
    <cellStyle name="Accent6 12" xfId="4489"/>
    <cellStyle name="Calculation" xfId="4490" builtinId="22"/>
    <cellStyle name="PrePop Currency (0)" xfId="4491"/>
    <cellStyle name="20 % - Accent4 2 2_Parc Mobile" xfId="4492"/>
    <cellStyle name="_Table_02 Pfd Valuation_TBG Onatel Février  2009  Vtbg V3_Copie de Flash du mois d' avril 2009 corrigé par NAIMI_Budget Telmob 2011" xfId="4493"/>
    <cellStyle name="20 % - Accent4 2 2 3" xfId="4494"/>
    <cellStyle name="20 % - Accent4 2" xfId="4495"/>
    <cellStyle name="_Heading_210302 VU Liquidity new figures_Reporting Onatel Avril 2009 V0_FAITS MARQUANTS DE SEPTEMBRE 2009" xfId="4496"/>
    <cellStyle name="60 % - Accent4 2 2" xfId="4497"/>
    <cellStyle name="20 % - Accent4 12 2" xfId="4498"/>
    <cellStyle name="_TableHeading_Reporting Onatel Avril 2009 V0_Reporting Onatel Mai 2009 V 0 2" xfId="4499"/>
    <cellStyle name="60 % - Accent4 2" xfId="4500"/>
    <cellStyle name="20 % - Accent4 12" xfId="4501"/>
    <cellStyle name="ÅëÈ­_laroux" xfId="4502"/>
    <cellStyle name="Accent1 - 40 %" xfId="4503"/>
    <cellStyle name="20 % - Accent4 11" xfId="4504"/>
    <cellStyle name="20 % - Accent4 10_RH et QS" xfId="4505"/>
    <cellStyle name="20 % - Accent4 10 4" xfId="4506"/>
    <cellStyle name="Milliers 4 2 4 3" xfId="4507"/>
    <cellStyle name="Normal 3 3 3 3" xfId="4508"/>
    <cellStyle name="20 % - Accent4 10 3 2" xfId="4509"/>
    <cellStyle name="_Table_02 Pfd Valuation_commentaires fixe  internet Déc 08_TBG Onatel Février  2009  Vtbg V3_Copie de Flash du mois d' avril 2009 corrigé par NAIMI_Reporting Onatel Mai 2009 V 0_Flash du mois de septembre 2009 (2) (version 1)_Capex- Mobile" xfId="4510"/>
    <cellStyle name="20 % - Accent4 10 3" xfId="4511"/>
    <cellStyle name="Milliers 4 2 4 2" xfId="4512"/>
    <cellStyle name="Milliers 3 11 3 2 3" xfId="4513"/>
    <cellStyle name="_Table_02 Pfd Valuation_commentaires fixe  internet Déc 08_TBG Onatel Février  2009  Vtbg V3_Commentaires TBG mars_Copie de Flash du mois d' avril 2009 corrigé par NAIMI_Reporting Onatel Mai 2009 V 0" xfId="4514"/>
    <cellStyle name="_Table_02 Pfd Valuation_TBG Onatel Février  2009  Vtbg V3_Commentaires TBG mars_Flash du mois d' avril 2009_Reporting Onatel Mai 2009 V 0_Budget Telmob 2011" xfId="4515"/>
    <cellStyle name="20 % - Accent3 9 2_RH et QS" xfId="4516"/>
    <cellStyle name="20 % - Accent3 8 3 2" xfId="4517"/>
    <cellStyle name="Heading 4 26" xfId="4518"/>
    <cellStyle name="20 % - Accent3 8 3" xfId="4519"/>
    <cellStyle name="60 % - Accent4 2 2 2" xfId="4520"/>
    <cellStyle name="20 % - Accent3 8 2_RH et QS" xfId="4521"/>
    <cellStyle name="Calcul 8 2" xfId="4522"/>
    <cellStyle name="20 % - Accent3 8 2 2" xfId="4523"/>
    <cellStyle name="_TableHeading_commentaires fixe  internet Déc 08_TBG Onatel Février  2009  Vtbg V3_Copie de Flash du mois d' avril 2009 corrigé par NAIMI_Reporting Onatel Mai 2009 V 0_Budget 2011 v1 (4) 2" xfId="4524"/>
    <cellStyle name="20 % - Accent3 8 2" xfId="4525"/>
    <cellStyle name="Heading 4 25" xfId="4526"/>
    <cellStyle name="Milliers 3 7" xfId="4527"/>
    <cellStyle name="20 % - Accent3 7_RH et QS" xfId="4528"/>
    <cellStyle name="20 % - Accent3 7 4" xfId="4529"/>
    <cellStyle name="Normal 6 2 3 2 3 2" xfId="4530"/>
    <cellStyle name="20% - Accent6 7" xfId="4531"/>
    <cellStyle name="Milliers 2 2 3 2" xfId="4532"/>
    <cellStyle name="20% - Accent2 6 2" xfId="4533"/>
    <cellStyle name="20 % - Accent3 7 2_RH et QS" xfId="4534"/>
    <cellStyle name="Normal 6 2 3 2 2 2" xfId="4535"/>
    <cellStyle name="20% - Accent5 7" xfId="4536"/>
    <cellStyle name="Milliers 2 2 2 2" xfId="4537"/>
    <cellStyle name="InputDetailDate" xfId="4538"/>
    <cellStyle name="20 % - Accent3 7 2" xfId="4539"/>
    <cellStyle name="20 % - Accent3 5 2" xfId="4540"/>
    <cellStyle name="20 % - Accent3 5" xfId="4541"/>
    <cellStyle name="_SubHeading_prestemp_Reporting Onatel Avril 2009 V0_Reporting Consolidé ONATEL 04.2009" xfId="4542"/>
    <cellStyle name="20 % - Accent3 4 2_Parc Mobile" xfId="4543"/>
    <cellStyle name="Good 28" xfId="4544"/>
    <cellStyle name="Comma  - Style8 3" xfId="4545"/>
    <cellStyle name="Header Total" xfId="4546"/>
    <cellStyle name="20 % - Accent3 4" xfId="4547"/>
    <cellStyle name="20% - Accent1 12 2" xfId="4548"/>
    <cellStyle name="20 % - Accent3 3 5" xfId="4549"/>
    <cellStyle name="Heading 3 28" xfId="4550"/>
    <cellStyle name="_TableHeading_TBG Onatel Février  2009  Vtbg V3_Flash du mois d' avril 2009_Reporting Onatel Mai 2009 V 0_Budget 2011 v1 (4) 2" xfId="4551"/>
    <cellStyle name="Heading 3 26" xfId="4552"/>
    <cellStyle name="20 % - Accent3 3 3" xfId="4553"/>
    <cellStyle name="_TableHead_commentaires fixe  internet Déc 08_TBG Onatel Février  2009  Vtbg V3_Reporting Onatel septembre  2009 préparé 2" xfId="4554"/>
    <cellStyle name="Normal 18" xfId="4555"/>
    <cellStyle name="Normal 23" xfId="4556"/>
    <cellStyle name="40 % - Accent4 3_CA Fixe" xfId="4557"/>
    <cellStyle name="20 % - Accent3 2 3" xfId="4558"/>
    <cellStyle name="Mega_RH et QS" xfId="4559"/>
    <cellStyle name="Prefilled" xfId="4560"/>
    <cellStyle name="20 % - Accent3 2 2_Parc Mobile" xfId="4561"/>
    <cellStyle name="20 % - Accent3 2 2 3" xfId="4562"/>
    <cellStyle name="Milliers 7 3 4" xfId="4563"/>
    <cellStyle name="Financier0" xfId="4564"/>
    <cellStyle name="Accent3 28" xfId="4565"/>
    <cellStyle name="20 % - Accent3 13_RH et QS" xfId="4566"/>
    <cellStyle name="_TableRowBorder_commentaires fixe  internet Déc 08_TBG Onatel Février  2009  Vtbg V3_Commentaires TBG mars_Copie de Flash du mois d' avril 2009 corrigé par NAIMI_Reporting Onatel Mai 2009 V 0" xfId="4567"/>
    <cellStyle name="_TableHeading_commentaires fixe  internet Déc 08_Reporting Onatel Avril 2009 V0_Copie de Flash du mois d' avril 2009 corrigé par NAIMI_Flash du mois de mai 2009_Budget 2011 v1 (4) 2" xfId="4568"/>
    <cellStyle name="20 % - Accent3 12" xfId="4569"/>
    <cellStyle name="20 % - Accent3 11" xfId="4570"/>
    <cellStyle name="20 % - Accent3 10 4" xfId="4571"/>
    <cellStyle name="Emphase 3" xfId="4572"/>
    <cellStyle name="40% - Accent3 14_RH et QS" xfId="4573"/>
    <cellStyle name="20 % - Accent3 10 3 2" xfId="4574"/>
    <cellStyle name="_TableText" xfId="4575"/>
    <cellStyle name="_TableHead_Reporting Onatel Avril 2009 V0_Flash du mois de mai 2009_Budget Telmob 2011" xfId="4576"/>
    <cellStyle name="_Table_02 Pfd Valuation_Reporting Onatel Avril 2009 V0_Flash du mois de mai 2009_Capex- Mobile" xfId="4577"/>
    <cellStyle name="Comma  - Style7_RH et QS" xfId="4578"/>
    <cellStyle name="_TableRowBorder_commentaires fixe  internet Déc 08_TBG Onatel Février  2009  Vtbg V3_Copie de Flash du mois d' avril 2009 corrigé par NAIMI_Flash du mois de mai 2009 2" xfId="4579"/>
    <cellStyle name="20 % - Accent3 10 3" xfId="4580"/>
    <cellStyle name="20 % - Accent3 10 2_RH et QS" xfId="4581"/>
    <cellStyle name="Normal 20 2 3 2 2" xfId="4582"/>
    <cellStyle name="_TableHead_commentaires fixe  internet Déc 08_Reporting Onatel Mai 2009 V 0" xfId="4583"/>
    <cellStyle name="40% - Accent4 8_RH et QS" xfId="4584"/>
    <cellStyle name="_TableRowBorder_commentaires fixe  internet Déc 08_TBG Onatel Février  2009  Vtbg V3_Commentaires TBG mars_Flash du mois d' avril 2009_Flash du mois de mai 2009" xfId="4585"/>
    <cellStyle name="40 % - Accent4 10 2_RH et QS" xfId="4586"/>
    <cellStyle name="20 % - Accent3 10 2 2" xfId="4587"/>
    <cellStyle name="20 % - Accent3 10 2" xfId="4588"/>
    <cellStyle name="_Situation des projets FTK_BSS_Envrt_02-10-07_Tableau de bord 3G_Sotelma- P&amp;L MAD " xfId="4589"/>
    <cellStyle name="20 % - Accent3 10" xfId="4590"/>
    <cellStyle name="_Table_commentaires fixe  internet Déc 08_Copie de Flash du mois d' avril 2009 corrigé par NAIMI_Flash du mois de septembre 2009 (2) (version 1)_Budget Telmob 2011" xfId="4591"/>
    <cellStyle name="Titre 2 4_RH et QS" xfId="4592"/>
    <cellStyle name="20 % - Accent2 8 2" xfId="4593"/>
    <cellStyle name="20 % - Accent3 9_RH et QS" xfId="4594"/>
    <cellStyle name="Linked Cell 9" xfId="4595"/>
    <cellStyle name="_TableHeading_TBG Onatel Février  2009  Vtbg V3_Commentaires TBG mars_Copie de Flash du mois d' avril 2009 corrigé par NAIMI_Flash du mois de mai 2009" xfId="4596"/>
    <cellStyle name="20 % - Accent2 7_RH et QS" xfId="4597"/>
    <cellStyle name="20 % - Accent2 7 4" xfId="4598"/>
    <cellStyle name="_TableHeading_TBG Onatel Février  2009  Vtbg V3_Reporting Onatel septembre  2009 préparé 2" xfId="4599"/>
    <cellStyle name="20 % - Accent2 7 2" xfId="4600"/>
    <cellStyle name="ÄÞ¸¶ [0]_laroux" xfId="4601"/>
    <cellStyle name="20 % - Accent2 7" xfId="4602"/>
    <cellStyle name="20 % - Accent2 6" xfId="4603"/>
    <cellStyle name="20 % - Accent2 5 2" xfId="4604"/>
    <cellStyle name="_TableHead_commentaires fixe  internet Déc 08_Commentaires TBG mars_Copie de Flash du mois d' avril 2009 corrigé par NAIMI_Reporting Onatel Mai 2009 V 0" xfId="4605"/>
    <cellStyle name="Avertissement 8 2" xfId="4606"/>
    <cellStyle name="20 % - Accent2 4 2" xfId="4607"/>
    <cellStyle name="Milliers 7 4 4" xfId="4608"/>
    <cellStyle name="20 % - Accent2 3 2 2" xfId="4609"/>
    <cellStyle name="_TableHeading_TBG Onatel Février  2009  Vtbg V3_Copie de Flash du mois d' avril 2009 corrigé par NAIMI 2" xfId="4610"/>
    <cellStyle name="20 % - Accent2 3 2" xfId="4611"/>
    <cellStyle name="Comma  - Style7 2" xfId="4612"/>
    <cellStyle name="20 % - Accent2 3" xfId="4613"/>
    <cellStyle name="Calc Currency (0)" xfId="4614"/>
    <cellStyle name="20 % - Accent2 2_CA Fixe" xfId="4615"/>
    <cellStyle name="20 % - Accent2 2 4" xfId="4616"/>
    <cellStyle name="Followed Hyperlink_financing modelsc1" xfId="4617"/>
    <cellStyle name="20 % - Accent2 2 3" xfId="4618"/>
    <cellStyle name="60 % - Accent1 2" xfId="4619"/>
    <cellStyle name="20 % - Accent2 2 2 3" xfId="4620"/>
    <cellStyle name="20 % - Accent2 2 2 2" xfId="4621"/>
    <cellStyle name="COMPS" xfId="4622"/>
    <cellStyle name="20 % - Accent2 2" xfId="4623"/>
    <cellStyle name="20 % - Accent2 13" xfId="4624"/>
    <cellStyle name="20 % - Accent2 12_RH et QS" xfId="4625"/>
    <cellStyle name="_SubHeading_210302 VU Liquidity new figures_Reporting Onatel Mai 2009 V 0 A ENVOYE_FAITS MARQUANTS DE SEPTEMBRE 2009" xfId="4626"/>
    <cellStyle name="20 % - Accent2 12" xfId="4627"/>
    <cellStyle name="Accent1 - 20 %" xfId="4628"/>
    <cellStyle name="20 % - Accent2 11" xfId="4629"/>
    <cellStyle name="20 % - Accent2 10 3" xfId="4630"/>
    <cellStyle name="Calcul 5_RH et QS" xfId="4631"/>
    <cellStyle name="20 % - Accent2 10 2_RH et QS" xfId="4632"/>
    <cellStyle name="20 % - Accent2 10 2" xfId="4633"/>
    <cellStyle name="20 % - Accent2 10" xfId="4634"/>
    <cellStyle name="20 % - Accent1 9 2" xfId="4635"/>
    <cellStyle name="20 % - Accent1 8_RH et QS" xfId="4636"/>
    <cellStyle name="40 % - Accent5 8 2_RH et QS" xfId="4637"/>
    <cellStyle name="Comma [0] 2 2 3" xfId="4638"/>
    <cellStyle name="_TableRowBorder_commentaires fixe  internet Déc 08_Commentaires TBG mars_Flash du mois de mai 2009" xfId="4639"/>
    <cellStyle name="Pourcentage 2 11" xfId="4640"/>
    <cellStyle name="_TableHeading_commentaires fixe  internet Déc 08_Reporting Onatel Avril 2009 V0_Budget Telmob 2011 2" xfId="4641"/>
    <cellStyle name="Calc Percent (0) 2" xfId="4642"/>
    <cellStyle name="20 % - Accent1 8 2_RH et QS" xfId="4643"/>
    <cellStyle name="40 % - Accent1 3 2_Parc Mobile" xfId="4644"/>
    <cellStyle name="Input Decimal 0_7.2.3. CAPEX" xfId="4645"/>
    <cellStyle name="20 % - Accent1 8 2" xfId="4646"/>
    <cellStyle name="20 % - Accent1 8" xfId="4647"/>
    <cellStyle name="20 % - Accent1 7_RH et QS" xfId="4648"/>
    <cellStyle name="20 % - Accent1 7 3_RH et QS" xfId="4649"/>
    <cellStyle name="_TableHeading_P&amp;L S1 2008_Budget 2011 v1 (4) 2" xfId="4650"/>
    <cellStyle name="20 % - Accent1 7 3" xfId="4651"/>
    <cellStyle name="_Table_02 Pfd Valuation_P &amp; L Conso_COMMENTAIRES JUILLET 2009_Capex- Mobile" xfId="4652"/>
    <cellStyle name="Normal 77" xfId="4653"/>
    <cellStyle name="Normal 82" xfId="4654"/>
    <cellStyle name="40% - Accent3 13 2" xfId="4655"/>
    <cellStyle name="_Currency_credit - newco_6_18_BLS2q_salesforce" xfId="4656"/>
    <cellStyle name="Check Cell 2" xfId="4657"/>
    <cellStyle name="_TableHeading_Commentaires TBG mars_Flash du mois d' avril 2009_Budget Telmob 2011" xfId="4658"/>
    <cellStyle name="Check Cell 15" xfId="4659"/>
    <cellStyle name="Check Cell 20" xfId="4660"/>
    <cellStyle name="Milliers 3 9 3" xfId="4661"/>
    <cellStyle name="Normal 109 2" xfId="4662"/>
    <cellStyle name="20 % - Accent1 6 2" xfId="4663"/>
    <cellStyle name="Tusental (0)_pldt" xfId="4664"/>
    <cellStyle name="20 % - Accent1 6" xfId="4665"/>
    <cellStyle name="Avertissement 7 2" xfId="4666"/>
    <cellStyle name="20 % - Accent1 5" xfId="4667"/>
    <cellStyle name="_Table_02 Pfd Valuation_commentaires fixe  internet Déc 08_Commentaires TBG mars_Copie de Flash du mois d' avril 2009 corrigé par NAIMI_Reporting Onatel septembre  2009 préparé_Budget Telmob 2011" xfId="4668"/>
    <cellStyle name="20 % - Accent1 4 5" xfId="4669"/>
    <cellStyle name="20 % - Accent1 4 3" xfId="4670"/>
    <cellStyle name="20 % - Accent1 4 2 2" xfId="4671"/>
    <cellStyle name="Comma  - Style6 3" xfId="4672"/>
    <cellStyle name="20 % - Accent1 4" xfId="4673"/>
    <cellStyle name="_ILD MAPA Format_BP&amp;A Bulletin - 05- 2008-09-MAPA (draft)" xfId="4674"/>
    <cellStyle name="40% - Accent2 15 2" xfId="4675"/>
    <cellStyle name="40% - Accent2 20 2" xfId="4676"/>
    <cellStyle name="20 % - Accent1 3 4" xfId="4677"/>
    <cellStyle name="20 % - Accent1 3 2_Parc Mobile" xfId="4678"/>
    <cellStyle name="Comma  - Style6 2" xfId="4679"/>
    <cellStyle name="20 % - Accent1 3" xfId="4680"/>
    <cellStyle name="Milliers 2 7 2 3" xfId="4681"/>
    <cellStyle name="_Tableaux de passages (2)_Classeur1 (2)" xfId="4682"/>
    <cellStyle name="_Table_02 Pfd Valuation_commentaires fixe  internet Déc 08_Reporting Onatel Avril 2009 V0_Capex- Mobile" xfId="4683"/>
    <cellStyle name="20 % - Accent1 2_CA Fixe" xfId="4684"/>
    <cellStyle name="40 % - Accent1 10 3 2" xfId="4685"/>
    <cellStyle name="Monétaire 2 6 4" xfId="4686"/>
    <cellStyle name="Header4" xfId="4687"/>
    <cellStyle name="20 % - Accent1 2 5" xfId="4688"/>
    <cellStyle name="_TableHead_commentaires fixe  internet Déc 08_Copie de Flash du mois d' avril 2009 corrigé par NAIMI_Budget Telmob 2011 2" xfId="4689"/>
    <cellStyle name="Heading 3 14" xfId="4690"/>
    <cellStyle name="20 % - Accent1 2 2 3" xfId="4691"/>
    <cellStyle name="_Table_USA Ownership_commentaires fixe  internet Déc 08_TBG Onatel Février  2009  Vtbg V3_Reporting Onatel Mai 2009 V 0_Budget Telmob 2011" xfId="4692"/>
    <cellStyle name="40% - Accent5 2_RH et QS" xfId="4693"/>
    <cellStyle name="20 % - Accent1 12_RH et QS" xfId="4694"/>
    <cellStyle name="_Table_USA Ownership_TBG Onatel Février  2009  Vtbg V3_Copie de Flash du mois d' avril 2009 corrigé par NAIMI_Reporting Onatel Mai 2009 V 0_Budget Telmob 2011" xfId="4695"/>
    <cellStyle name="20 % - Accent1 12 2" xfId="4696"/>
    <cellStyle name="_TableHead_Commentaires TBG mars_Flash du mois d' avril 2009_Budget Telmob 2011" xfId="4697"/>
    <cellStyle name="Normal 26 4 2" xfId="4698"/>
    <cellStyle name="40 % - Accent6 2 3" xfId="4699"/>
    <cellStyle name="20 % - Accent1 11_RH et QS" xfId="4700"/>
    <cellStyle name="Calcul 2 2" xfId="4701"/>
    <cellStyle name="60 % - Accent6 2 2 2" xfId="4702"/>
    <cellStyle name="_Table_USA Ownership_commentaires fixe  internet Déc 08_Reporting Onatel Avril 2009 V0_Reporting Onatel septembre  2009 préparé" xfId="4703"/>
    <cellStyle name="20 % - Accent1 10 3_RH et QS" xfId="4704"/>
    <cellStyle name="0,0_x000d__x000a_NA_x000d__x000a_ 2 2" xfId="4705"/>
    <cellStyle name="Pourcentage 18 3 3" xfId="4706"/>
    <cellStyle name="_Table_commentaires fixe  internet Déc 08_TBG Onatel Février  2009  Vtbg V3" xfId="4707"/>
    <cellStyle name="•W_laroux" xfId="4708"/>
    <cellStyle name="Currency [2]" xfId="4709"/>
    <cellStyle name="_V1 actu1 9 avr 2008" xfId="4710"/>
    <cellStyle name="40% - Accent5 23_RH et QS" xfId="4711"/>
    <cellStyle name="40% - Accent5 18_RH et QS" xfId="4712"/>
    <cellStyle name="_TBG Juin 2009 V CDG (3)" xfId="4713"/>
    <cellStyle name="Normal 12 2 3_RH et QS" xfId="4714"/>
    <cellStyle name="_TableHeading_commentaires fixe  internet Déc 08_TBG Onatel Février  2009  Vtbg V3_Commentaires TBG mars_Reporting Onatel Mai 2009 V 0_Budget 2011 v1 (4) 2" xfId="4715"/>
    <cellStyle name="20 % - Accent3 7" xfId="4716"/>
    <cellStyle name="_TBG Juin 2009 V CDG (2)" xfId="4717"/>
    <cellStyle name="%_Trafic_Comptable_2009_Août 2_Tableau de suivi d'interco-DF_DO Onatel" xfId="4718"/>
    <cellStyle name="_TableRowHeading" xfId="4719"/>
    <cellStyle name="_TableHead_Commentaires TBG mars_Flash du mois d' avril 2009_Reporting Onatel Mai 2009 V 0_Budget 2011 v1 (4)" xfId="4720"/>
    <cellStyle name="_TableHead_TBG Onatel Février  2009  Vtbg V3_Copie de Flash du mois d' avril 2009 corrigé par NAIMI_Reporting Onatel Mai 2009 V 0_Reporting Onatel septembre  2009 préparé_Budget 2011 v1 (4) 2" xfId="4721"/>
    <cellStyle name="_TableRowBorder_TBG Onatel Février  2009  Vtbg V3_Reporting Onatel Mai 2009 V 0_Budget Telmob 2011" xfId="4722"/>
    <cellStyle name="Comma [0] 2 2 2" xfId="4723"/>
    <cellStyle name="_TableRowBorder_TBG Onatel Février  2009  Vtbg V3_Copie de Flash du mois d' avril 2009 corrigé par NAIMI_Reporting Onatel septembre  2009 préparé" xfId="4724"/>
    <cellStyle name="Normal 3 2 2 3 2_RH et QS" xfId="4725"/>
    <cellStyle name="Comma [0] 4 2 3" xfId="4726"/>
    <cellStyle name="_TableRowBorder_TBG Onatel Février  2009  Vtbg V3_Copie de Flash du mois d' avril 2009 corrigé par NAIMI_Reporting Onatel Mai 2009 V 0" xfId="4727"/>
    <cellStyle name="_TableRowBorder_TBG Onatel Février  2009  Vtbg V3_Copie de Flash du mois d' avril 2009 corrigé par NAIMI_Flash du mois de mai 2009_Budget Telmob 2011" xfId="4728"/>
    <cellStyle name="20% - Accent3 24_RH et QS" xfId="4729"/>
    <cellStyle name="20% - Accent3 19_RH et QS" xfId="4730"/>
    <cellStyle name="_TableRowBorder_TBG Onatel Février  2009  Vtbg V3_Copie de Flash du mois d' avril 2009 corrigé par NAIMI_Flash du mois de mai 2009" xfId="4731"/>
    <cellStyle name="Milliers 10" xfId="4732"/>
    <cellStyle name="_TableRowBorder_TBG Onatel Février  2009  Vtbg V3_Commentaires TBG mars_Reporting Onatel septembre  2009 préparé" xfId="4733"/>
    <cellStyle name="Sortie 4 2" xfId="4734"/>
    <cellStyle name="_TableRowBorder_TBG Onatel Février  2009  Vtbg V3_Commentaires TBG mars_Reporting Onatel Mai 2009 V 0_Budget Telmob 2011" xfId="4735"/>
    <cellStyle name="_TableRowBorder_TBG Onatel Février  2009  Vtbg V3_Commentaires TBG mars_Flash du mois d' avril 2009_Reporting Onatel septembre  2009 préparé" xfId="4736"/>
    <cellStyle name="_Table_USA Ownership_commentaires fixe  internet Déc 08_Commentaires TBG mars_Flash du mois de septembre 2009 (2) (version 1)_Budget Telmob 2011" xfId="4737"/>
    <cellStyle name="Normal 25 2 4" xfId="4738"/>
    <cellStyle name="60 % - Accent1 2 2 2" xfId="4739"/>
    <cellStyle name="_TableRowBorder_TBG Onatel Février  2009  Vtbg V3_Commentaires TBG mars_Flash du mois d' avril 2009_Reporting Onatel Mai 2009 V 0_Budget Telmob 2011" xfId="4740"/>
    <cellStyle name="Accent6 27" xfId="4741"/>
    <cellStyle name="_TableRowBorder_TBG Onatel Février  2009  Vtbg V3_Commentaires TBG mars_Flash du mois d' avril 2009_Reporting Onatel Mai 2009 V 0" xfId="4742"/>
    <cellStyle name="Pourcentage 18 4 3 2" xfId="4743"/>
    <cellStyle name="_TableHeading_TBG Onatel Février  2009  Vtbg V3_Copie de Flash du mois d' avril 2009 corrigé par NAIMI_Flash du mois de mai 2009_Budget 2011 v1 (4) 2" xfId="4744"/>
    <cellStyle name="_TableRowBorder_TBG Onatel Février  2009  Vtbg V3_Commentaires TBG mars_Copie de Flash du mois d' avril 2009 corrigé par NAIMI_Flash du mois de mai 2009" xfId="4745"/>
    <cellStyle name="Date [mmm-yyyy]" xfId="4746"/>
    <cellStyle name="Accent3 11" xfId="4747"/>
    <cellStyle name="_TableRowBorder_commentaires fixe  internet Déc 08_Commentaires TBG mars" xfId="4748"/>
    <cellStyle name="Blue Title_Budget Telmob 2011" xfId="4749"/>
    <cellStyle name="_TableRowBorder_TBG Onatel Février  2009  Vtbg V3_Commentaires TBG mars_Copie de Flash du mois d' avril 2009 corrigé par NAIMI" xfId="4750"/>
    <cellStyle name="60% - Accent6 6" xfId="4751"/>
    <cellStyle name="40 % - Accent2 2 4" xfId="4752"/>
    <cellStyle name="_TableRowBorder_TBG Onatel Février  2009  Vtbg V3_Budget Telmob 2011" xfId="4753"/>
    <cellStyle name="40 % - Accent2 2 2_Parc Mobile" xfId="4754"/>
    <cellStyle name="Accent6 17" xfId="4755"/>
    <cellStyle name="Accent6 22" xfId="4756"/>
    <cellStyle name="_TableRowBorder_Rev Fixe-Internet_COMMENTAIRES JUILLET 2009_Budget Telmob 2011" xfId="4757"/>
    <cellStyle name="_TableRowBorder_Rev Fixe-Internet_COMMENTAIRES JUILLET 2009" xfId="4758"/>
    <cellStyle name="_Table_commentaires fixe  internet Déc 08_Commentaires TBG mars_Copie de Flash du mois d' avril 2009 corrigé par NAIMI_Reporting Onatel Mai 2009 V 0_Budget Telmob 2011" xfId="4759"/>
    <cellStyle name="20% - Accent4 5" xfId="4760"/>
    <cellStyle name="Warning Text 10" xfId="4761"/>
    <cellStyle name="20% - Accent4 25" xfId="4762"/>
    <cellStyle name="Normal 3 2 6" xfId="4763"/>
    <cellStyle name="_TableHeading_commentaires fixe  internet Déc 08_Commentaires TBG mars_Copie de Flash du mois d' avril 2009 corrigé par NAIMI_Reporting Onatel Mai 2009 V 0_Reporting Onatel septembre  2009 préparé_Budget 2011 v1 (4) 2" xfId="4764"/>
    <cellStyle name="40 % - Accent1 10 2" xfId="4765"/>
    <cellStyle name="Monétaire 2 6 2 2" xfId="4766"/>
    <cellStyle name="20% - Accent3 8" xfId="4767"/>
    <cellStyle name="_TableRowBorder_Rev Fixe-Internet_Budget Telmob 2011" xfId="4768"/>
    <cellStyle name="_TableHeading_Reporting Onatel Avril 2009 V0_Budget Telmob 2011" xfId="4769"/>
    <cellStyle name="Currency [0] 16" xfId="4770"/>
    <cellStyle name="_TableRowBorder_Reporting Onatel septembre  2009 préparé" xfId="4771"/>
    <cellStyle name="Milliers 2 18 3" xfId="4772"/>
    <cellStyle name="_TableRowBorder_Reporting Onatel Mai 2009 V 0 A ENVOYE_Reporting Onatel septembre  2009 préparé" xfId="4773"/>
    <cellStyle name="_Table_commentaires fixe  internet Déc 08_Copie de Flash du mois d' avril 2009 corrigé par NAIMI_Reporting Onatel Mai 2009 V 0" xfId="4774"/>
    <cellStyle name="20 % - Accent3 13 2" xfId="4775"/>
    <cellStyle name="_TableHead_commentaires fixe  internet Déc 08_Flash du mois de mai 2009_Budget Telmob 2011 2" xfId="4776"/>
    <cellStyle name="_TableRowBorder_Reporting Onatel Mai 2009 V 0 A ENVOYE_Budget Telmob 2011" xfId="4777"/>
    <cellStyle name="_TableRowBorder_TBG Onatel Février  2009  Vtbg V3_Flash du mois d' avril 2009_Flash du mois de mai 2009_Budget Telmob 2011" xfId="4778"/>
    <cellStyle name="_SubHeading_210302 VU Liquidity new figures_Reporting Onatel Avril 2009 V0_FLASH ONATEL DU MOIS DE FEVRIER 2010 V2" xfId="4779"/>
    <cellStyle name="_TableRowBorder_Reporting Onatel Avril 2009 V0_Copie de Flash du mois d' avril 2009 corrigé par NAIMI_Reporting Onatel Mai 2009 V 0_Reporting Onatel septembre  2009 préparé" xfId="4780"/>
    <cellStyle name="Bad 20" xfId="4781"/>
    <cellStyle name="Bad 15" xfId="4782"/>
    <cellStyle name="_TableHeading_TBG Onatel Février  2009  Vtbg V3_Commentaires TBG mars_Copie de Flash du mois d' avril 2009 corrigé par NAIMI_Reporting Onatel septembre  2009 préparé_Budget 2011 v1 (4) 2" xfId="4783"/>
    <cellStyle name="40 % - Accent4 9 3 2" xfId="4784"/>
    <cellStyle name="_TableRowBorder_Reporting Onatel Avril 2009 V0_Copie de Flash du mois d' avril 2009 corrigé par NAIMI_Budget Telmob 2011" xfId="4785"/>
    <cellStyle name="Normal 82 3" xfId="4786"/>
    <cellStyle name="Normal 77 3" xfId="4787"/>
    <cellStyle name="40 % - Accent4 7 2 2" xfId="4788"/>
    <cellStyle name="%_Trafic_Comptable_2009_oct" xfId="4789"/>
    <cellStyle name="_TableRowBorder_P&amp;L S1 2008_Budget Telmob 2011" xfId="4790"/>
    <cellStyle name="40 % - Accent4 9 2_RH et QS" xfId="4791"/>
    <cellStyle name="40% - Accent1 27_RH et QS" xfId="4792"/>
    <cellStyle name="_TableRowBorder_P&amp;L S1 2008" xfId="4793"/>
    <cellStyle name="_TableHead_commentaires fixe  internet Déc 08_TBG Onatel Février  2009  Vtbg V3_Commentaires TBG mars_Reporting Onatel Mai 2009 V 0_Budget 2011 v1 (4) 2" xfId="4794"/>
    <cellStyle name="60% - Accent4 17" xfId="4795"/>
    <cellStyle name="60% - Accent4 22" xfId="4796"/>
    <cellStyle name="_TableRowBorder_P &amp; L Conso_Budget Telmob 2011" xfId="4797"/>
    <cellStyle name="_TableRowBorder_commentaires fixe  internet Déc 08_TBG Onatel Février  2009  Vtbg V3" xfId="4798"/>
    <cellStyle name="40 % - Accent2 10 2_RH et QS" xfId="4799"/>
    <cellStyle name="_TableRowBorder_Flash du mois de mai 2009_Budget Telmob 2011" xfId="4800"/>
    <cellStyle name="_TableRowBorder_Flash du mois d' avril 2009_Reporting Onatel septembre  2009 préparé" xfId="4801"/>
    <cellStyle name="_TableRowBorder_Flash du mois d' avril 2009_Reporting Onatel Mai 2009 V 0_Budget Telmob 2011" xfId="4802"/>
    <cellStyle name="_TableHeading_TBG Onatel Février  2009  Vtbg V3_Commentaires TBG mars_Copie de Flash du mois d' avril 2009 corrigé par NAIMI_Reporting Onatel Mai 2009 V 0 2" xfId="4803"/>
    <cellStyle name="_Table_USA Ownership_TBG Onatel Février  2009  Vtbg V3_Copie de Flash du mois d' avril 2009 corrigé par NAIMI_Flash du mois de mai 2009" xfId="4804"/>
    <cellStyle name="Milliers 3" xfId="4805"/>
    <cellStyle name="Normal 6 2 4" xfId="4806"/>
    <cellStyle name="20 % - Accent3 10 3_RH et QS" xfId="4807"/>
    <cellStyle name="_TableRowBorder_Flash du mois d' avril 2009_Flash du mois de mai 2009_Budget Telmob 2011" xfId="4808"/>
    <cellStyle name="_TableRowBorder_Flash du mois d' avril 2009_Budget Telmob 2011" xfId="4809"/>
    <cellStyle name="_TableRowBorder_Flash du mois d' avril 2009" xfId="4810"/>
    <cellStyle name="_TableRowBorder_Copie de Flash du mois d' avril 2009 corrigé par NAIMI_Flash du mois de mai 2009_Budget Telmob 2011" xfId="4811"/>
    <cellStyle name="40 % - Accent5 9 2 2" xfId="4812"/>
    <cellStyle name="Normal 5 2 2 2 2" xfId="4813"/>
    <cellStyle name="Milliers 3 2 2 2 3" xfId="4814"/>
    <cellStyle name="Commentaire 5 5 2" xfId="4815"/>
    <cellStyle name="Accent4 2 2 2" xfId="4816"/>
    <cellStyle name="_TableRowBorder_Copie de Flash du mois d' avril 2009 corrigé par NAIMI" xfId="4817"/>
    <cellStyle name="_Table_commentaires fixe  internet Déc 08_Reporting Onatel Avril 2009 V0_Reporting Onatel septembre  2009 préparé_Budget Telmob 2011" xfId="4818"/>
    <cellStyle name="_TableRowBorder_Commentaires TBG mars_Reporting Onatel septembre  2009 préparé" xfId="4819"/>
    <cellStyle name="%_TRAFIC FIXE &amp; MOBILE_Flash du mois de septembre 2009 (2) (version 1)_Commentaire activité Fixe  mobile ONATEL Nov 2009" xfId="4820"/>
    <cellStyle name="Accent6 3_Parc Mobile" xfId="4821"/>
    <cellStyle name="20% - Accent4 3_RH et QS" xfId="4822"/>
    <cellStyle name="_TableRowBorder_Commentaires TBG mars_Reporting Onatel Mai 2009 V 0_Budget Telmob 2011" xfId="4823"/>
    <cellStyle name="_TableRowBorder_Commentaires TBG mars_Reporting Onatel Mai 2009 V 0" xfId="4824"/>
    <cellStyle name="_TableHeading_commentaires fixe  internet Déc 08_TBG Onatel Février  2009  Vtbg V3_Budget Telmob 2011" xfId="4825"/>
    <cellStyle name="_TableHead_commentaires fixe  internet Déc 08_Reporting Onatel Mai 2009 V 0 A ENVOYE_Reporting Onatel septembre  2009 préparé" xfId="4826"/>
    <cellStyle name="40 % - Accent1 6 2" xfId="4827"/>
    <cellStyle name="_TableRowBorder_Commentaires TBG mars_Flash du mois d' avril 2009_Reporting Onatel Mai 2009 V 0_Budget Telmob 2011" xfId="4828"/>
    <cellStyle name="Heading 1 6" xfId="4829"/>
    <cellStyle name="_TableHead_TBG Onatel Février  2009  Vtbg V3 2" xfId="4830"/>
    <cellStyle name="Heading 1 20" xfId="4831"/>
    <cellStyle name="Heading 1 15" xfId="4832"/>
    <cellStyle name="_TableRowBorder_Commentaires TBG mars_Flash du mois d' avril 2009_Budget Telmob 2011" xfId="4833"/>
    <cellStyle name="20% - Accent4 6_RH et QS" xfId="4834"/>
    <cellStyle name="_TableRowBorder_Commentaires TBG mars_Copie de Flash du mois d' avril 2009 corrigé par NAIMI_Reporting Onatel Mai 2009 V 0_Budget Telmob 2011" xfId="4835"/>
    <cellStyle name="_TableHead_commentaires fixe  internet Déc 08_TBG Onatel Février  2009  Vtbg V3_Commentaires TBG mars_Copie de Flash du mois d' avril 2009 corrigé par NAIMI_Reporting Onatel Mai 2009 V 0_Reporting Onatel septembre  2009 préparé 2" xfId="4836"/>
    <cellStyle name="_TableRowBorder_Commentaires TBG mars_Copie de Flash du mois d' avril 2009 corrigé par NAIMI" xfId="4837"/>
    <cellStyle name="_TableRowBorder_commentaires fixe  internet Déc 08_TBG Onatel Février  2009  Vtbg V3_Reporting Onatel Mai 2009 V 0_Budget Telmob 2011" xfId="4838"/>
    <cellStyle name="_TableHead_TBG Onatel Février  2009  Vtbg V3_Flash du mois d' avril 2009_Reporting Onatel Mai 2009 V 0_Budget Telmob 2011 2" xfId="4839"/>
    <cellStyle name="Commentaire 4_RH et QS" xfId="4840"/>
    <cellStyle name="40% - Accent6 7" xfId="4841"/>
    <cellStyle name="Pourcentage 17 2 2" xfId="4842"/>
    <cellStyle name="20% - Accent3 23_RH et QS" xfId="4843"/>
    <cellStyle name="20% - Accent3 18_RH et QS" xfId="4844"/>
    <cellStyle name="_TableRowBorder_commentaires fixe  internet Déc 08_TBG Onatel Février  2009  Vtbg V3_Reporting Onatel Mai 2009 V 0 2" xfId="4845"/>
    <cellStyle name="_Table_USA Ownership_commentaires fixe  internet Déc 08_TBG Onatel Février  2009  Vtbg V3_Commentaires TBG mars_Copie de Flash du mois d' avril 2009 corrigé par NAIMI_Reporting Onatel Mai 2009 V 0_Budget Telmob 2011" xfId="4846"/>
    <cellStyle name="_TableRowBorder_commentaires fixe  internet Déc 08_TBG Onatel Février  2009  Vtbg V3_Flash du mois de mai 2009 2" xfId="4847"/>
    <cellStyle name="Titre 1 5_RH et QS" xfId="4848"/>
    <cellStyle name="_TableRowBorder_commentaires fixe  internet Déc 08_TBG Onatel Février  2009  Vtbg V3_Flash du mois d' avril 2009_Reporting Onatel Mai 2009 V 0_Budget Telmob 2011" xfId="4849"/>
    <cellStyle name="NA is zero 12" xfId="4850"/>
    <cellStyle name="_TableHead_TBG Onatel Février  2009  Vtbg V3_Commentaires TBG mars_Flash du mois de mai 2009_Budget Telmob 2011" xfId="4851"/>
    <cellStyle name="20 % - Accent5 10 2" xfId="4852"/>
    <cellStyle name="40% - Accent1 5" xfId="4853"/>
    <cellStyle name="Pourcentage 17 2 2 3_RH et QS" xfId="4854"/>
    <cellStyle name="_TableRowBorder_commentaires fixe  internet Déc 08_TBG Onatel Février  2009  Vtbg V3_Commentaires TBG mars_Flash du mois d' avril 2009_Reporting Onatel Mai 2009 V 0_Budget Telmob 2011" xfId="4855"/>
    <cellStyle name="20% - Accent4 25 2" xfId="4856"/>
    <cellStyle name="20% - Accent1 4_RH et QS" xfId="4857"/>
    <cellStyle name="_TableRowBorder_commentaires fixe  internet Déc 08_TBG Onatel Février  2009  Vtbg V3_Flash du mois d' avril 2009_Flash du mois de mai 2009 2" xfId="4858"/>
    <cellStyle name="Pourcentage 5" xfId="4859"/>
    <cellStyle name="Accent4 - 60 %" xfId="4860"/>
    <cellStyle name="_TableRowBorder_commentaires fixe  internet Déc 08_TBG Onatel Février  2009  Vtbg V3_Flash du mois d' avril 2009_Reporting Onatel Mai 2009 V 0 2" xfId="4861"/>
    <cellStyle name="Calcul 7 2" xfId="4862"/>
    <cellStyle name="_Heading_210302 VU Liquidity new figures_Reporting Onatel Mai 2009 V 0 A ENVOYE 2" xfId="4863"/>
    <cellStyle name="_TableRowBorder_commentaires fixe  internet Déc 08_TBG Onatel Février  2009  Vtbg V3_Copie de Flash du mois d' avril 2009 corrigé par NAIMI_Reporting Onatel septembre  2009 préparé" xfId="4864"/>
    <cellStyle name="Normal 8 4" xfId="4865"/>
    <cellStyle name="_Table_TBG Onatel Février  2009  Vtbg V3_Commentaires TBG mars_Flash du mois de septembre 2009 (2) (version 1)" xfId="4866"/>
    <cellStyle name="Pourcentage 18 4 2_RH et QS" xfId="4867"/>
    <cellStyle name="40% - Accent6 21" xfId="4868"/>
    <cellStyle name="40% - Accent6 16" xfId="4869"/>
    <cellStyle name="_TableRowBorder_commentaires fixe  internet Déc 08_TBG Onatel Février  2009  Vtbg V3_Copie de Flash du mois d' avril 2009 corrigé par NAIMI_Reporting Onatel Mai 2009 V 0_Budget Telmob 2011" xfId="4870"/>
    <cellStyle name="_TableRowBorder_commentaires fixe  internet Déc 08_TBG Onatel Février  2009  Vtbg V3_Copie de Flash du mois d' avril 2009 corrigé par NAIMI_Flash du mois de mai 2009" xfId="4871"/>
    <cellStyle name="_TableRowBorder_commentaires fixe  internet Déc 08_TBG Onatel Février  2009  Vtbg V3_Commentaires TBG mars_Reporting Onatel Mai 2009 V 0_Budget Telmob 2011" xfId="4872"/>
    <cellStyle name="_TableRowBorder_commentaires fixe  internet Déc 08_TBG Onatel Février  2009  Vtbg V3_Flash du mois d' avril 2009_Flash du mois de mai 2009" xfId="4873"/>
    <cellStyle name="_TableRowBorder_commentaires fixe  internet Déc 08_TBG Onatel Février  2009  Vtbg V3_Commentaires TBG mars_Reporting Onatel Mai 2009 V 0" xfId="4874"/>
    <cellStyle name="_Table_commentaires fixe  internet Déc 08_Reporting Onatel Avril 2009 V0_Copie de Flash du mois d' avril 2009 corrigé par NAIMI_Reporting Onatel Mai 2009 V 0_Budget Telmob 2011" xfId="4875"/>
    <cellStyle name="_Table_02 Pfd Valuation_TBG Onatel Février  2009  Vtbg V3_Commentaires TBG mars_Copie de Flash du mois d' avril 2009 corrigé par NAIMI_Flash du mois de mai 2009_Capex- Mobile" xfId="4876"/>
    <cellStyle name="_TableRowBorder_commentaires fixe  internet Déc 08_TBG Onatel Février  2009  Vtbg V3_Commentaires TBG mars_Flash du mois de mai 2009_Budget Telmob 2011" xfId="4877"/>
    <cellStyle name="%_Flash_du_mois_de_Décembre_2008_v2(2)_Flux Financiers Conso_Classeur1" xfId="4878"/>
    <cellStyle name="_TableRowBorder_commentaires fixe  internet Déc 08_TBG Onatel Février  2009  Vtbg V3_Commentaires TBG mars_Flash du mois de mai 2009 2" xfId="4879"/>
    <cellStyle name="Milliers 2 11 3" xfId="4880"/>
    <cellStyle name="Entrée 2 2 2" xfId="4881"/>
    <cellStyle name="20% - Accent4 24_RH et QS" xfId="4882"/>
    <cellStyle name="20% - Accent4 19_RH et QS" xfId="4883"/>
    <cellStyle name="_TableRowBorder_commentaires fixe  internet Déc 08_TBG Onatel Février  2009  Vtbg V3_Commentaires TBG mars_Flash du mois de mai 2009" xfId="4884"/>
    <cellStyle name="_SubHeading_210302 VU Liquidity new figures_Reporting Onatel Avril 2009 V0_Reporting Onatel septembre  2009 V1 (4)" xfId="4885"/>
    <cellStyle name="Normal 3 3 4 2" xfId="4886"/>
    <cellStyle name="_TableRowBorder_commentaires fixe  internet Déc 08_TBG Onatel Février  2009  Vtbg V3_Commentaires TBG mars_Flash du mois d' avril 2009_Reporting Onatel Mai 2009 V 0 2" xfId="4887"/>
    <cellStyle name="_TableHeading_TBG Onatel Février  2009  Vtbg V3_Flash du mois d' avril 2009_Budget Telmob 2011 2" xfId="4888"/>
    <cellStyle name="_TableRowBorder_commentaires fixe  internet Déc 08_TBG Onatel Février  2009  Vtbg V3_Commentaires TBG mars_Flash du mois d' avril 2009_Reporting Onatel septembre  2009 préparé" xfId="4889"/>
    <cellStyle name="_TableRowBorder_commentaires fixe  internet Déc 08_TBG Onatel Février  2009  Vtbg V3_Commentaires TBG mars_Flash du mois d' avril 2009_Flash du mois de mai 2009 2" xfId="4890"/>
    <cellStyle name="_TableRowBorder_commentaires fixe  internet Déc 08_TBG Onatel Février  2009  Vtbg V3_Commentaires TBG mars_Copie de Flash du mois d' avril 2009 corrigé par NAIMI_Reporting Onatel Mai 2009 V 0_Budget Telmob 2011" xfId="4891"/>
    <cellStyle name="_TableRowBorder_commentaires fixe  internet Déc 08_TBG Onatel Février  2009  Vtbg V3_Commentaires TBG mars_Copie de Flash du mois d' avril 2009 corrigé par NAIMI_Flash du mois de mai 2009_Budget Telmob 2011" xfId="4892"/>
    <cellStyle name="_TableRowBorder_commentaires fixe  internet Déc 08_TBG Onatel Février  2009  Vtbg V3_Commentaires TBG mars_Copie de Flash du mois d' avril 2009 corrigé par NAIMI_Flash du mois de mai 2009 2" xfId="4893"/>
    <cellStyle name="Normal 5 2 4" xfId="4894"/>
    <cellStyle name="_Heading_prestemp_Reporting Onatel Mai 2009 V 0 A ENVOYE_Flash du mois de septembre 2009 (2) (version 1)_Commentaire activité Fixe  mobile ONATEL Nov 2009" xfId="4895"/>
    <cellStyle name="Normal 3 3 3 2_RH et QS" xfId="4896"/>
    <cellStyle name="_TableRowBorder_commentaires fixe  internet Déc 08_TBG Onatel Février  2009  Vtbg V3 2" xfId="4897"/>
    <cellStyle name="60% - Accent5 28" xfId="4898"/>
    <cellStyle name="20 % - Accent1 10 2 2" xfId="4899"/>
    <cellStyle name="_TableRowBorder_TBG Onatel Février  2009  Vtbg V3_Commentaires TBG mars_Copie de Flash du mois d' avril 2009 corrigé par NAIMI_Reporting Onatel Mai 2009 V 0_Reporting Onatel septembre  2009 préparé" xfId="4900"/>
    <cellStyle name="Milliers 2 9" xfId="4901"/>
    <cellStyle name="_TableRowBorder_commentaires fixe  internet Déc 08_Reporting Onatel septembre  2009 préparé" xfId="4902"/>
    <cellStyle name="%_Flash_du_mois_de_Décembre_2008_v2(2)_Flash du mois de septembre 2009 (2) (version 1)_Flash du mois de Décembre 2009 V3 (2)" xfId="4903"/>
    <cellStyle name="Normal 95" xfId="4904"/>
    <cellStyle name="_TableRowBorder_commentaires fixe  internet Déc 08_Reporting Onatel Mai 2009 V 0 A ENVOYE 2" xfId="4905"/>
    <cellStyle name="Good 9" xfId="4906"/>
    <cellStyle name="_TableRowBorder_commentaires fixe  internet Déc 08_Reporting Onatel Mai 2009 V 0" xfId="4907"/>
    <cellStyle name="_SubHeading_prestemp_Reporting Onatel Mai 2009 V 0 A ENVOYE_Reporting Onatel septembre  2009 V1 (4)" xfId="4908"/>
    <cellStyle name="Milliers 6 3" xfId="4909"/>
    <cellStyle name="_TableHead_commentaires fixe  internet Déc 08_TBG Onatel Février  2009  Vtbg V3_Commentaires TBG mars_Copie de Flash du mois d' avril 2009 corrigé par NAIMI_Flash du mois de mai 2009_Budget 2011 v1 (4)" xfId="4910"/>
    <cellStyle name="_TableHead_commentaires fixe  internet Déc 08_Copie de Flash du mois d' avril 2009 corrigé par NAIMI_Reporting Onatel Mai 2009 V 0 2" xfId="4911"/>
    <cellStyle name="Pourcentage 3 3 2 2_RH et QS" xfId="4912"/>
    <cellStyle name="_TableRowBorder_commentaires fixe  internet Déc 08_Reporting Onatel Avril 2009 V0_Reporting Onatel Mai 2009 V 0_Budget Telmob 2011" xfId="4913"/>
    <cellStyle name="貨幣_PERSONAL" xfId="4914"/>
    <cellStyle name="40 % - Accent3 5" xfId="4915"/>
    <cellStyle name="_TableRowBorder_commentaires fixe  internet Déc 08_Reporting Onatel Avril 2009 V0_Reporting Onatel Mai 2009 V 0 2" xfId="4916"/>
    <cellStyle name="_TableRowBorder_commentaires fixe  internet Déc 08_Reporting Onatel Avril 2009 V0_Reporting Onatel Mai 2009 V 0" xfId="4917"/>
    <cellStyle name="_TableRowBorder_commentaires fixe  internet Déc 08_Reporting Onatel Avril 2009 V0_Flash du mois de mai 2009 2" xfId="4918"/>
    <cellStyle name="40 % - Accent5 5 2" xfId="4919"/>
    <cellStyle name="_TableRowBorder_commentaires fixe  internet Déc 08_Reporting Onatel Avril 2009 V0_Copie de Flash du mois d' avril 2009 corrigé par NAIMI_Flash du mois de mai 2009_Budget Telmob 2011" xfId="4920"/>
    <cellStyle name="_Table_USA Ownership_Commentaires TBG mars_Reporting Onatel septembre  2009 préparé" xfId="4921"/>
    <cellStyle name="_TableRowBorder_commentaires fixe  internet Déc 08_Reporting Onatel Avril 2009 V0_Copie de Flash du mois d' avril 2009 corrigé par NAIMI_Flash du mois de mai 2009" xfId="4922"/>
    <cellStyle name="Milliers 4 4 2 2" xfId="4923"/>
    <cellStyle name="Calcul 2_RH et QS" xfId="4924"/>
    <cellStyle name="_TableRowBorder_commentaires fixe  internet Déc 08_Reporting Onatel Avril 2009 V0_Copie de Flash du mois d' avril 2009 corrigé par NAIMI 2" xfId="4925"/>
    <cellStyle name="_TableRowBorder_commentaires fixe  internet Déc 08_Reporting Onatel Avril 2009 V0_Copie de Flash du mois d' avril 2009 corrigé par NAIMI" xfId="4926"/>
    <cellStyle name="Sortie 3" xfId="4927"/>
    <cellStyle name="_TableRowBorder_commentaires fixe  internet Déc 08_Reporting Onatel Avril 2009 V0_Budget Telmob 2011" xfId="4928"/>
    <cellStyle name="_TableRowBorder_commentaires fixe  internet Déc 08_Flash du mois de mai 2009_Budget Telmob 2011" xfId="4929"/>
    <cellStyle name="_Table_02 Pfd Valuation_TBG Onatel Février  2009  Vtbg V3_Reporting Onatel septembre  2009 préparé" xfId="4930"/>
    <cellStyle name="_TableRowBorder_commentaires fixe  internet Déc 08_Flash du mois de mai 2009 2" xfId="4931"/>
    <cellStyle name="_TableRowBorder_commentaires fixe  internet Déc 08_Flash du mois de mai 2009" xfId="4932"/>
    <cellStyle name="_TableHead_commentaires fixe  internet Déc 08_Reporting Onatel Avril 2009 V0_Copie de Flash du mois d' avril 2009 corrigé par NAIMI 2" xfId="4933"/>
    <cellStyle name="_TableRowBorder_commentaires fixe  internet Déc 08_Flash du mois d' avril 2009_Flash du mois de mai 2009_Budget Telmob 2011" xfId="4934"/>
    <cellStyle name="_TableHeading_commentaires fixe  internet Déc 08_Commentaires TBG mars_Copie de Flash du mois d' avril 2009 corrigé par NAIMI_Reporting Onatel Mai 2009 V 0 2" xfId="4935"/>
    <cellStyle name="_TableRowBorder_commentaires fixe  internet Déc 08_Flash du mois d' avril 2009_Flash du mois de mai 2009 2" xfId="4936"/>
    <cellStyle name="20% - Accent3 20" xfId="4937"/>
    <cellStyle name="20% - Accent3 15" xfId="4938"/>
    <cellStyle name="_TableRowBorder_commentaires fixe  internet Déc 08_Flash du mois d' avril 2009 2" xfId="4939"/>
    <cellStyle name="_TableRowBorder_commentaires fixe  internet Déc 08_Copie de Flash du mois d' avril 2009 corrigé par NAIMI_Reporting Onatel Mai 2009 V 0_Reporting Onatel septembre  2009 préparé" xfId="4940"/>
    <cellStyle name="_TableRowBorder_commentaires fixe  internet Déc 08_Copie de Flash du mois d' avril 2009 corrigé par NAIMI_Reporting Onatel Mai 2009 V 0 2" xfId="4941"/>
    <cellStyle name="20% - Accent6 25_RH et QS" xfId="4942"/>
    <cellStyle name="20 % - Accent5 7 2 2" xfId="4943"/>
    <cellStyle name="_TableRowBorder_commentaires fixe  internet Déc 08_Copie de Flash du mois d' avril 2009 corrigé par NAIMI_Reporting Onatel Mai 2009 V 0" xfId="4944"/>
    <cellStyle name="_TableHeading_TBG Onatel Février  2009  Vtbg V3_Flash du mois d' avril 2009" xfId="4945"/>
    <cellStyle name="_TableRowBorder_commentaires fixe  internet Déc 08_Copie de Flash du mois d' avril 2009 corrigé par NAIMI_Budget Telmob 2011" xfId="4946"/>
    <cellStyle name="_TableRowBorder_commentaires fixe  internet Déc 08_Copie de Flash du mois d' avril 2009 corrigé par NAIMI 2" xfId="4947"/>
    <cellStyle name="_Table_USA Ownership_Reporting Onatel Avril 2009 V0_Copie de Flash du mois d' avril 2009 corrigé par NAIMI_Flash du mois de septembre 2009 (2) (version 1)" xfId="4948"/>
    <cellStyle name="_TableRowBorder_commentaires fixe  internet Déc 08_Copie de Flash du mois d' avril 2009 corrigé par NAIMI" xfId="4949"/>
    <cellStyle name="Vérification 3" xfId="4950"/>
    <cellStyle name="_TableHead_commentaires fixe  internet Déc 08_Reporting Onatel Avril 2009 V0_Copie de Flash du mois d' avril 2009 corrigé par NAIMI_Budget 2011 v1 (4) 2" xfId="4951"/>
    <cellStyle name="_TableRowBorder_commentaires fixe  internet Déc 08_Commentaires TBG mars_Reporting Onatel Mai 2009 V 0_Budget Telmob 2011" xfId="4952"/>
    <cellStyle name="_TableRowBorder_commentaires fixe  internet Déc 08_Commentaires TBG mars_Reporting Onatel Mai 2009 V 0" xfId="4953"/>
    <cellStyle name="20% - Accent6 24" xfId="4954"/>
    <cellStyle name="20% - Accent6 19" xfId="4955"/>
    <cellStyle name="_Table_02 Pfd Valuation_commentaires fixe  internet Déc 08_Commentaires TBG mars_Copie de Flash du mois d' avril 2009 corrigé par NAIMI_Reporting Onatel Mai 2009 V 0_Capex- Mobile" xfId="4956"/>
    <cellStyle name="_TableHeading_commentaires fixe  internet Déc 08_Reporting Onatel Avril 2009 V0_Copie de Flash du mois d' avril 2009 corrigé par NAIMI_Budget 2011 v1 (4) 2" xfId="4957"/>
    <cellStyle name="_Heading_prestemp_Reporting Onatel Avril 2009 V0 2" xfId="4958"/>
    <cellStyle name="_Heading_prestemp_Reporting Onatel Mai 2009 V 0 A ENVOYE_Flash du mois de septembre 2009 (2) (version 1)_Commentaires Janvier 2010" xfId="4959"/>
    <cellStyle name="60 % - Accent3 2 2" xfId="4960"/>
    <cellStyle name="Comma [0] 16" xfId="4961"/>
    <cellStyle name="_TableRowBorder_TBG Onatel Février  2009  Vtbg V3_Commentaires TBG mars_Flash du mois d' avril 2009_Flash du mois de mai 2009_Budget Telmob 2011" xfId="4962"/>
    <cellStyle name="_TableRowBorder_commentaires fixe  internet Déc 08_TBG Onatel Février  2009  Vtbg V3_Flash du mois de mai 2009_Budget Telmob 2011" xfId="4963"/>
    <cellStyle name="_TableRowBorder_commentaires fixe  internet Déc 08_Commentaires TBG mars_Flash du mois d' avril 2009_Reporting Onatel Mai 2009 V 0_Budget Telmob 2011" xfId="4964"/>
    <cellStyle name="Normal 47" xfId="4965"/>
    <cellStyle name="Normal 52" xfId="4966"/>
    <cellStyle name="_Table_02 Pfd Valuation_commentaires fixe  internet Déc 08_TBG Onatel Février  2009  Vtbg V3_Commentaires TBG mars_Reporting Onatel septembre  2009 préparé_Capex- Mobile" xfId="4967"/>
    <cellStyle name="_TableRowBorder_commentaires fixe  internet Déc 08_Commentaires TBG mars_Flash du mois d' avril 2009_Reporting Onatel Mai 2009 V 0 2" xfId="4968"/>
    <cellStyle name="_TableRowBorder_commentaires fixe  internet Déc 08_Commentaires TBG mars_Flash du mois d' avril 2009_Reporting Onatel Mai 2009 V 0" xfId="4969"/>
    <cellStyle name="Blue Title 3" xfId="4970"/>
    <cellStyle name="40 % - Accent1 13 2" xfId="4971"/>
    <cellStyle name="_TableRowBorder_commentaires fixe  internet Déc 08_Commentaires TBG mars_Flash du mois d' avril 2009_Flash du mois de mai 2009_Budget Telmob 2011" xfId="4972"/>
    <cellStyle name="_Table_02 Pfd Valuation_commentaires fixe  internet Déc 08_Commentaires TBG mars_Copie de Flash du mois d' avril 2009 corrigé par NAIMI_Flash du mois de septembre 2009 (2) (version 1)" xfId="4973"/>
    <cellStyle name="_TableRowBorder_commentaires fixe  internet Déc 08_Commentaires TBG mars_Flash du mois d' avril 2009_Flash du mois de mai 2009 2" xfId="4974"/>
    <cellStyle name="%_Flash_du_mois_de_Décembre_2008_v2(2)_Flash du mois de septembre 2009 (2) (version 1)_FLASH ONATEL DU MOIS DE FEVRIER 2010 V2" xfId="4975"/>
    <cellStyle name="_TableHead_Commentaires TBG mars_Reporting Onatel Mai 2009 V 0 2" xfId="4976"/>
    <cellStyle name="Monétaire 2_RH et QS" xfId="4977"/>
    <cellStyle name="40 % - Accent5 8 3 2" xfId="4978"/>
    <cellStyle name="40 % - Accent3 2 2_Parc Mobile" xfId="4979"/>
    <cellStyle name="Normal 3 3 3" xfId="4980"/>
    <cellStyle name="_TableRowBorder_commentaires fixe  internet Déc 08_Commentaires TBG mars_Flash du mois d' avril 2009_Flash du mois de mai 2009" xfId="4981"/>
    <cellStyle name="_TableHeading_commentaires fixe  internet Déc 08_Reporting Onatel Avril 2009 V0_Copie de Flash du mois d' avril 2009 corrigé par NAIMI_Flash du mois de mai 2009_Budget Telmob 2011 2" xfId="4982"/>
    <cellStyle name="Heading 4 10" xfId="4983"/>
    <cellStyle name="60% - Accent1 10" xfId="4984"/>
    <cellStyle name="_TableRowBorder_commentaires fixe  internet Déc 08_Commentaires TBG mars_Flash du mois d' avril 2009 2" xfId="4985"/>
    <cellStyle name="Pourcentage 3 3 3" xfId="4986"/>
    <cellStyle name="_CurrencySpace_Final Pages 8-20" xfId="4987"/>
    <cellStyle name="_TableRowBorder_commentaires fixe  internet Déc 08_Commentaires TBG mars_Copie de Flash du mois d' avril 2009 corrigé par NAIMI_Reporting Onatel septembre  2009 préparé" xfId="4988"/>
    <cellStyle name="_TableRowBorder_commentaires fixe  internet Déc 08_Commentaires TBG mars_Copie de Flash du mois d' avril 2009 corrigé par NAIMI_Flash du mois de mai 2009 2" xfId="4989"/>
    <cellStyle name="_TableRowBorder_TBG Onatel Février  2009  Vtbg V3_Commentaires TBG mars_Copie de Flash du mois d' avril 2009 corrigé par NAIMI_Reporting Onatel Mai 2009 V 0_Budget Telmob 2011" xfId="4990"/>
    <cellStyle name="Page Heading Large" xfId="4991"/>
    <cellStyle name="_TableRowBorder_commentaires fixe  internet Déc 08_Commentaires TBG mars_Copie de Flash du mois d' avril 2009 corrigé par NAIMI_Flash du mois de mai 2009" xfId="4992"/>
    <cellStyle name="_TableRowBorder_commentaires fixe  internet Déc 08_Commentaires TBG mars_Copie de Flash du mois d' avril 2009 corrigé par NAIMI_Budget Telmob 2011" xfId="4993"/>
    <cellStyle name="_TableRowBorder_commentaires fixe  internet Déc 08_Commentaires TBG mars_Copie de Flash du mois d' avril 2009 corrigé par NAIMI" xfId="4994"/>
    <cellStyle name="_TableRowBorder_commentaires fixe  internet Déc 08 2" xfId="4995"/>
    <cellStyle name="_TableRowBorder_Budget Telmob 2011" xfId="4996"/>
    <cellStyle name="_TableHeading_TBG Onatel Février  2009  Vtbg V3_Commentaires TBG mars_Flash du mois d' avril 2009_Reporting Onatel septembre  2009 préparé" xfId="4997"/>
    <cellStyle name="20 % - Accent6 7_RH et QS" xfId="4998"/>
    <cellStyle name="_TableHeading_TBG Onatel Février  2009  Vtbg V3_Reporting Onatel Mai 2009 V 0 2" xfId="4999"/>
    <cellStyle name="_TableHeading_TBG Onatel Février  2009  Vtbg V3_Reporting Onatel Mai 2009 V 0" xfId="5000"/>
    <cellStyle name="_TableHeading_TBG Onatel Février  2009  Vtbg V3_Flash du mois de mai 2009_Budget Telmob 2011 2" xfId="5001"/>
    <cellStyle name="20% - Accent5 26" xfId="5002"/>
    <cellStyle name="_TableHead_commentaires fixe  internet Déc 08_Flash du mois d' avril 2009_Reporting Onatel Mai 2009 V 0_Budget Telmob 2011 2" xfId="5003"/>
    <cellStyle name="Accent5 10" xfId="5004"/>
    <cellStyle name="40% - Accent6 2_RH et QS" xfId="5005"/>
    <cellStyle name="40 % - Accent4 5 2" xfId="5006"/>
    <cellStyle name="_TableHeading_TBG Onatel Février  2009  Vtbg V3_Flash du mois de mai 2009_Budget 2011 v1 (4) 2" xfId="5007"/>
    <cellStyle name="_TableHead_commentaires fixe  internet Déc 08_Flash du mois d' avril 2009_Reporting Onatel Mai 2009 V 0_Budget 2011 v1 (4) 2" xfId="5008"/>
    <cellStyle name="40 % - Accent2 3 4" xfId="5009"/>
    <cellStyle name="Monétaire 2 10 3" xfId="5010"/>
    <cellStyle name="_TableHeading_TBG Onatel Février  2009  Vtbg V3_Flash du mois d' avril 2009_Reporting Onatel septembre  2009 préparé_Budget 2011 v1 (4)" xfId="5011"/>
    <cellStyle name="_Table_02 Pfd Valuation_Flash du mois d' avril 2009_Reporting Onatel Mai 2009 V 0" xfId="5012"/>
    <cellStyle name="_TableHeading_commentaires fixe  internet Déc 08_Reporting Onatel Avril 2009 V0_Copie de Flash du mois d' avril 2009 corrigé par NAIMI_Reporting Onatel Mai 2009 V 0_Reporting Onatel septembre  2009 préparé_Budget 2011 v1 (4)" xfId="5013"/>
    <cellStyle name="%_Flash_du_mois_de_Décembre_2008_v2(2)_Flux Financiers Conso_FAITS MARQUANTS DE SEPTEMBRE 2009" xfId="5014"/>
    <cellStyle name="_TableHead_commentaires fixe  internet Déc 08_Reporting Onatel Avril 2009 V0_Reporting Onatel septembre  2009 préparé_Budget 2011 v1 (4) 2" xfId="5015"/>
    <cellStyle name="Accent2 2 2" xfId="5016"/>
    <cellStyle name="40 % - Accent3 9 2" xfId="5017"/>
    <cellStyle name="Normal 27 2 3" xfId="5018"/>
    <cellStyle name="_TableHeading_TBG Onatel Février  2009  Vtbg V3_Flash du mois d' avril 2009_Reporting Onatel Mai 2009 V 0_Budget 2011 v1 (4)" xfId="5019"/>
    <cellStyle name="_TableHeading_TBG Onatel Février  2009  Vtbg V3_Flash du mois d' avril 2009_Reporting Onatel Mai 2009 V 0 2" xfId="5020"/>
    <cellStyle name="Euro 5 4" xfId="5021"/>
    <cellStyle name="_TableHead_commentaires fixe  internet Déc 08_TBG Onatel Février  2009  Vtbg V3_Flash du mois d' avril 2009 2" xfId="5022"/>
    <cellStyle name="_TableHeading_TBG Onatel Février  2009  Vtbg V3_Flash du mois d' avril 2009_Reporting Onatel Mai 2009 V 0" xfId="5023"/>
    <cellStyle name="60% - Accent1 20" xfId="5024"/>
    <cellStyle name="60% - Accent1 15" xfId="5025"/>
    <cellStyle name="_TableHeading_TBG Onatel Février  2009  Vtbg V3_Flash du mois d' avril 2009_Flash du mois de mai 2009_Budget Telmob 2011" xfId="5026"/>
    <cellStyle name="_TableHeading_TBG Onatel Février  2009  Vtbg V3_Flash du mois d' avril 2009_Flash du mois de mai 2009 2" xfId="5027"/>
    <cellStyle name="_TableHead_TBG Onatel Février  2009  Vtbg V3_Commentaires TBG mars_Flash du mois d' avril 2009_Flash du mois de mai 2009_Budget 2011 v1 (4) 2" xfId="5028"/>
    <cellStyle name="40 % - Accent1 7 2" xfId="5029"/>
    <cellStyle name="_TableHeading_TBG Onatel Février  2009  Vtbg V3_Flash du mois d' avril 2009_Flash du mois de mai 2009" xfId="5030"/>
    <cellStyle name="DropDown" xfId="5031"/>
    <cellStyle name="Check Cell 18" xfId="5032"/>
    <cellStyle name="Check Cell 23" xfId="5033"/>
    <cellStyle name="Milliers 2 16 4" xfId="5034"/>
    <cellStyle name="_TableHeading_TBG Onatel Février  2009  Vtbg V3_Flash du mois d' avril 2009_Budget 2011 v1 (4)" xfId="5035"/>
    <cellStyle name="千位[0]_laroux" xfId="5036"/>
    <cellStyle name="20 % - Accent6 10 4" xfId="5037"/>
    <cellStyle name="40% - Accent1 14 2" xfId="5038"/>
    <cellStyle name="_TableHeading_TBG Onatel Février  2009  Vtbg V3_Copie de Flash du mois d' avril 2009 corrigé par NAIMI_Reporting Onatel septembre  2009 préparé_Budget 2011 v1 (4)" xfId="5039"/>
    <cellStyle name="40 % - Accent4 10 4" xfId="5040"/>
    <cellStyle name="20 % - Accent3 2 2" xfId="5041"/>
    <cellStyle name="_TableHead_commentaires fixe  internet Déc 08_Reporting Onatel Mai 2009 V 0 A ENVOYE_Budget 2011 v1 (4)" xfId="5042"/>
    <cellStyle name="_TableHeading_TBG Onatel Février  2009  Vtbg V3_Copie de Flash du mois d' avril 2009 corrigé par NAIMI_Reporting Onatel septembre  2009 préparé 2" xfId="5043"/>
    <cellStyle name="_TableHeading_TBG Onatel Février  2009  Vtbg V3_Copie de Flash du mois d' avril 2009 corrigé par NAIMI_Reporting Onatel septembre  2009 préparé" xfId="5044"/>
    <cellStyle name="_TableHeading_TBG Onatel Février  2009  Vtbg V3_Copie de Flash du mois d' avril 2009 corrigé par NAIMI_Reporting Onatel Mai 2009 V 0_Reporting Onatel septembre  2009 préparé_Budget 2011 v1 (4) 2" xfId="5045"/>
    <cellStyle name="_TableHeading_TBG Onatel Février  2009  Vtbg V3_Copie de Flash du mois d' avril 2009 corrigé par NAIMI_Reporting Onatel Mai 2009 V 0_Reporting Onatel septembre  2009 préparé" xfId="5046"/>
    <cellStyle name="_TableHeading_TBG Onatel Février  2009  Vtbg V3_Copie de Flash du mois d' avril 2009 corrigé par NAIMI_Reporting Onatel Mai 2009 V 0_Budget Telmob 2011" xfId="5047"/>
    <cellStyle name="_Multiple" xfId="5048"/>
    <cellStyle name="_TableHeading_TBG Onatel Février  2009  Vtbg V3_Copie de Flash du mois d' avril 2009 corrigé par NAIMI_Reporting Onatel Mai 2009 V 0 2" xfId="5049"/>
    <cellStyle name="_TableHeading_TBG Onatel Février  2009  Vtbg V3_Copie de Flash du mois d' avril 2009 corrigé par NAIMI_Flash du mois de mai 2009_Budget Telmob 2011 2" xfId="5050"/>
    <cellStyle name="Normal 90 2 2" xfId="5051"/>
    <cellStyle name="Normal 85 2 2" xfId="5052"/>
    <cellStyle name="20 % - Accent5 3 4" xfId="5053"/>
    <cellStyle name="_TableHeading_Commentaires TBG mars_Copie de Flash du mois d' avril 2009 corrigé par NAIMI_Reporting Onatel septembre  2009 préparé 2" xfId="5054"/>
    <cellStyle name="Normal 12_Parc Mobile" xfId="5055"/>
    <cellStyle name="_SubHeading_210302 VU Liquidity new figures_Reporting Onatel Mai 2009 V 0_Flash du mois de septembre 2009 (2) (version 1)_Commentaires Janvier 2010" xfId="5056"/>
    <cellStyle name="_TableHeading_TBG Onatel Février  2009  Vtbg V3_Copie de Flash du mois d' avril 2009 corrigé par NAIMI_Flash du mois de mai 2009 2" xfId="5057"/>
    <cellStyle name="Total 4_Parc Mobile" xfId="5058"/>
    <cellStyle name="40% - Accent6 3" xfId="5059"/>
    <cellStyle name="_TableHeading_TBG Onatel Février  2009  Vtbg V3_Copie de Flash du mois d' avril 2009 corrigé par NAIMI_Flash du mois de mai 2009" xfId="5060"/>
    <cellStyle name="Accent6 28" xfId="5061"/>
    <cellStyle name="_TableHeading_TBG Onatel Février  2009  Vtbg V3_Copie de Flash du mois d' avril 2009 corrigé par NAIMI_Budget Telmob 2011" xfId="5062"/>
    <cellStyle name="20% - Accent2 23" xfId="5063"/>
    <cellStyle name="20% - Accent2 18" xfId="5064"/>
    <cellStyle name="_TableHead_commentaires fixe  internet Déc 08_Commentaires TBG mars_Copie de Flash du mois d' avril 2009 corrigé par NAIMI_Reporting Onatel septembre  2009 préparé_Budget 2011 v1 (4) 2" xfId="5065"/>
    <cellStyle name="_TableHeading_TBG Onatel Février  2009  Vtbg V3_Copie de Flash du mois d' avril 2009 corrigé par NAIMI" xfId="5066"/>
    <cellStyle name="%_yan mogo ba_Flash du mois de septembre 2009 (2) (version 1)_Flash du mois de Novembre V2" xfId="5067"/>
    <cellStyle name="_TableHeading_TBG Onatel Février  2009  Vtbg V3_Commentaires TBG mars_Reporting Onatel septembre  2009 préparé_Budget 2011 v1 (4)" xfId="5068"/>
    <cellStyle name="20 % - Accent6 3 2_Parc Mobile" xfId="5069"/>
    <cellStyle name="_TableHeading_TBG Onatel Février  2009  Vtbg V3_Commentaires TBG mars_Reporting Onatel septembre  2009 préparé 2" xfId="5070"/>
    <cellStyle name="Currency [1] 3" xfId="5071"/>
    <cellStyle name="40 % - Accent5 11" xfId="5072"/>
    <cellStyle name="_TableHeading_TBG Onatel Février  2009  Vtbg V3_Commentaires TBG mars_Reporting Onatel Mai 2009 V 0_Budget Telmob 2011 2" xfId="5073"/>
    <cellStyle name="_TableHeading_TBG Onatel Février  2009  Vtbg V3_Commentaires TBG mars_Reporting Onatel Mai 2009 V 0_Budget Telmob 2011" xfId="5074"/>
    <cellStyle name="Input 10" xfId="5075"/>
    <cellStyle name="_TableHeading_TBG Onatel Février  2009  Vtbg V3_Commentaires TBG mars_Reporting Onatel Mai 2009 V 0 2" xfId="5076"/>
    <cellStyle name="Total 14" xfId="5077"/>
    <cellStyle name="_Table_02 Pfd Valuation_commentaires fixe  internet Déc 08_Reporting Onatel septembre  2009 préparé_Capex- Mobile" xfId="5078"/>
    <cellStyle name="_TableHeading_commentaires fixe  internet Déc 08_Commentaires TBG mars_Flash du mois d' avril 2009_Flash du mois de mai 2009 2" xfId="5079"/>
    <cellStyle name="Accent1 - 40 % 2" xfId="5080"/>
    <cellStyle name="20 % - Accent4 11 2" xfId="5081"/>
    <cellStyle name="_TableHeading_TBG Onatel Février  2009  Vtbg V3_Commentaires TBG mars_Reporting Onatel Mai 2009 V 0" xfId="5082"/>
    <cellStyle name="60 % - Accent5 5 2" xfId="5083"/>
    <cellStyle name="_TableHeading_TBG Onatel Février  2009  Vtbg V3_Commentaires TBG mars_Flash du mois de mai 2009_Budget Telmob 2011 2" xfId="5084"/>
    <cellStyle name="%_Flux Financiers Conso_Flash du mois de septembre 2009 (2) (version 1)" xfId="5085"/>
    <cellStyle name="_TableHeading_TBG Onatel Février  2009  Vtbg V3_Commentaires TBG mars_Flash du mois de mai 2009_Budget 2011 v1 (4)" xfId="5086"/>
    <cellStyle name="Accent6 2 8" xfId="5087"/>
    <cellStyle name="_TableHeading_TBG Onatel Février  2009  Vtbg V3_Commentaires TBG mars_Flash du mois de mai 2009" xfId="5088"/>
    <cellStyle name="_TableHead_TBG Onatel Février  2009  Vtbg V3_Commentaires TBG mars_Copie de Flash du mois d' avril 2009 corrigé par NAIMI_Flash du mois de mai 2009_Budget 2011 v1 (4) 2" xfId="5089"/>
    <cellStyle name="_TableHeading_TBG Onatel Février  2009  Vtbg V3_Commentaires TBG mars_Flash du mois d' avril 2009_Reporting Onatel septembre  2009 préparé_Budget 2011 v1 (4) 2" xfId="5090"/>
    <cellStyle name="_TableHeading_TBG Onatel Février  2009  Vtbg V3_Commentaires TBG mars_Flash du mois d' avril 2009_Reporting Onatel septembre  2009 préparé 2" xfId="5091"/>
    <cellStyle name="20 % - Accent5 6" xfId="5092"/>
    <cellStyle name="_TableHeading_TBG Onatel Février  2009  Vtbg V3_Commentaires TBG mars_Flash du mois d' avril 2009_Reporting Onatel Mai 2009 V 0_Budget Telmob 2011 2" xfId="5093"/>
    <cellStyle name="_TableHead_TBG Onatel Février  2009  Vtbg V3_Reporting Onatel Mai 2009 V 0_Budget Telmob 2011 2" xfId="5094"/>
    <cellStyle name="_TableHeading_TBG Onatel Février  2009  Vtbg V3_Commentaires TBG mars_Flash du mois d' avril 2009_Reporting Onatel Mai 2009 V 0_Budget 2011 v1 (4) 2" xfId="5095"/>
    <cellStyle name="_TableHeading_TBG Onatel Février  2009  Vtbg V3_Commentaires TBG mars_Flash du mois d' avril 2009_Flash du mois de mai 2009_Budget Telmob 2011 2" xfId="5096"/>
    <cellStyle name="_Table_02 Pfd Valuation_commentaires fixe  internet Déc 08_Copie de Flash du mois d' avril 2009 corrigé par NAIMI_Reporting Onatel Mai 2009 V 0_Flash du mois de septembre 2009 (2) (version 1)" xfId="5097"/>
    <cellStyle name="40 % - Accent3 9" xfId="5098"/>
    <cellStyle name="40 % - Accent1 8_RH et QS" xfId="5099"/>
    <cellStyle name="_TableHeading_TBG Onatel Février  2009  Vtbg V3_Commentaires TBG mars_Flash du mois d' avril 2009_Flash du mois de mai 2009_Budget 2011 v1 (4) 2" xfId="5100"/>
    <cellStyle name="60 % - Accent3 2 2_Parc Mobile" xfId="5101"/>
    <cellStyle name="_TableHeading_TBG Onatel Février  2009  Vtbg V3_Commentaires TBG mars_Flash du mois d' avril 2009_Budget 2011 v1 (4)" xfId="5102"/>
    <cellStyle name="_TableHead_TBG Onatel Février  2009  Vtbg V3_Commentaires TBG mars_Copie de Flash du mois d' avril 2009 corrigé par NAIMI_Reporting Onatel Mai 2009 V 0_Reporting Onatel septembre  2009 préparé 2" xfId="5103"/>
    <cellStyle name="=C:\WINNT\SYSTEM32\COMMAND.COM" xfId="5104"/>
    <cellStyle name="_Table_02 Pfd Valuation_commentaires fixe  internet Déc 08_Reporting Onatel Avril 2009 V0_Copie de Flash du mois d' avril 2009 corrigé par NAIMI_Reporting Onatel septembre  2009 préparé_Capex- Mobile" xfId="5105"/>
    <cellStyle name="_TableHeading_TBG Onatel Février  2009  Vtbg V3_Commentaires TBG mars_Flash du mois d' avril 2009 2" xfId="5106"/>
    <cellStyle name="_SubHeading_prestemp_Reporting Onatel Avril 2009 V0_Reporting Onatel septembre  2009 V1 (4)" xfId="5107"/>
    <cellStyle name="_TableHeading_TBG Onatel Février  2009  Vtbg V3_Commentaires TBG mars_Copie de Flash du mois d' avril 2009 corrigé par NAIMI_Reporting Onatel septembre  2009 préparé_Budget 2011 v1 (4)" xfId="5108"/>
    <cellStyle name="Accent1 2" xfId="5109"/>
    <cellStyle name="_TableHeading_TBG Onatel Février  2009  Vtbg V3_Commentaires TBG mars_Copie de Flash du mois d' avril 2009 corrigé par NAIMI_Reporting Onatel septembre  2009 préparé 2" xfId="5110"/>
    <cellStyle name="_SI_Classeur1 (2)" xfId="5111"/>
    <cellStyle name="40 % - Accent2 9" xfId="5112"/>
    <cellStyle name="_TableHeading_TBG Onatel Février  2009  Vtbg V3_Commentaires TBG mars_Copie de Flash du mois d' avril 2009 corrigé par NAIMI_Reporting Onatel Mai 2009 V 0_Reporting Onatel septembre  2009 préparé" xfId="5113"/>
    <cellStyle name="_TableHeading_TBG Onatel Février  2009  Vtbg V3_Commentaires TBG mars_Copie de Flash du mois d' avril 2009 corrigé par NAIMI_Reporting Onatel Mai 2009 V 0" xfId="5114"/>
    <cellStyle name="Comma [0] 13 2 3" xfId="5115"/>
    <cellStyle name="_TableHeading_TBG Onatel Février  2009  Vtbg V3_Commentaires TBG mars_Copie de Flash du mois d' avril 2009 corrigé par NAIMI_Flash du mois de mai 2009_Budget Telmob 2011 2" xfId="5116"/>
    <cellStyle name="Satisfaisant 2_RH et QS" xfId="5117"/>
    <cellStyle name="Accent1 15" xfId="5118"/>
    <cellStyle name="Accent1 20" xfId="5119"/>
    <cellStyle name="_TableHeading_TBG Onatel Février  2009  Vtbg V3_Commentaires TBG mars_Copie de Flash du mois d' avril 2009 corrigé par NAIMI_Flash du mois de mai 2009_Budget Telmob 2011" xfId="5120"/>
    <cellStyle name="Normal 55 3" xfId="5121"/>
    <cellStyle name="_Table_02 Pfd Valuation_commentaires fixe  internet Déc 08_Copie de Flash du mois d' avril 2009 corrigé par NAIMI_Flash du mois de mai 2009_Budget Telmob 2011" xfId="5122"/>
    <cellStyle name="Accent5 2" xfId="5123"/>
    <cellStyle name="_TableHeading_TBG Onatel Février  2009  Vtbg V3_Commentaires TBG mars_Copie de Flash du mois d' avril 2009 corrigé par NAIMI_Budget 2011 v1 (4)" xfId="5124"/>
    <cellStyle name="_TableHeading_TBG Onatel Février  2009  Vtbg V3_Commentaires TBG mars_Copie de Flash du mois d' avril 2009 corrigé par NAIMI 2" xfId="5125"/>
    <cellStyle name="Accent3 - 20 % 2" xfId="5126"/>
    <cellStyle name="_Table_USA Ownership_commentaires fixe  internet Déc 08_TBG Onatel Février  2009  Vtbg V3_Commentaires TBG mars_Reporting Onatel septembre  2009 préparé" xfId="5127"/>
    <cellStyle name="_TableHeading_TBG Onatel Février  2009  Vtbg V3_Commentaires TBG mars_Copie de Flash du mois d' avril 2009 corrigé par NAIMI" xfId="5128"/>
    <cellStyle name="Comma [0] 8" xfId="5129"/>
    <cellStyle name="40 % - Accent1 11_RH et QS" xfId="5130"/>
    <cellStyle name="_TableHeading_TBG Onatel Février  2009  Vtbg V3_Commentaires TBG mars_Budget Telmob 2011 2" xfId="5131"/>
    <cellStyle name="_Table_commentaires fixe  internet Déc 08_Commentaires TBG mars_Flash du mois d' avril 2009_Flash du mois de septembre 2009 (2) (version 1)_Budget Telmob 2011" xfId="5132"/>
    <cellStyle name="_Table_USA Ownership_TBG Onatel Février  2009  Vtbg V3_Commentaires TBG mars" xfId="5133"/>
    <cellStyle name="_TableHeading_TBG Onatel Février  2009  Vtbg V3_Commentaires TBG mars_Budget 2011 v1 (4)" xfId="5134"/>
    <cellStyle name="_TableHeading_TBG Onatel Février  2009  Vtbg V3_Commentaires TBG mars 2" xfId="5135"/>
    <cellStyle name="_TableHeading_TBG Onatel Février  2009  Vtbg V3_Budget 2011 v1 (4) 2" xfId="5136"/>
    <cellStyle name="_TableHeading_commentaires fixe  internet Déc 08_Reporting Onatel Mai 2009 V 0 2" xfId="5137"/>
    <cellStyle name="Millions 10" xfId="5138"/>
    <cellStyle name="_TableHeading_commentaires fixe  internet Déc 08_Flash du mois d' avril 2009_Flash du mois de mai 2009_Budget 2011 v1 (4)" xfId="5139"/>
    <cellStyle name="Normal 21 2 4 2" xfId="5140"/>
    <cellStyle name="Comma [0] 18 2" xfId="5141"/>
    <cellStyle name="_TableHeading_Commentaires TBG mars_Copie de Flash du mois d' avril 2009 corrigé par NAIMI_Reporting Onatel Mai 2009 V 0_Reporting Onatel septembre  2009 préparé_Budget 2011 v1 (4)" xfId="5142"/>
    <cellStyle name="_TableHeading_TBG Onatel Février  2009  Vtbg V3" xfId="5143"/>
    <cellStyle name="_TableHeading_Rev Fixe-Internet_COMMENTAIRES JUILLET 2009_Budget Telmob 2011 2" xfId="5144"/>
    <cellStyle name="_Table_02 Pfd Valuation_Commentaires TBG mars_Flash du mois de septembre 2009 (2) (version 1)_Capex- Mobile" xfId="5145"/>
    <cellStyle name="60% - Accent4 14" xfId="5146"/>
    <cellStyle name="40 % - Accent1 8 3_RH et QS" xfId="5147"/>
    <cellStyle name="_TableHeading_Rev Fixe-Internet_COMMENTAIRES JUILLET 2009_Budget 2011 v1 (4)" xfId="5148"/>
    <cellStyle name="Text_FRA Master 1 Tableaux Etats Fi exercice 2005 BU 2212" xfId="5149"/>
    <cellStyle name="_TableHeading_Rev Fixe-Internet_COMMENTAIRES JUILLET 2009 2" xfId="5150"/>
    <cellStyle name="F3" xfId="5151"/>
    <cellStyle name="Milliers 2 6 2" xfId="5152"/>
    <cellStyle name="_TableHeading_Reporting Onatel septembre  2009 préparé_Budget 2011 v1 (4) 2" xfId="5153"/>
    <cellStyle name="Normal 5 2" xfId="5154"/>
    <cellStyle name="Comma  - Style1 2" xfId="5155"/>
    <cellStyle name="Milliers 13 3 2" xfId="5156"/>
    <cellStyle name="_TableHeading_Reporting Onatel septembre  2009 préparé_Budget 2011 v1 (4)" xfId="5157"/>
    <cellStyle name="_TableHead_TBG Onatel Février  2009  Vtbg V3_Flash du mois d' avril 2009_Reporting Onatel Mai 2009 V 0_Budget Telmob 2011" xfId="5158"/>
    <cellStyle name="Check Cell 17" xfId="5159"/>
    <cellStyle name="Check Cell 22" xfId="5160"/>
    <cellStyle name="_TableHeading_Reporting Onatel septembre  2009 préparé" xfId="5161"/>
    <cellStyle name="20% - Accent6 10 2" xfId="5162"/>
    <cellStyle name="60 % - Accent5 2" xfId="5163"/>
    <cellStyle name="_TableHeading_commentaires fixe  internet Déc 08_Flash du mois de mai 2009 2" xfId="5164"/>
    <cellStyle name="_TableHeading_Reporting Onatel Mai 2009 V 0_Budget Telmob 2011 2" xfId="5165"/>
    <cellStyle name="_Table_USA Ownership_TBG Onatel Février  2009  Vtbg V3_Commentaires TBG mars_Copie de Flash du mois d' avril 2009 corrigé par NAIMI_Budget Telmob 2011" xfId="5166"/>
    <cellStyle name="60 % - Accent5 3" xfId="5167"/>
    <cellStyle name="_TableHeading_Reporting Onatel Mai 2009 V 0_Budget 2011 v1 (4)" xfId="5168"/>
    <cellStyle name="_TableHeading_Reporting Onatel Mai 2009 V 0 A ENVOYE_Reporting Onatel septembre  2009 préparé_Budget 2011 v1 (4) 2" xfId="5169"/>
    <cellStyle name="_Table_02 Pfd Valuation_commentaires fixe  internet Déc 08_Flash du mois de septembre 2009 (2) (version 1)_Budget Telmob 2011" xfId="5170"/>
    <cellStyle name="_TableHeading_Reporting Onatel Mai 2009 V 0 A ENVOYE_Reporting Onatel septembre  2009 préparé_Budget 2011 v1 (4)" xfId="5171"/>
    <cellStyle name="Accent4 - 20 % 2" xfId="5172"/>
    <cellStyle name="_TableHeading_Reporting Onatel Mai 2009 V 0 2" xfId="5173"/>
    <cellStyle name="Milliers 14 2 2 2 2" xfId="5174"/>
    <cellStyle name="_TableHeading_Reporting Onatel Avril 2009 V0_Reporting Onatel septembre  2009 préparé_Budget 2011 v1 (4)" xfId="5175"/>
    <cellStyle name="_TableHeading_Reporting Onatel Avril 2009 V0_Reporting Onatel Mai 2009 V 0_Budget Telmob 2011 2" xfId="5176"/>
    <cellStyle name="_TableHeading_commentaires fixe  internet Déc 08_Flash du mois d' avril 2009_Budget 2011 v1 (4) 2" xfId="5177"/>
    <cellStyle name="_TableRowBorder_TBG Onatel Février  2009  Vtbg V3_Flash du mois d' avril 2009_Budget Telmob 2011" xfId="5178"/>
    <cellStyle name="_TableRowBorder_commentaires fixe  internet Déc 08_Commentaires TBG mars_Reporting Onatel Mai 2009 V 0 2" xfId="5179"/>
    <cellStyle name="_TableHeading_Reporting Onatel Avril 2009 V0_Reporting Onatel Mai 2009 V 0_Budget Telmob 2011" xfId="5180"/>
    <cellStyle name="_TableHeading_Reporting Onatel Avril 2009 V0_Reporting Onatel Mai 2009 V 0_Budget 2011 v1 (4)" xfId="5181"/>
    <cellStyle name="_Table_Commentaires TBG mars" xfId="5182"/>
    <cellStyle name="_TableHeading_Reporting Onatel Avril 2009 V0_Reporting Onatel Mai 2009 V 0" xfId="5183"/>
    <cellStyle name="_Table_USA Ownership_commentaires fixe  internet Déc 08_TBG Onatel Février  2009  Vtbg V3_Commentaires TBG mars_Copie de Flash du mois d' avril 2009 corrigé par NAIMI_Flash du mois de mai 2009_Budget Telmob 2011" xfId="5184"/>
    <cellStyle name="_TableHeading_Reporting Onatel Avril 2009 V0_Flash du mois de mai 2009 2" xfId="5185"/>
    <cellStyle name="20 % - Accent1 9" xfId="5186"/>
    <cellStyle name="_TableHeading_Reporting Onatel Avril 2009 V0_Flash du mois de mai 2009" xfId="5187"/>
    <cellStyle name="Normal 55 3_RH et QS" xfId="5188"/>
    <cellStyle name="Accent5 2_RH et QS" xfId="5189"/>
    <cellStyle name="_TableHead_commentaires fixe  internet Déc 08_TBG Onatel Février  2009  Vtbg V3_Commentaires TBG mars_Flash du mois d' avril 2009_Reporting Onatel septembre  2009 préparé 2" xfId="5190"/>
    <cellStyle name="_TableHeading_Reporting Onatel Avril 2009 V0_Copie de Flash du mois d' avril 2009 corrigé par NAIMI_Reporting Onatel septembre  2009 préparé" xfId="5191"/>
    <cellStyle name="20% - Accent1 23_RH et QS" xfId="5192"/>
    <cellStyle name="20% - Accent1 18_RH et QS" xfId="5193"/>
    <cellStyle name="_Currency_further analysis on comparables_BLS2q_salesforce" xfId="5194"/>
    <cellStyle name="_TableHead_TBG Onatel Février  2009  Vtbg V3_Commentaires TBG mars_Copie de Flash du mois d' avril 2009 corrigé par NAIMI_Budget Telmob 2011" xfId="5195"/>
    <cellStyle name="_TableRowBorder_Commentaires TBG mars_Copie de Flash du mois d' avril 2009 corrigé par NAIMI_Flash du mois de mai 2009_Budget Telmob 2011" xfId="5196"/>
    <cellStyle name="_TableHeading_commentaires fixe  internet Déc 08_TBG Onatel Février  2009  Vtbg V3_Commentaires TBG mars_Copie de Flash du mois d' avril 2009 corrigé par NAIMI_Reporting Onatel Mai 2009 V 0_Budget Telmob 2011 2" xfId="5197"/>
    <cellStyle name="_TableHead_TBG Onatel Février  2009  Vtbg V3_Copie de Flash du mois d' avril 2009 corrigé par NAIMI_Flash du mois de mai 2009 2" xfId="5198"/>
    <cellStyle name="_TableHeading_Reporting Onatel Avril 2009 V0_Copie de Flash du mois d' avril 2009 corrigé par NAIMI_Reporting Onatel Mai 2009 V 0_Reporting Onatel septembre  2009 préparé_Budget 2011 v1 (4)" xfId="5199"/>
    <cellStyle name="_TableHeading_Copie de Flash du mois d' avril 2009 corrigé par NAIMI 2" xfId="5200"/>
    <cellStyle name="_TableHeading_Flash du mois de mai 2009" xfId="5201"/>
    <cellStyle name="20 % - Accent4 3_CA Fixe" xfId="5202"/>
    <cellStyle name="Pourcentage 3 3 2" xfId="5203"/>
    <cellStyle name="_TableHead_Rev Fixe-Internet_COMMENTAIRES JUILLET 2009_Budget 2011 v1 (4) 2" xfId="5204"/>
    <cellStyle name="_TableHeading_Reporting Onatel Avril 2009 V0_Copie de Flash du mois d' avril 2009 corrigé par NAIMI_Reporting Onatel Mai 2009 V 0_Reporting Onatel septembre  2009 préparé" xfId="5205"/>
    <cellStyle name="Accent4 4_Parc Mobile" xfId="5206"/>
    <cellStyle name="_TableHead_TBG Onatel Février  2009  Vtbg V3_Reporting Onatel Mai 2009 V 0 2" xfId="5207"/>
    <cellStyle name="_TableHeading_commentaires fixe  internet Déc 08_Reporting Onatel Avril 2009 V0_Copie de Flash du mois d' avril 2009 corrigé par NAIMI_Reporting Onatel Mai 2009 V 0_Reporting Onatel septembre  2009 préparé 2" xfId="5208"/>
    <cellStyle name="Monétaire 2 8 3" xfId="5209"/>
    <cellStyle name="_TableHeading_Reporting Onatel Avril 2009 V0_Copie de Flash du mois d' avril 2009 corrigé par NAIMI_Flash du mois de mai 2009_Budget Telmob 2011 2" xfId="5210"/>
    <cellStyle name="_TableHeading_Reporting Onatel Avril 2009 V0_Copie de Flash du mois d' avril 2009 corrigé par NAIMI_Flash du mois de mai 2009_Budget 2011 v1 (4) 2" xfId="5211"/>
    <cellStyle name="Lien hypertexte 2" xfId="5212"/>
    <cellStyle name="_TableHead_Copie de Flash du mois d' avril 2009 corrigé par NAIMI_Reporting Onatel Mai 2009 V 0_Reporting Onatel septembre  2009 préparé 2" xfId="5213"/>
    <cellStyle name="_TableHeading_Reporting Onatel Avril 2009 V0_Copie de Flash du mois d' avril 2009 corrigé par NAIMI_Flash du mois de mai 2009 2" xfId="5214"/>
    <cellStyle name="Milliers 7 4" xfId="5215"/>
    <cellStyle name="_TableHeading_commentaires fixe  internet Déc 08_Reporting Onatel Avril 2009 V0_Flash du mois de mai 2009 2" xfId="5216"/>
    <cellStyle name="_TableHeading_Reporting Onatel Avril 2009 V0_Copie de Flash du mois d' avril 2009 corrigé par NAIMI_Budget Telmob 2011 2" xfId="5217"/>
    <cellStyle name="40% - Accent3 5" xfId="5218"/>
    <cellStyle name="Comma [0] 2 2" xfId="5219"/>
    <cellStyle name="_TableHeading_Reporting Onatel Avril 2009 V0_Copie de Flash du mois d' avril 2009 corrigé par NAIMI_Budget 2011 v1 (4) 2" xfId="5220"/>
    <cellStyle name="_TableHeading_Reporting Onatel Avril 2009 V0_Copie de Flash du mois d' avril 2009 corrigé par NAIMI" xfId="5221"/>
    <cellStyle name="Accent3 2 2 2" xfId="5222"/>
    <cellStyle name="40 % - Accent4 9 2 2" xfId="5223"/>
    <cellStyle name="_TableHeading_P &amp; L Conso_COMMENTAIRES JUILLET 2009_Budget 2011 v1 (4)" xfId="5224"/>
    <cellStyle name="Milliers 2 13" xfId="5225"/>
    <cellStyle name="Input Percent 6" xfId="5226"/>
    <cellStyle name="_Table_Reporting Onatel Avril 2009 V0_Copie de Flash du mois d' avril 2009 corrigé par NAIMI" xfId="5227"/>
    <cellStyle name="_TableHeading_P &amp; L Conso_COMMENTAIRES JUILLET 2009 2" xfId="5228"/>
    <cellStyle name="Giga 2" xfId="5229"/>
    <cellStyle name="Accent2 4 2" xfId="5230"/>
    <cellStyle name="_TableHeading_P &amp; L Conso_Budget 2011 v1 (4)" xfId="5231"/>
    <cellStyle name="_TableHead_Copie de Flash du mois d' avril 2009 corrigé par NAIMI_Reporting Onatel Mai 2009 V 0_Reporting Onatel septembre  2009 préparé_Budget 2011 v1 (4) 2" xfId="5232"/>
    <cellStyle name="_MultipleSpace_BLS2q_salesforce" xfId="5233"/>
    <cellStyle name="_Table_02 Pfd Valuation_TBG Onatel Février  2009  Vtbg V3_Copie de Flash du mois d' avril 2009 corrigé par NAIMI_Flash du mois de septembre 2009 (2) (version 1)_Budget Telmob 2011" xfId="5234"/>
    <cellStyle name="_TableHead_Commentaires TBG mars_Flash du mois d' avril 2009_Flash du mois de mai 2009_Budget Telmob 2011 2" xfId="5235"/>
    <cellStyle name="_Table_commentaires fixe  internet Déc 08_TBG Onatel Février  2009  Vtbg V3_Commentaires TBG mars_Copie de Flash du mois d' avril 2009 corrigé par NAIMI_Reporting Onatel Mai 2009 V 0_Reporting Onatel septembre  2009 préparé" xfId="5236"/>
    <cellStyle name="_TableHeading_Flash du mois de mai 2009_Budget Telmob 2011 2" xfId="5237"/>
    <cellStyle name="_TableHead_TBG Onatel Février  2009  Vtbg V3_Commentaires TBG mars_Reporting Onatel septembre  2009 préparé" xfId="5238"/>
    <cellStyle name="_Heading_prestemp_Reporting Onatel Mai 2009 V 0_Flash du mois de septembre 2009 (2) (version 1)_Commentaires Janvier 2010" xfId="5239"/>
    <cellStyle name="Cellule liée 2_RH et QS" xfId="5240"/>
    <cellStyle name="_V0 24sep" xfId="5241"/>
    <cellStyle name="SAPBEXundefined" xfId="5242"/>
    <cellStyle name="Output 22" xfId="5243"/>
    <cellStyle name="Output 17" xfId="5244"/>
    <cellStyle name="_TableRowBorder_TBG Onatel Février  2009  Vtbg V3_Reporting Onatel septembre  2009 préparé" xfId="5245"/>
    <cellStyle name="Top_Border" xfId="5246"/>
    <cellStyle name="_TableHeading_Flash du mois de mai 2009 2" xfId="5247"/>
    <cellStyle name="Note 9" xfId="5248"/>
    <cellStyle name="_TableHeading_Flash du mois d' avril 2009_Reporting Onatel septembre  2009 préparé_Budget 2011 v1 (4)" xfId="5249"/>
    <cellStyle name="_Heading_210302 VU Liquidity new figures 2" xfId="5250"/>
    <cellStyle name="_Table_TBG Onatel Février  2009  Vtbg V3_Copie de Flash du mois d' avril 2009 corrigé par NAIMI_Reporting Onatel Mai 2009 V 0" xfId="5251"/>
    <cellStyle name="Satisfaisant 4 2" xfId="5252"/>
    <cellStyle name="40% - Accent5 5" xfId="5253"/>
    <cellStyle name="_TableHeading_Flash du mois d' avril 2009_Reporting Onatel Mai 2009 V 0_Budget Telmob 2011 2" xfId="5254"/>
    <cellStyle name="_Table_commentaires fixe  internet Déc 08_Commentaires TBG mars_Reporting Onatel septembre  2009 préparé_Budget Telmob 2011" xfId="5255"/>
    <cellStyle name="_TableHeading_Flash du mois d' avril 2009_Flash du mois de mai 2009_Budget Telmob 2011 2" xfId="5256"/>
    <cellStyle name="20 % - Accent1 3 5" xfId="5257"/>
    <cellStyle name="_Table" xfId="5258"/>
    <cellStyle name="_TableHeading_Flash du mois d' avril 2009_Flash du mois de mai 2009_Budget Telmob 2011" xfId="5259"/>
    <cellStyle name="20% - Accent6 20_RH et QS" xfId="5260"/>
    <cellStyle name="20% - Accent6 15_RH et QS" xfId="5261"/>
    <cellStyle name="_TableHeading_Flash du mois d' avril 2009_Flash du mois de mai 2009_Budget 2011 v1 (4) 2" xfId="5262"/>
    <cellStyle name="Milliers 4 5" xfId="5263"/>
    <cellStyle name="_Table_USA Ownership_commentaires fixe  internet Déc 08_Reporting Onatel Avril 2009 V0_Reporting Onatel Mai 2009 V 0" xfId="5264"/>
    <cellStyle name="_TableHeading_P&amp;L S1 2008" xfId="5265"/>
    <cellStyle name="40% - Accent4 14" xfId="5266"/>
    <cellStyle name="_Table_USA Ownership_TBG Onatel Février  2009  Vtbg V3_Commentaires TBG mars_Flash du mois de mai 2009" xfId="5267"/>
    <cellStyle name="_TableHeading_Copie de Flash du mois d' avril 2009 corrigé par NAIMI_Reporting Onatel septembre  2009 préparé_Budget 2011 v1 (4)" xfId="5268"/>
    <cellStyle name="_Table_USA Ownership_commentaires fixe  internet Déc 08_Reporting Onatel Avril 2009 V0_Copie de Flash du mois d' avril 2009 corrigé par NAIMI_Reporting Onatel Mai 2009 V 0" xfId="5269"/>
    <cellStyle name="_Table_02 Pfd Valuation_TBG Onatel Février  2009  Vtbg V3_Copie de Flash du mois d' avril 2009 corrigé par NAIMI_Flash du mois de septembre 2009 (2) (version 1)" xfId="5270"/>
    <cellStyle name="_TableHeading_Copie de Flash du mois d' avril 2009 corrigé par NAIMI_Reporting Onatel septembre  2009 préparé" xfId="5271"/>
    <cellStyle name="_TableHeading_Copie de Flash du mois d' avril 2009 corrigé par NAIMI_Reporting Onatel Mai 2009 V 0_Budget Telmob 2011 2" xfId="5272"/>
    <cellStyle name="_TableHeading_Copie de Flash du mois d' avril 2009 corrigé par NAIMI_Reporting Onatel Mai 2009 V 0_Budget 2011 v1 (4) 2" xfId="5273"/>
    <cellStyle name="_Comma_BLS2q_salesforce" xfId="5274"/>
    <cellStyle name="_TableHeading_Copie de Flash du mois d' avril 2009 corrigé par NAIMI_Reporting Onatel Mai 2009 V 0 2" xfId="5275"/>
    <cellStyle name="_TableHeading_commentaires fixe  internet Déc 08_Copie de Flash du mois d' avril 2009 corrigé par NAIMI_Reporting Onatel Mai 2009 V 0_Budget Telmob 2011" xfId="5276"/>
    <cellStyle name="_TableHeading_TBG Onatel Février  2009  Vtbg V3_Commentaires TBG mars_Copie de Flash du mois d' avril 2009 corrigé par NAIMI_Reporting Onatel Mai 2009 V 0_Reporting Onatel septembre  2009 préparé_Budget 2011 v1 (4)" xfId="5277"/>
    <cellStyle name="_TableHeading_Copie de Flash du mois d' avril 2009 corrigé par NAIMI_Reporting Onatel Mai 2009 V 0" xfId="5278"/>
    <cellStyle name="Accent3 2 7" xfId="5279"/>
    <cellStyle name="Normal 4 14 4" xfId="5280"/>
    <cellStyle name="20% - Accent6 9 2" xfId="5281"/>
    <cellStyle name="Normal 101 2" xfId="5282"/>
    <cellStyle name="Normal 3 12 3_RH et QS" xfId="5283"/>
    <cellStyle name="_TableHeading_Copie de Flash du mois d' avril 2009 corrigé par NAIMI_Flash du mois de mai 2009_Budget Telmob 2011 2" xfId="5284"/>
    <cellStyle name="20% - Accent4 27 2" xfId="5285"/>
    <cellStyle name="_Table_commentaires fixe  internet Déc 08_TBG Onatel Février  2009  Vtbg V3_Commentaires TBG mars_Reporting Onatel septembre  2009 préparé_Budget Telmob 2011" xfId="5286"/>
    <cellStyle name="Pourcentage 15" xfId="5287"/>
    <cellStyle name="Pourcentage 20" xfId="5288"/>
    <cellStyle name="_Table_02 Pfd Valuation_commentaires fixe  internet Déc 08_Flash du mois d' avril 2009_Reporting Onatel Mai 2009 V 0_Capex- Mobile" xfId="5289"/>
    <cellStyle name="_TableHeading_Copie de Flash du mois d' avril 2009 corrigé par NAIMI_Budget 2011 v1 (4) 2" xfId="5290"/>
    <cellStyle name="Normal 6 2 3 3 4" xfId="5291"/>
    <cellStyle name="Milliers 2 3 4" xfId="5292"/>
    <cellStyle name="_TableHeading_Commentaires TBG mars_Reporting Onatel septembre  2009 préparé 2" xfId="5293"/>
    <cellStyle name="Colour" xfId="5294"/>
    <cellStyle name="Neutral 26" xfId="5295"/>
    <cellStyle name="_TableHead_commentaires fixe  internet Déc 08_Copie de Flash du mois d' avril 2009 corrigé par NAIMI_Reporting Onatel Mai 2009 V 0_Reporting Onatel septembre  2009 préparé_Budget 2011 v1 (4) 2" xfId="5296"/>
    <cellStyle name="_TableHead_Commentaires TBG mars_Copie de Flash du mois d' avril 2009 corrigé par NAIMI_Reporting Onatel Mai 2009 V 0_Budget Telmob 2011 2" xfId="5297"/>
    <cellStyle name="_TableHeading_Commentaires TBG mars_Reporting Onatel septembre  2009 préparé" xfId="5298"/>
    <cellStyle name="_TableHead_commentaires fixe  internet Déc 08_TBG Onatel Février  2009  Vtbg V3_Flash du mois d' avril 2009_Reporting Onatel septembre  2009 préparé_Budget 2011 v1 (4) 2" xfId="5299"/>
    <cellStyle name="_TableHeading_Commentaires TBG mars_Flash du mois de mai 2009_Budget Telmob 2011" xfId="5300"/>
    <cellStyle name="_TableHeading_Commentaires TBG mars_Flash du mois de mai 2009_Budget 2011 v1 (4) 2" xfId="5301"/>
    <cellStyle name="_TableHead_Copie de Flash du mois d' avril 2009 corrigé par NAIMI_Budget 2011 v1 (4)" xfId="5302"/>
    <cellStyle name="_TableHeading_Commentaires TBG mars_Flash du mois d' avril 2009_Reporting Onatel septembre  2009 préparé 2" xfId="5303"/>
    <cellStyle name="Vérification 4_RH et QS" xfId="5304"/>
    <cellStyle name="_DSL profitability- Feb '04_Access" xfId="5305"/>
    <cellStyle name="_TableHeading_Commentaires TBG mars_Flash du mois d' avril 2009_Flash du mois de mai 2009_Budget Telmob 2011" xfId="5306"/>
    <cellStyle name="40% - Accent4 8" xfId="5307"/>
    <cellStyle name="_TableHeading_Commentaires TBG mars_Flash du mois d' avril 2009_Flash du mois de mai 2009_Budget 2011 v1 (4) 2" xfId="5308"/>
    <cellStyle name="40 % - Accent5 5" xfId="5309"/>
    <cellStyle name="_TableHeading_Commentaires TBG mars_Flash du mois d' avril 2009_Flash du mois de mai 2009_Budget 2011 v1 (4)" xfId="5310"/>
    <cellStyle name="_TableHead_commentaires fixe  internet Déc 08_Commentaires TBG mars_Flash du mois d' avril 2009_Reporting Onatel septembre  2009 préparé" xfId="5311"/>
    <cellStyle name="_TableHeading_Commentaires TBG mars_Copie de Flash du mois d' avril 2009 corrigé par NAIMI_Reporting Onatel septembre  2009 préparé_Budget 2011 v1 (4)" xfId="5312"/>
    <cellStyle name="20 % - Accent2 4 4" xfId="5313"/>
    <cellStyle name="_TableHead_commentaires fixe  internet Déc 08_TBG Onatel Février  2009  Vtbg V3_Commentaires TBG mars_Reporting Onatel septembre  2009 préparé" xfId="5314"/>
    <cellStyle name="Normal 93_RH et QS" xfId="5315"/>
    <cellStyle name="Normal 88_RH et QS" xfId="5316"/>
    <cellStyle name="Accent4 12" xfId="5317"/>
    <cellStyle name="%_yan mogo ba_Flash du mois de septembre 2009 (2) (version 1)_Classeur1" xfId="5318"/>
    <cellStyle name="_TableHead_commentaires fixe  internet Déc 08_TBG Onatel Février  2009  Vtbg V3_Commentaires TBG mars_Flash du mois d' avril 2009_Budget 2011 v1 (4) 2" xfId="5319"/>
    <cellStyle name="_TableHeading_Commentaires TBG mars_Copie de Flash du mois d' avril 2009 corrigé par NAIMI_Reporting Onatel Mai 2009 V 0_Budget Telmob 2011" xfId="5320"/>
    <cellStyle name="_TableHead_TBG Onatel Février  2009  Vtbg V3_Budget Telmob 2011 2" xfId="5321"/>
    <cellStyle name="_TableHeading_Commentaires TBG mars_Copie de Flash du mois d' avril 2009 corrigé par NAIMI_Reporting Onatel Mai 2009 V 0_Budget 2011 v1 (4) 2" xfId="5322"/>
    <cellStyle name="_TableHeading_Commentaires TBG mars_Copie de Flash du mois d' avril 2009 corrigé par NAIMI_Reporting Onatel Mai 2009 V 0_Budget 2011 v1 (4)" xfId="5323"/>
    <cellStyle name="Milliers 5" xfId="5324"/>
    <cellStyle name="Normal 6 2 6" xfId="5325"/>
    <cellStyle name="_TableRowBorder_commentaires fixe  internet Déc 08_TBG Onatel Février  2009  Vtbg V3_Commentaires TBG mars_Budget Telmob 2011" xfId="5326"/>
    <cellStyle name="Normal 8 5 2_RH et QS" xfId="5327"/>
    <cellStyle name="_TableHeading_Commentaires TBG mars_Copie de Flash du mois d' avril 2009 corrigé par NAIMI_Reporting Onatel Mai 2009 V 0 2" xfId="5328"/>
    <cellStyle name="_TableHeading_Commentaires TBG mars_Copie de Flash du mois d' avril 2009 corrigé par NAIMI_Flash du mois de mai 2009_Budget 2011 v1 (4) 2" xfId="5329"/>
    <cellStyle name="_Table_TBG Onatel Février  2009  Vtbg V3_Commentaires TBG mars_Copie de Flash du mois d' avril 2009 corrigé par NAIMI_Reporting Onatel Mai 2009 V 0_Reporting Onatel septembre  2009 préparé_Budget Telmob 2011" xfId="5330"/>
    <cellStyle name="_TableHeading_Commentaires TBG mars_Budget Telmob 2011 2" xfId="5331"/>
    <cellStyle name="_Table_TBG Onatel Février  2009  Vtbg V3_Commentaires TBG mars_Flash du mois d' avril 2009_Flash du mois de septembre 2009 (2) (version 1)" xfId="5332"/>
    <cellStyle name="_Table_02 Pfd Valuation_commentaires fixe  internet Déc 08_TBG Onatel Février  2009  Vtbg V3_Flash du mois de septembre 2009 (2) (version 1)_Capex- Mobile" xfId="5333"/>
    <cellStyle name="_TableHeading_commentaires fixe  internet Déc 08_TBG Onatel Février  2009  Vtbg V3_Reporting Onatel septembre  2009 préparé_Budget 2011 v1 (4) 2" xfId="5334"/>
    <cellStyle name="_Percent_BLS2q_salesforce" xfId="5335"/>
    <cellStyle name="_TableHeading_commentaires fixe  internet Déc 08_Reporting Onatel Mai 2009 V 0 A ENVOYE_Reporting Onatel septembre  2009 préparé_Budget 2011 v1 (4) 2" xfId="5336"/>
    <cellStyle name="_SubHeading_210302 VU Liquidity new figures_Reporting Onatel Avril 2009 V0_Classeur1" xfId="5337"/>
    <cellStyle name="40 % - Accent3 2 2 2" xfId="5338"/>
    <cellStyle name="_TableHeading_commentaires fixe  internet Déc 08_TBG Onatel Février  2009  Vtbg V3_Reporting Onatel septembre  2009 préparé_Budget 2011 v1 (4)" xfId="5339"/>
    <cellStyle name="Sortie 2" xfId="5340"/>
    <cellStyle name="_TableHeading_commentaires fixe  internet Déc 08_TBG Onatel Février  2009  Vtbg V3_Reporting Onatel Mai 2009 V 0_Budget 2011 v1 (4)" xfId="5341"/>
    <cellStyle name="Avertissement 2_RH et QS" xfId="5342"/>
    <cellStyle name="_~8691318_BP&amp;A Bulletin - 05- 2008-09-MAPA (Post review)" xfId="5343"/>
    <cellStyle name="_TableHeading_commentaires fixe  internet Déc 08_TBG Onatel Février  2009  Vtbg V3_Reporting Onatel Mai 2009 V 0" xfId="5344"/>
    <cellStyle name="_TableHeading_commentaires fixe  internet Déc 08_TBG Onatel Février  2009  Vtbg V3_Flash du mois de mai 2009 2" xfId="5345"/>
    <cellStyle name="40% - Accent1 28" xfId="5346"/>
    <cellStyle name="_TableHead_Rev Fixe-Internet 2" xfId="5347"/>
    <cellStyle name="_TableHeading_commentaires fixe  internet Déc 08_TBG Onatel Février  2009  Vtbg V3_Flash du mois d' avril 2009_Reporting Onatel septembre  2009 préparé_Budget 2011 v1 (4)" xfId="5348"/>
    <cellStyle name="_TableHeading_commentaires fixe  internet Déc 08_TBG Onatel Février  2009  Vtbg V3_Flash du mois d' avril 2009_Reporting Onatel Mai 2009 V 0" xfId="5349"/>
    <cellStyle name="40 % - Accent3 2 4" xfId="5350"/>
    <cellStyle name="Calculation 25" xfId="5351"/>
    <cellStyle name="_Table_Commentaires TBG mars_Copie de Flash du mois d' avril 2009 corrigé par NAIMI_Reporting Onatel Mai 2009 V 0_Reporting Onatel septembre  2009 préparé_Budget Telmob 2011" xfId="5352"/>
    <cellStyle name="Title" xfId="5353" builtinId="15"/>
    <cellStyle name="Euro 11" xfId="5354"/>
    <cellStyle name="_TableHeading_commentaires fixe  internet Déc 08_TBG Onatel Février  2009  Vtbg V3_Flash du mois d' avril 2009 2" xfId="5355"/>
    <cellStyle name="_TableHead_TBG Onatel Février  2009  Vtbg V3_Flash du mois d' avril 2009_Flash du mois de mai 2009" xfId="5356"/>
    <cellStyle name="Calculation 23" xfId="5357"/>
    <cellStyle name="Calculation 18" xfId="5358"/>
    <cellStyle name="40 % - Accent3 2 2" xfId="5359"/>
    <cellStyle name="Euro 16" xfId="5360"/>
    <cellStyle name="_Table_USA Ownership_commentaires fixe  internet Déc 08_Commentaires TBG mars_Flash du mois d' avril 2009_Reporting Onatel Mai 2009 V 0" xfId="5361"/>
    <cellStyle name="_SubHeading_prestemp_Reporting Onatel Mai 2009 V 0 A ENVOYE_Flash du mois de septembre 2009 (2) (version 1)_FLASH ONATEL DU MOIS DE FEVRIER 2010 V2" xfId="5362"/>
    <cellStyle name="20 % - Accent2 8 3_RH et QS" xfId="5363"/>
    <cellStyle name="HEADINGSTOP" xfId="5364"/>
    <cellStyle name="_Table_Commentaires TBG mars_Flash du mois d' avril 2009_Reporting Onatel septembre  2009 préparé" xfId="5365"/>
    <cellStyle name="Normal 100" xfId="5366"/>
    <cellStyle name="Normal 4 5" xfId="5367"/>
    <cellStyle name="_TableHeading_commentaires fixe  internet Déc 08_TBG Onatel Février  2009  Vtbg V3_Copie de Flash du mois d' avril 2009 corrigé par NAIMI_Reporting Onatel septembre  2009 préparé 2" xfId="5368"/>
    <cellStyle name="_TableHeading_Commentaires TBG mars" xfId="5369"/>
    <cellStyle name="_TableHeading_commentaires fixe  internet Déc 08_TBG Onatel Février  2009  Vtbg V3_Copie de Flash du mois d' avril 2009 corrigé par NAIMI_Reporting Onatel septembre  2009 préparé" xfId="5370"/>
    <cellStyle name="_TableHead_Commentaires TBG mars_Reporting Onatel Mai 2009 V 0_Budget Telmob 2011" xfId="5371"/>
    <cellStyle name="40% - Accent4 18_RH et QS" xfId="5372"/>
    <cellStyle name="40% - Accent4 23_RH et QS" xfId="5373"/>
    <cellStyle name="_TableHeading_commentaires fixe  internet Déc 08_Reporting Onatel Avril 2009 V0_Copie de Flash du mois d' avril 2009 corrigé par NAIMI_Reporting Onatel septembre  2009 préparé 2" xfId="5374"/>
    <cellStyle name="_SubHeading_prestemp_Reporting Onatel Avril 2009 V0_Flash du mois de septembre 2009 (2) (version 1)" xfId="5375"/>
    <cellStyle name="_TableHeading_commentaires fixe  internet Déc 08_TBG Onatel Février  2009  Vtbg V3_Copie de Flash du mois d' avril 2009 corrigé par NAIMI_Reporting Onatel Mai 2009 V 0_Reporting Onatel septembre  2009 préparé_Budget 2011 v1 (4)" xfId="5376"/>
    <cellStyle name="Normal 21 2 2_RH et QS" xfId="5377"/>
    <cellStyle name="Normal 16 2 2_RH et QS" xfId="5378"/>
    <cellStyle name="_TableHeading_commentaires fixe  internet Déc 08_TBG Onatel Février  2009  Vtbg V3_Copie de Flash du mois d' avril 2009 corrigé par NAIMI_Flash du mois de mai 2009_Budget 2011 v1 (4) 2" xfId="5379"/>
    <cellStyle name="_TableHeading_commentaires fixe  internet Déc 08_TBG Onatel Février  2009  Vtbg V3_Copie de Flash du mois d' avril 2009 corrigé par NAIMI_Reporting Onatel Mai 2009 V 0_Reporting Onatel septembre  2009 préparé 2" xfId="5380"/>
    <cellStyle name="Milliers 2 2 4 3" xfId="5381"/>
    <cellStyle name="%_Flux Financiers Conso_Flash du mois de Décembre 2009 V3 (2)" xfId="5382"/>
    <cellStyle name="Output 6" xfId="5383"/>
    <cellStyle name="_TableHeading_commentaires fixe  internet Déc 08_TBG Onatel Février  2009  Vtbg V3_Copie de Flash du mois d' avril 2009 corrigé par NAIMI_Reporting Onatel Mai 2009 V 0_Budget 2011 v1 (4)" xfId="5384"/>
    <cellStyle name="_TableHeading_commentaires fixe  internet Déc 08_TBG Onatel Février  2009  Vtbg V3_Copie de Flash du mois d' avril 2009 corrigé par NAIMI_Reporting Onatel Mai 2009 V 0" xfId="5385"/>
    <cellStyle name="_TableHead 2" xfId="5386"/>
    <cellStyle name="_TableHeading_Flash du mois d' avril 2009 2" xfId="5387"/>
    <cellStyle name="_TableHeading_Flash du mois d' avril 2009" xfId="5388"/>
    <cellStyle name="Normal 6 2 5 3_RH et QS" xfId="5389"/>
    <cellStyle name="Milliers 4 3_RH et QS" xfId="5390"/>
    <cellStyle name="Bad 14" xfId="5391"/>
    <cellStyle name="_TableHeading_commentaires fixe  internet Déc 08_TBG Onatel Février  2009  Vtbg V3_Copie de Flash du mois d' avril 2009 corrigé par NAIMI_Flash du mois de mai 2009" xfId="5392"/>
    <cellStyle name="Accent1 3 2" xfId="5393"/>
    <cellStyle name="_Table_USA Ownership_commentaires fixe  internet Déc 08_TBG Onatel Février  2009  Vtbg V3_Reporting Onatel septembre  2009 préparé_Budget Telmob 2011" xfId="5394"/>
    <cellStyle name="_TableHeading_commentaires fixe  internet Déc 08_TBG Onatel Février  2009  Vtbg V3_Copie de Flash du mois d' avril 2009 corrigé par NAIMI_Budget Telmob 2011 2" xfId="5395"/>
    <cellStyle name="_TableHeading_commentaires fixe  internet Déc 08_TBG Onatel Février  2009  Vtbg V3_Copie de Flash du mois d' avril 2009 corrigé par NAIMI_Budget 2011 v1 (4)" xfId="5396"/>
    <cellStyle name="NPPESalesPct 10" xfId="5397"/>
    <cellStyle name="%_Phase préparatoire du TBG de Décembre 2008_Flash du mois de septembre 2009 (2) (version 1)_Reporting Onatel septembre  2009 V1 (4)" xfId="5398"/>
    <cellStyle name="_TableHeading_commentaires fixe  internet Déc 08_TBG Onatel Février  2009  Vtbg V3_Commentaires TBG mars_Reporting Onatel septembre  2009 préparé" xfId="5399"/>
    <cellStyle name="Pourcentage 17_RH et QS" xfId="5400"/>
    <cellStyle name="_TableHeading_Commentaires TBG mars_Copie de Flash du mois d' avril 2009 corrigé par NAIMI_Reporting Onatel Mai 2009 V 0_Reporting Onatel septembre  2009 préparé" xfId="5401"/>
    <cellStyle name="_TableHeading_commentaires fixe  internet Déc 08_TBG Onatel Février  2009  Vtbg V3_Commentaires TBG mars_Reporting Onatel Mai 2009 V 0" xfId="5402"/>
    <cellStyle name="Note 2" xfId="5403"/>
    <cellStyle name="_Table_commentaires fixe  internet Déc 08_Copie de Flash du mois d' avril 2009 corrigé par NAIMI_Flash du mois de septembre 2009 (2) (version 1)" xfId="5404"/>
    <cellStyle name="_TableHead_Flash du mois d' avril 2009" xfId="5405"/>
    <cellStyle name="_Table_USA Ownership_Reporting Onatel Mai 2009 V 0 A ENVOYE_Flash du mois de septembre 2009 (2) (version 1)_Budget Telmob 2011" xfId="5406"/>
    <cellStyle name="20 % - Accent4 7 2" xfId="5407"/>
    <cellStyle name="%_Feuil1" xfId="5408"/>
    <cellStyle name="_TableHeading_commentaires fixe  internet Déc 08_TBG Onatel Février  2009  Vtbg V3_Commentaires TBG mars_Flash du mois de mai 2009_Budget Telmob 2011" xfId="5409"/>
    <cellStyle name="_TableHeading_Commentaires TBG mars_Flash du mois d' avril 2009_Budget 2011 v1 (4) 2" xfId="5410"/>
    <cellStyle name="_DV CAPEX 2008" xfId="5411"/>
    <cellStyle name="20 % - Accent1 3 3" xfId="5412"/>
    <cellStyle name="_TableHeading_commentaires fixe  internet Déc 08_TBG Onatel Février  2009  Vtbg V3_Commentaires TBG mars_Flash du mois d' avril 2009_Flash du mois de mai 2009_Budget 2011 v1 (4) 2" xfId="5413"/>
    <cellStyle name="_Table_USA Ownership_Reporting Onatel Mai 2009 V 0 A ENVOYE_Reporting Onatel septembre  2009 préparé" xfId="5414"/>
    <cellStyle name="_Table_USA Ownership_Copie de Flash du mois d' avril 2009 corrigé par NAIMI_Reporting Onatel Mai 2009 V 0_Reporting Onatel septembre  2009 préparé_Budget Telmob 2011" xfId="5415"/>
    <cellStyle name="_Table_commentaires fixe  internet Déc 08_TBG Onatel Février  2009  Vtbg V3_Copie de Flash du mois d' avril 2009 corrigé par NAIMI_Reporting Onatel Mai 2009 V 0_Flash du mois de septembre 2009 (2) (version 1)" xfId="5416"/>
    <cellStyle name="40 % - Accent1 4" xfId="5417"/>
    <cellStyle name="_TableHeading_commentaires fixe  internet Déc 08_TBG Onatel Février  2009  Vtbg V3_Commentaires TBG mars_Flash du mois d' avril 2009_Budget Telmob 2011" xfId="5418"/>
    <cellStyle name="Accent2 3 2" xfId="5419"/>
    <cellStyle name="40% - Accent6 23" xfId="5420"/>
    <cellStyle name="40% - Accent6 18" xfId="5421"/>
    <cellStyle name="Calculation 27" xfId="5422"/>
    <cellStyle name="_TableHeading_commentaires fixe  internet Déc 08_TBG Onatel Février  2009  Vtbg V3_Commentaires TBG mars_Flash du mois d' avril 2009_Budget 2011 v1 (4)" xfId="5423"/>
    <cellStyle name="_Heading_210302 VU Liquidity new figures_Reporting Onatel Mai 2009 V 0_Reporting Onatel septembre  2009 V1 (4)" xfId="5424"/>
    <cellStyle name="Accent1 10" xfId="5425"/>
    <cellStyle name="Neutre 3 2" xfId="5426"/>
    <cellStyle name="_Heading_prestemp_Reporting Onatel Mai 2009 V 0_Flash du mois de septembre 2009 (2) (version 1)" xfId="5427"/>
    <cellStyle name="_TableHead_TBG Onatel Février  2009  Vtbg V3_Commentaires TBG mars_Flash du mois de mai 2009_Budget 2011 v1 (4) 2" xfId="5428"/>
    <cellStyle name="20% - Accent2 15_RH et QS" xfId="5429"/>
    <cellStyle name="20% - Accent2 20_RH et QS" xfId="5430"/>
    <cellStyle name="Monétaire 2 4 3" xfId="5431"/>
    <cellStyle name="Accent2 2 8" xfId="5432"/>
    <cellStyle name="_TableHeading_commentaires fixe  internet Déc 08_TBG Onatel Février  2009  Vtbg V3_Commentaires TBG mars_Flash du mois d' avril 2009 2" xfId="5433"/>
    <cellStyle name="_TableHeading_commentaires fixe  internet Déc 08_Reporting Onatel Avril 2009 V0_Budget Telmob 2011" xfId="5434"/>
    <cellStyle name="Euro 8 2" xfId="5435"/>
    <cellStyle name="_TableHeading_commentaires fixe  internet Déc 08_TBG Onatel Février  2009  Vtbg V3_Commentaires TBG mars_Flash du mois d' avril 2009_Flash du mois de mai 2009_Budget Telmob 2011 2" xfId="5436"/>
    <cellStyle name="_TableHeading_Reporting Onatel Avril 2009 V0_Copie de Flash du mois d' avril 2009 corrigé par NAIMI_Budget Telmob 2011" xfId="5437"/>
    <cellStyle name="_TableHead_TBG Onatel Février  2009  Vtbg V3_Flash du mois d' avril 2009_Flash du mois de mai 2009_Budget Telmob 2011 2" xfId="5438"/>
    <cellStyle name="_TableHead_commentaires fixe  internet Déc 08_Commentaires TBG mars_Copie de Flash du mois d' avril 2009 corrigé par NAIMI_Reporting Onatel Mai 2009 V 0_Reporting Onatel septembre  2009 préparé_Budget 2011 v1 (4) 2" xfId="5439"/>
    <cellStyle name="Milliers 8 4" xfId="5440"/>
    <cellStyle name="Normal 2 2" xfId="5441"/>
    <cellStyle name="_TableHead_Reporting Onatel Avril 2009 V0_Reporting Onatel septembre  2009 préparé_Budget 2011 v1 (4)" xfId="5442"/>
    <cellStyle name="_Table_TBG Onatel Février  2009  Vtbg V3_Flash du mois d' avril 2009_Flash du mois de septembre 2009 (2) (version 1)_Budget Telmob 2011" xfId="5443"/>
    <cellStyle name="40 % - Accent5 14" xfId="5444"/>
    <cellStyle name="_TableHeading_commentaires fixe  internet Déc 08_TBG Onatel Février  2009  Vtbg V3_Commentaires TBG mars_Copie de Flash du mois d' avril 2009 corrigé par NAIMI_Reporting Onatel septembre  2009 préparé 2" xfId="5445"/>
    <cellStyle name="_TableHeading_TBG Onatel Février  2009  Vtbg V3_Copie de Flash du mois d' avril 2009 corrigé par NAIMI_Flash du mois de mai 2009_Budget 2011 v1 (4)" xfId="5446"/>
    <cellStyle name="%_Flash du mois de septembre 2009 (2) (version 1)_COMMENTAIRES" xfId="5447"/>
    <cellStyle name="_TableHeading_Reporting Onatel Mai 2009 V 0 A ENVOYE_Budget 2011 v1 (4) 2" xfId="5448"/>
    <cellStyle name="_TableHeading_commentaires fixe  internet Déc 08_TBG Onatel Février  2009  Vtbg V3_Commentaires TBG mars_Copie de Flash du mois d' avril 2009 corrigé par NAIMI_Flash du mois de mai 2009_Budget Telmob 2011 2" xfId="5449"/>
    <cellStyle name="Milliers 5 3 5" xfId="5450"/>
    <cellStyle name="_Table_Copie de Flash du mois d' avril 2009 corrigé par NAIMI_Reporting Onatel Mai 2009 V 0_Flash du mois de septembre 2009 (2) (version 1)_Budget Telmob 2011" xfId="5451"/>
    <cellStyle name="_TableHeading_commentaires fixe  internet Déc 08_TBG Onatel Février  2009  Vtbg V3_Commentaires TBG mars_Copie de Flash du mois d' avril 2009 corrigé par NAIMI_Budget Telmob 2011" xfId="5452"/>
    <cellStyle name="20 % - Accent5 7" xfId="5453"/>
    <cellStyle name="_TableHeading_commentaires fixe  internet Déc 08_TBG Onatel Février  2009  Vtbg V3_Commentaires TBG mars_Copie de Flash du mois d' avril 2009 corrigé par NAIMI" xfId="5454"/>
    <cellStyle name="Milliers 3 8 2 3" xfId="5455"/>
    <cellStyle name="_TableHeading_commentaires fixe  internet Déc 08_TBG Onatel Février  2009  Vtbg V3_Flash du mois d' avril 2009_Flash du mois de mai 2009_Budget 2011 v1 (4)" xfId="5456"/>
    <cellStyle name="Note 28" xfId="5457"/>
    <cellStyle name="_Table_Rev Fixe-Internet_Budget Telmob 2011" xfId="5458"/>
    <cellStyle name="Milliers 3 3 2 3" xfId="5459"/>
    <cellStyle name="Normal 24 5 2" xfId="5460"/>
    <cellStyle name="_TableHeading_commentaires fixe  internet Déc 08_Flash du mois de mai 2009_Budget 2011 v1 (4) 2" xfId="5461"/>
    <cellStyle name="Bad" xfId="5462" builtinId="27"/>
    <cellStyle name="_TableHeading_commentaires fixe  internet Déc 08_TBG Onatel Février  2009  Vtbg V3_Commentaires TBG mars 2" xfId="5463"/>
    <cellStyle name="_TableRowBorder_Copie de Flash du mois d' avril 2009 corrigé par NAIMI_Budget Telmob 2011" xfId="5464"/>
    <cellStyle name="_TableHeading_commentaires fixe  internet Déc 08_TBG Onatel Février  2009  Vtbg V3_Budget 2011 v1 (4)" xfId="5465"/>
    <cellStyle name="Milliers 14 7" xfId="5466"/>
    <cellStyle name="_TableHeading_commentaires fixe  internet Déc 08_Reporting Onatel septembre  2009 préparé 2" xfId="5467"/>
    <cellStyle name="_TableHead_TBG Onatel Février  2009  Vtbg V3_Commentaires TBG mars_Flash du mois d' avril 2009_Reporting Onatel Mai 2009 V 0_Budget 2011 v1 (4)" xfId="5468"/>
    <cellStyle name="_TableHeading_TBG Onatel Février  2009  Vtbg V3_Commentaires TBG mars_Reporting Onatel septembre  2009 préparé_Budget 2011 v1 (4) 2" xfId="5469"/>
    <cellStyle name="_Table_USA Ownership_Commentaires TBG mars_Copie de Flash du mois d' avril 2009 corrigé par NAIMI" xfId="5470"/>
    <cellStyle name="Accent5 2 7" xfId="5471"/>
    <cellStyle name="_TableHeading_commentaires fixe  internet Déc 08_Reporting Onatel Mai 2009 V 0 A ENVOYE_Reporting Onatel septembre  2009 préparé_Budget 2011 v1 (4)" xfId="5472"/>
    <cellStyle name="Titre 3 4 3" xfId="5473"/>
    <cellStyle name="40 % - Accent4 7 3_RH et QS" xfId="5474"/>
    <cellStyle name="20% - Accent2 20 2" xfId="5475"/>
    <cellStyle name="20% - Accent2 15 2" xfId="5476"/>
    <cellStyle name="_TableHeading_commentaires fixe  internet Déc 08_TBG Onatel Février  2009  Vtbg V3_Commentaires TBG mars_Flash du mois de mai 2009_Budget 2011 v1 (4)" xfId="5477"/>
    <cellStyle name="Titre 4 5_RH et QS" xfId="5478"/>
    <cellStyle name="Insatisfaisant 5_RH et QS" xfId="5479"/>
    <cellStyle name="20 % - Accent6 9" xfId="5480"/>
    <cellStyle name="_TableHeading_commentaires fixe  internet Déc 08_Reporting Onatel Mai 2009 V 0 A ENVOYE_Budget Telmob 2011 2" xfId="5481"/>
    <cellStyle name="Linked Cell 7" xfId="5482"/>
    <cellStyle name="_Heading_210302 VU Liquidity new figures_Reporting Onatel septembre  2009 préparé" xfId="5483"/>
    <cellStyle name="_TableHead_Reporting Onatel Avril 2009 V0_Flash du mois de mai 2009_Budget 2011 v1 (4)" xfId="5484"/>
    <cellStyle name="_TableHeading_commentaires fixe  internet Déc 08_Reporting Onatel Mai 2009 V 0 A ENVOYE_Budget 2011 v1 (4) 2" xfId="5485"/>
    <cellStyle name="_TableHead_commentaires fixe  internet Déc 08_Budget Telmob 2011" xfId="5486"/>
    <cellStyle name="Milliers 7 2 2" xfId="5487"/>
    <cellStyle name="_TableHeading_commentaires fixe  internet Déc 08_Reporting Onatel Mai 2009 V 0" xfId="5488"/>
    <cellStyle name="_Table_USA Ownership_TBG Onatel Février  2009  Vtbg V3_Commentaires TBG mars_Reporting Onatel septembre  2009 préparé" xfId="5489"/>
    <cellStyle name="_TableHeading_commentaires fixe  internet Déc 08_Reporting Onatel Avril 2009 V0_Reporting Onatel septembre  2009 préparé 2" xfId="5490"/>
    <cellStyle name="_Table_commentaires fixe  internet Déc 08_Copie de Flash du mois d' avril 2009 corrigé par NAIMI" xfId="5491"/>
    <cellStyle name="_Table_USA Ownership_TBG Onatel Février  2009  Vtbg V3_Commentaires TBG mars_Copie de Flash du mois d' avril 2009 corrigé par NAIMI_Reporting Onatel Mai 2009 V 0_Flash du mois de septembre 2009 (2) (version 1)" xfId="5492"/>
    <cellStyle name="20% - Accent4 10" xfId="5493"/>
    <cellStyle name="_TableHeading_commentaires fixe  internet Déc 08_Reporting Onatel Avril 2009 V0_Reporting Onatel septembre  2009 préparé" xfId="5494"/>
    <cellStyle name="_Table_02 Pfd Valuation_commentaires fixe  internet Déc 08_Reporting Onatel Mai 2009 V 0 A ENVOYE_Flash du mois de septembre 2009 (2) (version 1)" xfId="5495"/>
    <cellStyle name="Milliers 4 2 2 3" xfId="5496"/>
    <cellStyle name="_TableHeading_commentaires fixe  internet Déc 08_Reporting Onatel Avril 2009 V0_Reporting Onatel Mai 2009 V 0_Budget Telmob 2011 2" xfId="5497"/>
    <cellStyle name="20 % - Accent1 7 4" xfId="5498"/>
    <cellStyle name="_TableHeading_commentaires fixe  internet Déc 08_Reporting Onatel Avril 2009 V0_Reporting Onatel Mai 2009 V 0_Budget 2011 v1 (4)" xfId="5499"/>
    <cellStyle name="Pourcentage 2 2 5" xfId="5500"/>
    <cellStyle name="_Table_Reporting Onatel Avril 2009 V0_Copie de Flash du mois d' avril 2009 corrigé par NAIMI_Reporting Onatel septembre  2009 préparé_Budget Telmob 2011" xfId="5501"/>
    <cellStyle name="_TableHeading_commentaires fixe  internet Déc 08_Reporting Onatel Avril 2009 V0_Reporting Onatel Mai 2009 V 0 2" xfId="5502"/>
    <cellStyle name="Milliers 4 9 2 2" xfId="5503"/>
    <cellStyle name="_Table_TBG Onatel Février  2009  Vtbg V3_Commentaires TBG mars_Flash du mois d' avril 2009_Reporting Onatel Mai 2009 V 0_Budget Telmob 2011" xfId="5504"/>
    <cellStyle name=" Writer Import]_x000d__x000a_Display Dialog=No_x000d__x000a__x000d__x000a_[Horizontal Arrange]_x000d__x000a_Dimensions Interlocking=Yes_x000d__x000a_Sum Hierarchy=Yes_x000d__x000a_Generate 3" xfId="5505"/>
    <cellStyle name="_TableHead_TBG Onatel Février  2009  Vtbg V3_Reporting Onatel septembre  2009 préparé" xfId="5506"/>
    <cellStyle name="20% - Accent2 4" xfId="5507"/>
    <cellStyle name="_Table_USA Ownership_TBG Onatel Février  2009  Vtbg V3_Copie de Flash du mois d' avril 2009 corrigé par NAIMI_Reporting Onatel Mai 2009 V 0" xfId="5508"/>
    <cellStyle name="Milliers 2 16 2 2" xfId="5509"/>
    <cellStyle name="_TableHeading_commentaires fixe  internet Déc 08_Reporting Onatel Avril 2009 V0_Copie de Flash du mois d' avril 2009 corrigé par NAIMI_Reporting Onatel septembre  2009 préparé_Budget 2011 v1 (4) 2" xfId="5510"/>
    <cellStyle name="_TableHeading_commentaires fixe  internet Déc 08_Reporting Onatel Avril 2009 V0_Copie de Flash du mois d' avril 2009 corrigé par NAIMI_Reporting Onatel Mai 2009 V 0_Reporting Onatel septembre  2009 préparé_Budget 2011 v1 (4) 2" xfId="5511"/>
    <cellStyle name="_Table_USA Ownership_Commentaires TBG mars_Copie de Flash du mois d' avril 2009 corrigé par NAIMI_Reporting Onatel septembre  2009 préparé" xfId="5512"/>
    <cellStyle name="_TableHeading_commentaires fixe  internet Déc 08_TBG Onatel Février  2009  Vtbg V3_Commentaires TBG mars_Flash du mois de mai 2009_Budget Telmob 2011 2" xfId="5513"/>
    <cellStyle name="_TableHeading_commentaires fixe  internet Déc 08_Commentaires TBG mars_Budget 2011 v1 (4) 2" xfId="5514"/>
    <cellStyle name="_TableHeading_commentaires fixe  internet Déc 08_Reporting Onatel Avril 2009 V0_Copie de Flash du mois d' avril 2009 corrigé par NAIMI_Reporting Onatel Mai 2009 V 0 2" xfId="5515"/>
    <cellStyle name="_SubHeading_prestemp_Reporting Onatel Mai 2009 V 0 A ENVOYE_Commentaires Janvier 2010" xfId="5516"/>
    <cellStyle name="_TableHeading_commentaires fixe  internet Déc 08_Reporting Onatel Avril 2009 V0_Copie de Flash du mois d' avril 2009 corrigé par NAIMI_Flash du mois de mai 2009_Budget Telmob 2011" xfId="5517"/>
    <cellStyle name="_Table_02 Pfd Valuation_commentaires fixe  internet Déc 08_TBG Onatel Février  2009  Vtbg V3_Flash du mois d' avril 2009_Reporting Onatel Mai 2009 V 0_Budget Telmob 2011" xfId="5518"/>
    <cellStyle name="Normal 23 2 2" xfId="5519"/>
    <cellStyle name="Normal 18 2 2" xfId="5520"/>
    <cellStyle name="_Table_TBG Onatel Février  2009  Vtbg V3_Commentaires TBG mars_Flash du mois d' avril 2009_Flash du mois de mai 2009_Budget Telmob 2011" xfId="5521"/>
    <cellStyle name="Normal 4 2 4 2" xfId="5522"/>
    <cellStyle name="_Table_USA Ownership_Commentaires TBG mars_Flash du mois de septembre 2009 (2) (version 1)" xfId="5523"/>
    <cellStyle name="60 % - Accent2 2 2 2" xfId="5524"/>
    <cellStyle name="40% - Accent1 7_RH et QS" xfId="5525"/>
    <cellStyle name="40 % - Accent5 10 4" xfId="5526"/>
    <cellStyle name="Copy Percent 0_Actu 1 du Budget Annuel Groupe IAM  2007" xfId="5527"/>
    <cellStyle name="%_Flash du mois de septembre 2009 (2) (version 1)_Flash du mois de Décembre 2009 V3 (2)" xfId="5528"/>
    <cellStyle name="Normal 8 2 6 2" xfId="5529"/>
    <cellStyle name="Monétaire 2 10 2" xfId="5530"/>
    <cellStyle name="_TableHeading_commentaires fixe  internet Déc 08_Reporting Onatel Avril 2009 V0_Copie de Flash du mois d' avril 2009 corrigé par NAIMI_Budget Telmob 2011 2" xfId="5531"/>
    <cellStyle name="_TableHead_TBG Onatel Février  2009  Vtbg V3_Flash du mois d' avril 2009_Flash du mois de mai 2009_Budget Telmob 2011" xfId="5532"/>
    <cellStyle name="_TableRowBorder_TBG Onatel Février  2009  Vtbg V3_Commentaires TBG mars_Flash du mois d' avril 2009_Budget Telmob 2011" xfId="5533"/>
    <cellStyle name="_TableHeading_commentaires fixe  internet Déc 08_Reporting Onatel Avril 2009 V0_Copie de Flash du mois d' avril 2009 corrigé par NAIMI" xfId="5534"/>
    <cellStyle name="_TableHeading_commentaires fixe  internet Déc 08_TBG Onatel Février  2009  Vtbg V3_Commentaires TBG mars_Budget 2011 v1 (4) 2" xfId="5535"/>
    <cellStyle name="Heading 2 18" xfId="5536"/>
    <cellStyle name="Heading 2 23" xfId="5537"/>
    <cellStyle name="20% - Accent1 9_RH et QS" xfId="5538"/>
    <cellStyle name="_TableHeading_commentaires fixe  internet Déc 08_Reporting Onatel Avril 2009 V0 2" xfId="5539"/>
    <cellStyle name="Enter Currency (2)" xfId="5540"/>
    <cellStyle name="_TableHeading_Flash du mois d' avril 2009_Flash du mois de mai 2009 2" xfId="5541"/>
    <cellStyle name="Milliers 18_RH et QS" xfId="5542"/>
    <cellStyle name="_TableHead_commentaires fixe  internet Déc 08_TBG Onatel Février  2009  Vtbg V3_Flash du mois d' avril 2009_Reporting Onatel septembre  2009 préparé_Budget 2011 v1 (4)" xfId="5543"/>
    <cellStyle name="Titre 5 2" xfId="5544"/>
    <cellStyle name="Normal 2" xfId="5545"/>
    <cellStyle name="_TableHeading_commentaires fixe  internet Déc 08_Reporting Onatel Avril 2009 V0" xfId="5546"/>
    <cellStyle name="_TableHead_commentaires fixe  internet Déc 08_Reporting Onatel Mai 2009 V 0_Budget 2011 v1 (4) 2" xfId="5547"/>
    <cellStyle name="_TableHead_commentaires fixe  internet Déc 08_Commentaires TBG mars_Copie de Flash du mois d' avril 2009 corrigé par NAIMI" xfId="5548"/>
    <cellStyle name="Pourcentage 2_RH et QS" xfId="5549"/>
    <cellStyle name="_TableHeading_commentaires fixe  internet Déc 08_Flash du mois de mai 2009_Budget Telmob 2011" xfId="5550"/>
    <cellStyle name="_TableRowBorder_Commentaires TBG mars_Flash du mois d' avril 2009_Flash du mois de mai 2009" xfId="5551"/>
    <cellStyle name="_TableHeading_commentaires fixe  internet Déc 08_Flash du mois d' avril 2009_Reporting Onatel Mai 2009 V 0_Budget Telmob 2011 2" xfId="5552"/>
    <cellStyle name="Normal 87 3_RH et QS" xfId="5553"/>
    <cellStyle name="Normal 92 3_RH et QS" xfId="5554"/>
    <cellStyle name="Commentaire 2" xfId="5555"/>
    <cellStyle name="20 % - Accent3 2" xfId="5556"/>
    <cellStyle name="_TableHeading_commentaires fixe  internet Déc 08_Flash du mois d' avril 2009_Reporting Onatel Mai 2009 V 0_Budget 2011 v1 (4)" xfId="5557"/>
    <cellStyle name="Normál_Book2000" xfId="5558"/>
    <cellStyle name="_TableHead_commentaires fixe  internet Déc 08_Reporting Onatel Avril 2009 V0_Reporting Onatel Mai 2009 V 0" xfId="5559"/>
    <cellStyle name="_TableHeading_commentaires fixe  internet Déc 08_Commentaires TBG mars_Flash du mois d' avril 2009_Budget Telmob 2011" xfId="5560"/>
    <cellStyle name="NWI%S 2" xfId="5561"/>
    <cellStyle name="_TableHeading_commentaires fixe  internet Déc 08_Flash du mois d' avril 2009_Reporting Onatel Mai 2009 V 0 2" xfId="5562"/>
    <cellStyle name="_Table_02 Pfd Valuation_Commentaires TBG mars_Capex- Mobile" xfId="5563"/>
    <cellStyle name="_TableHeading_commentaires fixe  internet Déc 08_Flash du mois d' avril 2009_Flash du mois de mai 2009_Budget 2011 v1 (4) 2" xfId="5564"/>
    <cellStyle name="_TableHeading_commentaires fixe  internet Déc 08_Copie de Flash du mois d' avril 2009 corrigé par NAIMI_Reporting Onatel septembre  2009 préparé_Budget 2011 v1 (4)" xfId="5565"/>
    <cellStyle name="60% - Accent2 7" xfId="5566"/>
    <cellStyle name="_TableHeading_commentaires fixe  internet Déc 08_Copie de Flash du mois d' avril 2009 corrigé par NAIMI_Reporting Onatel septembre  2009 préparé 2" xfId="5567"/>
    <cellStyle name="_TableHead_Commentaires TBG mars_Flash du mois d' avril 2009_Reporting Onatel septembre  2009 préparé" xfId="5568"/>
    <cellStyle name="Normal 16 3" xfId="5569"/>
    <cellStyle name="Normal 21 3" xfId="5570"/>
    <cellStyle name="_CurrencySpace_CSC Cable makers 060502" xfId="5571"/>
    <cellStyle name="_TableHeading_commentaires fixe  internet Déc 08_Copie de Flash du mois d' avril 2009 corrigé par NAIMI_Reporting Onatel Mai 2009 V 0_Reporting Onatel septembre  2009 préparé_Budget 2011 v1 (4)" xfId="5572"/>
    <cellStyle name="$K" xfId="5573"/>
    <cellStyle name="40 % - Accent5 3 2 2" xfId="5574"/>
    <cellStyle name="_TableHeading_Rev Fixe-Internet 2" xfId="5575"/>
    <cellStyle name="_TableHead_Commentaires TBG mars_Flash du mois d' avril 2009_Reporting Onatel Mai 2009 V 0_Budget 2011 v1 (4) 2" xfId="5576"/>
    <cellStyle name="_TableHeading_commentaires fixe  internet Déc 08_Copie de Flash du mois d' avril 2009 corrigé par NAIMI_Flash du mois de mai 2009_Budget Telmob 2011 2" xfId="5577"/>
    <cellStyle name="_TableHeading_commentaires fixe  internet Déc 08_Copie de Flash du mois d' avril 2009 corrigé par NAIMI_Flash du mois de mai 2009_Budget Telmob 2011" xfId="5578"/>
    <cellStyle name="AssumptionHeader" xfId="5579"/>
    <cellStyle name="_TableHeading_P &amp; L Conso_Budget 2011 v1 (4) 2" xfId="5580"/>
    <cellStyle name="_TableHeading_commentaires fixe  internet Déc 08_Copie de Flash du mois d' avril 2009 corrigé par NAIMI_Budget 2011 v1 (4)" xfId="5581"/>
    <cellStyle name="_CurrencySpace_BLS2q_salesforce" xfId="5582"/>
    <cellStyle name="_TableHeading_commentaires fixe  internet Déc 08_Commentaires TBG mars_Reporting Onatel Mai 2009 V 0_Budget 2011 v1 (4)" xfId="5583"/>
    <cellStyle name="_TableHeading_commentaires fixe  internet Déc 08_Commentaires TBG mars_Flash du mois de mai 2009_Budget Telmob 2011" xfId="5584"/>
    <cellStyle name="_Table_USA Ownership_Commentaires TBG mars_Flash du mois d' avril 2009_Flash du mois de septembre 2009 (2) (version 1)" xfId="5585"/>
    <cellStyle name="_TableHeading_commentaires fixe  internet Déc 08_Commentaires TBG mars_Flash du mois de mai 2009_Budget 2011 v1 (4) 2" xfId="5586"/>
    <cellStyle name="40 % - Accent6 7 4" xfId="5587"/>
    <cellStyle name="_TableHeading_commentaires fixe  internet Déc 08_Commentaires TBG mars_Flash du mois de mai 2009" xfId="5588"/>
    <cellStyle name="Accent6 8" xfId="5589"/>
    <cellStyle name="Accent1 28" xfId="5590"/>
    <cellStyle name="Accent5 22" xfId="5591"/>
    <cellStyle name="Accent5 17" xfId="5592"/>
    <cellStyle name="_TableHeading_Reporting Onatel Avril 2009 V0_Copie de Flash du mois d' avril 2009 corrigé par NAIMI_Reporting Onatel Mai 2009 V 0_Reporting Onatel septembre  2009 préparé 2" xfId="5593"/>
    <cellStyle name="Normal 55_RH et QS" xfId="5594"/>
    <cellStyle name="_TableHead_commentaires fixe  internet Déc 08_TBG Onatel Février  2009  Vtbg V3_Commentaires TBG mars_Copie de Flash du mois d' avril 2009 corrigé par NAIMI_Reporting Onatel Mai 2009 V 0_Budget 2011 v1 (4) 2" xfId="5595"/>
    <cellStyle name="_Situation des projets FTK_BSS_Envrt_18-10-05_TBG Oct 2009 - v1" xfId="5596"/>
    <cellStyle name="_TableHeading_commentaires fixe  internet Déc 08_Commentaires TBG mars_Flash du mois d' avril 2009_Reporting Onatel septembre  2009 préparé_Budget 2011 v1 (4) 2" xfId="5597"/>
    <cellStyle name="_MT-trim-mail2007-int_Feuil1" xfId="5598"/>
    <cellStyle name="_CAPEX Août 07 (3)_Classeur1 (2)" xfId="5599"/>
    <cellStyle name="_TableHeading_commentaires fixe  internet Déc 08_Commentaires TBG mars_Flash du mois d' avril 2009_Reporting Onatel Mai 2009 V 0_Budget Telmob 2011 2" xfId="5600"/>
    <cellStyle name="_Table_USA Ownership_Reporting Onatel Avril 2009 V0_Reporting Onatel Mai 2009 V 0" xfId="5601"/>
    <cellStyle name="40% - Accent5 23 2" xfId="5602"/>
    <cellStyle name="40% - Accent5 18 2" xfId="5603"/>
    <cellStyle name="20% - Accent3 20_RH et QS" xfId="5604"/>
    <cellStyle name="20% - Accent3 15_RH et QS" xfId="5605"/>
    <cellStyle name="Euro 3 2 2 3" xfId="5606"/>
    <cellStyle name="_TableHeading_commentaires fixe  internet Déc 08_Commentaires TBG mars_Flash du mois d' avril 2009_Reporting Onatel Mai 2009 V 0_Budget 2011 v1 (4)" xfId="5607"/>
    <cellStyle name="_Table_commentaires fixe  internet Déc 08_TBG Onatel Février  2009  Vtbg V3_Copie de Flash du mois d' avril 2009 corrigé par NAIMI_Reporting Onatel septembre  2009 préparé" xfId="5608"/>
    <cellStyle name="_TableHeading_commentaires fixe  internet Déc 08_TBG Onatel Février  2009  Vtbg V3_Commentaires TBG mars_Flash du mois de mai 2009_Budget 2011 v1 (4) 2" xfId="5609"/>
    <cellStyle name="_TableHeading_commentaires fixe  internet Déc 08_Commentaires TBG mars_Flash du mois d' avril 2009_Reporting Onatel Mai 2009 V 0 2" xfId="5610"/>
    <cellStyle name="_TableHeading_commentaires fixe  internet Déc 08_TBG Onatel Février  2009  Vtbg V3_Flash du mois d' avril 2009_Flash du mois de mai 2009_Budget 2011 v1 (4) 2" xfId="5611"/>
    <cellStyle name="SAPBEXresItem" xfId="5612"/>
    <cellStyle name="_Heading_210302 VU Liquidity new figures_Reporting Onatel Avril 2009 V0_Commentaires Janvier 2010" xfId="5613"/>
    <cellStyle name="_Table_Commentaires TBG mars_Copie de Flash du mois d' avril 2009 corrigé par NAIMI_Flash du mois de mai 2009_Budget Telmob 2011" xfId="5614"/>
    <cellStyle name="_TableHead_commentaires fixe  internet Déc 08_Commentaires TBG mars_Copie de Flash du mois d' avril 2009 corrigé par NAIMI 2" xfId="5615"/>
    <cellStyle name="_TableHeading_commentaires fixe  internet Déc 08_Commentaires TBG mars_Copie de Flash du mois d' avril 2009 corrigé par NAIMI_Flash du mois de mai 2009_Budget 2011 v1 (4) 2" xfId="5616"/>
    <cellStyle name="_TableHead_TBG Onatel Février  2009  Vtbg V3_Commentaires TBG mars_Copie de Flash du mois d' avril 2009 corrigé par NAIMI_Reporting Onatel septembre  2009 préparé_Budget 2011 v1 (4)" xfId="5617"/>
    <cellStyle name="_TableHeading_commentaires fixe  internet Déc 08_Commentaires TBG mars_Copie de Flash du mois d' avril 2009 corrigé par NAIMI_Budget Telmob 2011 2" xfId="5618"/>
    <cellStyle name="20% - Accent5 2_RH et QS" xfId="5619"/>
    <cellStyle name="Calcul 4" xfId="5620"/>
    <cellStyle name="_Table_02 Pfd Valuation_Flash du mois de septembre 2009 (2) (version 1)_Capex- Mobile" xfId="5621"/>
    <cellStyle name="_TableHeading_commentaires fixe  internet Déc 08_Commentaires TBG mars_Copie de Flash du mois d' avril 2009 corrigé par NAIMI 2" xfId="5622"/>
    <cellStyle name="Titre 2 2" xfId="5623"/>
    <cellStyle name="40 % - Accent2 6 2" xfId="5624"/>
    <cellStyle name="_TableHeading_Budget 2011 v1 (4)" xfId="5625"/>
    <cellStyle name="_SubHeading_210302 VU Liquidity new figures_Flash du mois de Décembre 2009 V3 (2)" xfId="5626"/>
    <cellStyle name="_TableHead_Commentaires TBG mars_Reporting Onatel Mai 2009 V 0_Budget 2011 v1 (4)" xfId="5627"/>
    <cellStyle name="_TableHead_TBG Onatel Février  2009  Vtbg V3_Reporting Onatel septembre  2009 préparé_Budget 2011 v1 (4) 2" xfId="5628"/>
    <cellStyle name="_TableHeading_commentaires fixe  internet Déc 08_Commentaires TBG mars_Copie de Flash du mois d' avril 2009 corrigé par NAIMI_Reporting Onatel septembre  2009 préparé_Budget 2011 v1 (4) 2" xfId="5629"/>
    <cellStyle name="Calculation 11" xfId="5630"/>
    <cellStyle name="_Table_02 Pfd Valuation_TBG Onatel Février  2009  Vtbg V3_Flash du mois d' avril 2009_Reporting Onatel Mai 2009 V 0" xfId="5631"/>
    <cellStyle name="_TableHead_commentaires fixe  internet Déc 08_Reporting Onatel Avril 2009 V0_Flash du mois de mai 2009_Budget 2011 v1 (4) 2" xfId="5632"/>
    <cellStyle name="_TableHead_TBG Onatel Février  2009  Vtbg V3_Reporting Onatel Mai 2009 V 0_Budget 2011 v1 (4)" xfId="5633"/>
    <cellStyle name="_Table_TBG Onatel Février  2009  Vtbg V3_Budget Telmob 2011" xfId="5634"/>
    <cellStyle name="_TableHead_commentaires fixe  internet Déc 08_Copie de Flash du mois d' avril 2009 corrigé par NAIMI_Reporting Onatel Mai 2009 V 0_Reporting Onatel septembre  2009 préparé_Budget 2011 v1 (4)" xfId="5635"/>
    <cellStyle name="_TableHead_TBG Onatel Février  2009  Vtbg V3_Flash du mois de mai 2009_Budget 2011 v1 (4) 2" xfId="5636"/>
    <cellStyle name="_Table_USA Ownership_commentaires fixe  internet Déc 08_Reporting Onatel Avril 2009 V0_Copie de Flash du mois d' avril 2009 corrigé par NAIMI_Budget Telmob 2011" xfId="5637"/>
    <cellStyle name="Comma [0]" xfId="5638" builtinId="6"/>
    <cellStyle name="_TableHead_TBG Onatel Février  2009  Vtbg V3_Flash du mois de mai 2009" xfId="5639"/>
    <cellStyle name="40% - Accent5 26" xfId="5640"/>
    <cellStyle name="40 % - Accent3 7 2 2" xfId="5641"/>
    <cellStyle name="_TableHead_TBG Onatel Février  2009  Vtbg V3_Flash du mois d' avril 2009_Reporting Onatel septembre  2009 préparé_Budget 2011 v1 (4)" xfId="5642"/>
    <cellStyle name="_Table_02 Pfd Valuation_P &amp; L Conso_COMMENTAIRES JUILLET 2009_Budget Telmob 2011" xfId="5643"/>
    <cellStyle name="_TableHead_TBG Onatel Février  2009  Vtbg V3_Flash du mois d' avril 2009_Reporting Onatel septembre  2009 préparé" xfId="5644"/>
    <cellStyle name="_TableHeading_commentaires fixe  internet Déc 08_Copie de Flash du mois d' avril 2009 corrigé par NAIMI_Reporting Onatel Mai 2009 V 0_Reporting Onatel septembre  2009 préparé 2" xfId="5645"/>
    <cellStyle name="_TableHead_TBG Onatel Février  2009  Vtbg V3_Flash du mois d' avril 2009_Flash du mois de mai 2009 2" xfId="5646"/>
    <cellStyle name="_Table_USA Ownership_Copie de Flash du mois d' avril 2009 corrigé par NAIMI_Flash du mois de mai 2009_Budget Telmob 2011" xfId="5647"/>
    <cellStyle name="_TableHead_TBG Onatel Février  2009  Vtbg V3_Copie de Flash du mois d' avril 2009 corrigé par NAIMI_Reporting Onatel septembre  2009 préparé_Budget 2011 v1 (4)" xfId="5648"/>
    <cellStyle name="%_Budget Telmob 2011" xfId="5649"/>
    <cellStyle name="Sortie 7 2" xfId="5650"/>
    <cellStyle name="_TableHead_TBG Onatel Février  2009  Vtbg V3_Copie de Flash du mois d' avril 2009 corrigé par NAIMI_Reporting Onatel Mai 2009 V 0_Reporting Onatel septembre  2009 préparé" xfId="5651"/>
    <cellStyle name="Pourcentage 18 3 3 2" xfId="5652"/>
    <cellStyle name="_TableHead_Copie de Flash du mois d' avril 2009 corrigé par NAIMI_Reporting Onatel Mai 2009 V 0_Budget 2011 v1 (4)" xfId="5653"/>
    <cellStyle name="40 % - Accent6 6" xfId="5654"/>
    <cellStyle name="_TableHead_TBG Onatel Février  2009  Vtbg V3_Copie de Flash du mois d' avril 2009 corrigé par NAIMI_Reporting Onatel Mai 2009 V 0_Budget Telmob 2011 2" xfId="5655"/>
    <cellStyle name="_TableHead_TBG Onatel Février  2009  Vtbg V3_Copie de Flash du mois d' avril 2009 corrigé par NAIMI_Budget 2011 v1 (4)" xfId="5656"/>
    <cellStyle name="_TableHead_TBG Onatel Février  2009  Vtbg V3_Copie de Flash du mois d' avril 2009 corrigé par NAIMI_Reporting Onatel Mai 2009 V 0_Budget Telmob 2011" xfId="5657"/>
    <cellStyle name="20 % - Accent5 9 3" xfId="5658"/>
    <cellStyle name="_TableHead_TBG Onatel Février  2009  Vtbg V3_Copie de Flash du mois d' avril 2009 corrigé par NAIMI_Flash du mois de mai 2009_Budget Telmob 2011 2" xfId="5659"/>
    <cellStyle name="_Table_Flash du mois de mai 2009_Budget Telmob 2011" xfId="5660"/>
    <cellStyle name="_Table_USA Ownership_commentaires fixe  internet Déc 08_Copie de Flash du mois d' avril 2009 corrigé par NAIMI_Flash du mois de mai 2009" xfId="5661"/>
    <cellStyle name="20% - Accent1 27" xfId="5662"/>
    <cellStyle name="_TableHeading_commentaires fixe  internet Déc 08_Copie de Flash du mois d' avril 2009 corrigé par NAIMI_Reporting Onatel Mai 2009 V 0_Reporting Onatel septembre  2009 préparé_Budget 2011 v1 (4) 2" xfId="5663"/>
    <cellStyle name="_Table_02 Pfd Valuation_Reporting Onatel Avril 2009 V0_Reporting Onatel Mai 2009 V 0_Budget Telmob 2011" xfId="5664"/>
    <cellStyle name="40% - Accent4 11_RH et QS" xfId="5665"/>
    <cellStyle name="_TableHead_TBG Onatel Février  2009  Vtbg V3_Copie de Flash du mois d' avril 2009 corrigé par NAIMI_Flash du mois de mai 2009_Budget 2011 v1 (4) 2" xfId="5666"/>
    <cellStyle name="_TableHeading_commentaires fixe  internet Déc 08_Flash du mois d' avril 2009_Reporting Onatel Mai 2009 V 0_Budget Telmob 2011" xfId="5667"/>
    <cellStyle name="%_commentaires_fixe__internet_nov_08(2)_Reporting Onatel septembre  2009 V1 (4)" xfId="5668"/>
    <cellStyle name="_TableHead_TBG Onatel Février  2009  Vtbg V3_Copie de Flash du mois d' avril 2009 corrigé par NAIMI_Budget 2011 v1 (4) 2" xfId="5669"/>
    <cellStyle name="Milliers 5 7 2 2" xfId="5670"/>
    <cellStyle name="_MultipleSpace_Final Pages 8-20" xfId="5671"/>
    <cellStyle name="Input" xfId="5672" builtinId="20"/>
    <cellStyle name="_TableHead_commentaires fixe  internet Déc 08_Reporting Onatel Mai 2009 V 0 A ENVOYE_Budget Telmob 2011 2" xfId="5673"/>
    <cellStyle name="Normal 12 2 6 2" xfId="5674"/>
    <cellStyle name="_Table_02 Pfd Valuation_commentaires fixe  internet Déc 08_TBG Onatel Février  2009  Vtbg V3_Flash du mois d' avril 2009_Flash du mois de septembre 2009 (2) (version 1)_Capex- Mobile" xfId="5675"/>
    <cellStyle name="_TableHead_TBG Onatel Février  2009  Vtbg V3_Commentaires TBG mars_Copie de Flash du mois d' avril 2009 corrigé par NAIMI_Reporting Onatel Mai 2009 V 0_Reporting Onatel septembre  2009 préparé_Budget 2011 v1 (4) 2" xfId="5676"/>
    <cellStyle name="_TableHead_commentaires fixe  internet Déc 08_TBG Onatel Février  2009  Vtbg V3_Copie de Flash du mois d' avril 2009 corrigé par NAIMI_Reporting Onatel Mai 2009 V 0 2" xfId="5677"/>
    <cellStyle name="_MultipleSpace_EBITDA Multiple_3" xfId="5678"/>
    <cellStyle name="_TableRowBorder_commentaires fixe  internet Déc 08_Reporting Onatel Avril 2009 V0 2" xfId="5679"/>
    <cellStyle name="_TableHead_TBG Onatel Février  2009  Vtbg V3_Commentaires TBG mars_Reporting Onatel septembre  2009 préparé 2" xfId="5680"/>
    <cellStyle name="_TableHeading_P&amp;L S1 2008_Budget Telmob 2011 2" xfId="5681"/>
    <cellStyle name="Neutral 4" xfId="5682"/>
    <cellStyle name="_TableRowBorder_commentaires fixe  internet Déc 08_Commentaires TBG mars_Flash du mois d' avril 2009_Budget Telmob 2011" xfId="5683"/>
    <cellStyle name="_TableHead_TBG Onatel Février  2009  Vtbg V3_Commentaires TBG mars_Reporting Onatel Mai 2009 V 0_Budget Telmob 2011 2" xfId="5684"/>
    <cellStyle name="Normal 26 5" xfId="5685"/>
    <cellStyle name="_TableHead_TBG Onatel Février  2009  Vtbg V3_Commentaires TBG mars_Reporting Onatel Mai 2009 V 0_Budget 2011 v1 (4)" xfId="5686"/>
    <cellStyle name="_Table_TBG Onatel Février  2009  Vtbg V3_Commentaires TBG mars_Copie de Flash du mois d' avril 2009 corrigé par NAIMI_Reporting Onatel Mai 2009 V 0_Budget Telmob 2011" xfId="5687"/>
    <cellStyle name="_TableHead_commentaires fixe  internet Déc 08_Copie de Flash du mois d' avril 2009 corrigé par NAIMI 2" xfId="5688"/>
    <cellStyle name="_TableHead_commentaires fixe  internet Déc 08_TBG Onatel Février  2009  Vtbg V3_Copie de Flash du mois d' avril 2009 corrigé par NAIMI_Flash du mois de mai 2009" xfId="5689"/>
    <cellStyle name="_TableHead_TBG Onatel Février  2009  Vtbg V3_Commentaires TBG mars_Reporting Onatel Mai 2009 V 0 2" xfId="5690"/>
    <cellStyle name="_Table_02 Pfd Valuation_Commentaires TBG mars_Copie de Flash du mois d' avril 2009 corrigé par NAIMI_Reporting Onatel Mai 2009 V 0_Reporting Onatel septembre  2009 préparé" xfId="5691"/>
    <cellStyle name="_TableHeading_TBG Onatel Février  2009  Vtbg V3_Flash du mois d' avril 2009_Flash du mois de mai 2009_Budget 2011 v1 (4)" xfId="5692"/>
    <cellStyle name="Titre 3 5 2 2" xfId="5693"/>
    <cellStyle name="_TableHead_Reporting Onatel Mai 2009 V 0 A ENVOYE_Budget 2011 v1 (4) 2" xfId="5694"/>
    <cellStyle name="_Table_commentaires fixe  internet Déc 08_Reporting Onatel Avril 2009 V0_Copie de Flash du mois d' avril 2009 corrigé par NAIMI_Reporting Onatel Mai 2009 V 0_Reporting Onatel septembre  2009 préparé" xfId="5695"/>
    <cellStyle name="Total 30 2" xfId="5696"/>
    <cellStyle name="60 % - Accent6 5 2" xfId="5697"/>
    <cellStyle name="_MT-trim-mail2007-int_xSAP 8-12v1" xfId="5698"/>
    <cellStyle name="_TableHead_TBG Onatel Février  2009  Vtbg V3_Commentaires TBG mars_Flash du mois d' avril 2009_Reporting Onatel septembre  2009 préparé_Budget 2011 v1 (4)" xfId="5699"/>
    <cellStyle name="_TableHead_TBG Onatel Février  2009  Vtbg V3_Commentaires TBG mars_Flash du mois d' avril 2009_Reporting Onatel Mai 2009 V 0_Budget Telmob 2011 2" xfId="5700"/>
    <cellStyle name="Calc Percent (0)" xfId="5701"/>
    <cellStyle name="_TableHead_TBG Onatel Février  2009  Vtbg V3_Commentaires TBG mars_Flash du mois d' avril 2009_Flash du mois de mai 2009 2" xfId="5702"/>
    <cellStyle name="_TableHead_commentaires fixe  internet Déc 08_TBG Onatel Février  2009  Vtbg V3_Budget 2011 v1 (4)" xfId="5703"/>
    <cellStyle name="_TableHead_TBG Onatel Février  2009  Vtbg V3_Commentaires TBG mars_Flash du mois d' avril 2009_Flash du mois de mai 2009" xfId="5704"/>
    <cellStyle name="_TableHead_TBG Onatel Février  2009  Vtbg V3_Commentaires TBG mars_Flash du mois d' avril 2009" xfId="5705"/>
    <cellStyle name="_Situation des projets FTK_BSS_Envrt_18-10-05_Tableau de bord 3G_TBG nov 09 - v5" xfId="5706"/>
    <cellStyle name="_Table_02 Pfd Valuation_Capex- Mobile" xfId="5707"/>
    <cellStyle name="_Table_USA Ownership_commentaires fixe  internet Déc 08_TBG Onatel Février  2009  Vtbg V3_Commentaires TBG mars_Copie de Flash du mois d' avril 2009 corrigé par NAIMI_Reporting Onatel Mai 2009 V 0" xfId="5708"/>
    <cellStyle name="_TableHead_TBG Onatel Février  2009  Vtbg V3_Commentaires TBG mars_Flash du mois d' avril 2009_Budget Telmob 2011" xfId="5709"/>
    <cellStyle name="_Table_02 Pfd Valuation_Reporting Onatel Avril 2009 V0_Copie de Flash du mois d' avril 2009 corrigé par NAIMI_Reporting Onatel Mai 2009 V 0_Reporting Onatel septembre  2009 préparé" xfId="5710"/>
    <cellStyle name="PercentSales 14" xfId="5711"/>
    <cellStyle name="_TableHead_TBG Onatel Février  2009  Vtbg V3_Commentaires TBG mars_Flash du mois d' avril 2009_Budget 2011 v1 (4) 2" xfId="5712"/>
    <cellStyle name="_BTVL F&amp;F - 2+10 - For circulation" xfId="5713"/>
    <cellStyle name="20% - Accent5 28" xfId="5714"/>
    <cellStyle name="_Heading_prestemp_Flash du mois d' avril 2009" xfId="5715"/>
    <cellStyle name="_TableHead_TBG Onatel Février  2009  Vtbg V3_Commentaires TBG mars_Copie de Flash du mois d' avril 2009 corrigé par NAIMI_Reporting Onatel septembre  2009 préparé" xfId="5716"/>
    <cellStyle name="%_TRAFIC FIXE &amp; MOBILE_Flash du mois de septembre 2009 (2) (version 1)_Classeur1" xfId="5717"/>
    <cellStyle name="_TableHead_TBG Onatel Février  2009  Vtbg V3_Commentaires TBG mars_Copie de Flash du mois d' avril 2009 corrigé par NAIMI_Flash du mois de mai 2009_Budget 2011 v1 (4)" xfId="5718"/>
    <cellStyle name="20 % - Accent3 9 3_RH et QS" xfId="5719"/>
    <cellStyle name="20 % - Accent5 4 3" xfId="5720"/>
    <cellStyle name="_TableHeading_commentaires fixe  internet Déc 08_Flash du mois d' avril 2009 2" xfId="5721"/>
    <cellStyle name="_Table_02 Pfd Valuation_commentaires fixe  internet Déc 08_Commentaires TBG mars_Flash du mois d' avril 2009_Reporting Onatel Mai 2009 V 0_Capex- Mobile" xfId="5722"/>
    <cellStyle name="_TableHeading_TBG Onatel Février  2009  Vtbg V3_Reporting Onatel Mai 2009 V 0_Budget 2011 v1 (4)" xfId="5723"/>
    <cellStyle name="_Table_02 Pfd Valuation_commentaires fixe  internet Déc 08_TBG Onatel Février  2009  Vtbg V3_Commentaires TBG mars_Reporting Onatel septembre  2009 préparé_Budget Telmob 2011" xfId="5724"/>
    <cellStyle name="_TableHead_commentaires fixe  internet Déc 08_TBG Onatel Février  2009  Vtbg V3_Copie de Flash du mois d' avril 2009 corrigé par NAIMI_Budget 2011 v1 (4)" xfId="5725"/>
    <cellStyle name="_TableHead_TBG Onatel Février  2009  Vtbg V3_Commentaires TBG mars_Copie de Flash du mois d' avril 2009 corrigé par NAIMI_Budget 2011 v1 (4) 2" xfId="5726"/>
    <cellStyle name="Milliers 14 4 2 2" xfId="5727"/>
    <cellStyle name="_Table_02 Pfd Valuation_Copie de Flash du mois d' avril 2009 corrigé par NAIMI_Reporting Onatel Mai 2009 V 0_Flash du mois de septembre 2009 (2) (version 1)_Capex- Mobile" xfId="5728"/>
    <cellStyle name="_Table_commentaires fixe  internet Déc 08_Commentaires TBG mars_Flash du mois d' avril 2009_Reporting Onatel Mai 2009 V 0" xfId="5729"/>
    <cellStyle name="_TableHead_TBG Onatel Février  2009  Vtbg V3_Commentaires TBG mars_Copie de Flash du mois d' avril 2009 corrigé par NAIMI 2" xfId="5730"/>
    <cellStyle name="_Table_P &amp; L Conso_COMMENTAIRES JUILLET 2009" xfId="5731"/>
    <cellStyle name="_TableHead_TBG Onatel Février  2009  Vtbg V3_Commentaires TBG mars_Budget Telmob 2011 2" xfId="5732"/>
    <cellStyle name="20 % - Accent3 3 2_Parc Mobile" xfId="5733"/>
    <cellStyle name="20% - Accent3 9_RH et QS" xfId="5734"/>
    <cellStyle name="_TableHeading_TBG Onatel Février  2009  Vtbg V3_Commentaires TBG mars_Flash du mois d' avril 2009_Budget 2011 v1 (4) 2" xfId="5735"/>
    <cellStyle name="Accent1 32 2" xfId="5736"/>
    <cellStyle name="_TableHead_TBG Onatel Février  2009  Vtbg V3" xfId="5737"/>
    <cellStyle name="Pourcentage 2 3_RH et QS" xfId="5738"/>
    <cellStyle name="%_commentaires_fixe__internet_nov_08(2)_Flash du mois de Décembre 2009 V3 (2)" xfId="5739"/>
    <cellStyle name="SAPBEXHLevel1" xfId="5740"/>
    <cellStyle name="_Table_USA Ownership_Copie de Flash du mois d' avril 2009 corrigé par NAIMI_Reporting Onatel Mai 2009 V 0" xfId="5741"/>
    <cellStyle name="Normal 27 2 2_RH et QS" xfId="5742"/>
    <cellStyle name="_Table_Commentaires TBG mars_Flash du mois d' avril 2009_Flash du mois de mai 2009_Budget Telmob 2011" xfId="5743"/>
    <cellStyle name="_TableHeading_TBG Onatel Février  2009  Vtbg V3_Reporting Onatel septembre  2009 préparé" xfId="5744"/>
    <cellStyle name="_TableHead_commentaires fixe  internet Déc 08_TBG Onatel Février  2009  Vtbg V3_Flash du mois d' avril 2009_Flash du mois de mai 2009_Budget 2011 v1 (4) 2" xfId="5745"/>
    <cellStyle name="20 % - Accent4 4 4" xfId="5746"/>
    <cellStyle name="20 % - Accent3 8_RH et QS" xfId="5747"/>
    <cellStyle name="_TableHead_commentaires fixe  internet Déc 08_TBG Onatel Février  2009  Vtbg V3_Commentaires TBG mars_Flash du mois d' avril 2009_Flash du mois de mai 2009" xfId="5748"/>
    <cellStyle name="_TableHead_Reporting Onatel Mai 2009 V 0_Budget 2011 v1 (4)" xfId="5749"/>
    <cellStyle name="_TableHead_Reporting Onatel Mai 2009 V 0 A ENVOYE_Reporting Onatel septembre  2009 préparé_Budget 2011 v1 (4)" xfId="5750"/>
    <cellStyle name="Item" xfId="5751"/>
    <cellStyle name="_TableHead_Reporting Onatel Mai 2009 V 0 A ENVOYE_Reporting Onatel septembre  2009 préparé" xfId="5752"/>
    <cellStyle name="_Indicateurs BFR Régions 102008" xfId="5753"/>
    <cellStyle name="Warning Text 26" xfId="5754"/>
    <cellStyle name="_TableHead_commentaires fixe  internet Déc 08_Copie de Flash du mois d' avril 2009 corrigé par NAIMI_Budget Telmob 2011" xfId="5755"/>
    <cellStyle name="Monétaire 2 8 2" xfId="5756"/>
    <cellStyle name="Währung_Acquisition stats" xfId="5757"/>
    <cellStyle name="_TableHead_Reporting Onatel Mai 2009 V 0 A ENVOYE 2" xfId="5758"/>
    <cellStyle name="40 % - Accent4 3 2_Parc Mobile" xfId="5759"/>
    <cellStyle name="_Flash KPI Consol" xfId="5760"/>
    <cellStyle name="Accent5 13" xfId="5761"/>
    <cellStyle name="_Table_commentaires fixe  internet Déc 08_Commentaires TBG mars_Flash du mois d' avril 2009_Reporting Onatel septembre  2009 préparé" xfId="5762"/>
    <cellStyle name="_TableHead_Reporting Onatel Mai 2009 V 0 A ENVOYE" xfId="5763"/>
    <cellStyle name="_Table_02 Pfd Valuation_commentaires fixe  internet Déc 08_Commentaires TBG mars_Flash du mois d' avril 2009" xfId="5764"/>
    <cellStyle name="_TableHead_Reporting Onatel Avril 2009 V0_Reporting Onatel septembre  2009 préparé" xfId="5765"/>
    <cellStyle name="Normal [0] 6" xfId="5766"/>
    <cellStyle name="_TableHeading_commentaires fixe  internet Déc 08_Commentaires TBG mars_Flash du mois d' avril 2009 2" xfId="5767"/>
    <cellStyle name="Βασικό_τιμοκατ-σύμβασης-for-diekat" xfId="5768"/>
    <cellStyle name="40 % - Accent5 8 2 2" xfId="5769"/>
    <cellStyle name="_TableRowBorder_Reporting Onatel Avril 2009 V0_Copie de Flash du mois d' avril 2009 corrigé par NAIMI_Flash du mois de mai 2009_Budget Telmob 2011" xfId="5770"/>
    <cellStyle name="_TableHead_Reporting Onatel Avril 2009 V0_Reporting Onatel Mai 2009 V 0_Budget Telmob 2011 2" xfId="5771"/>
    <cellStyle name="40% - Accent5 12" xfId="5772"/>
    <cellStyle name="_TableHead_Reporting Onatel Avril 2009 V0_Reporting Onatel Mai 2009 V 0_Budget Telmob 2011" xfId="5773"/>
    <cellStyle name="Normal 3 2 2_RH et QS" xfId="5774"/>
    <cellStyle name="_TableHeading_commentaires fixe  internet Déc 08_Commentaires TBG mars_Reporting Onatel septembre  2009 préparé_Budget 2011 v1 (4)" xfId="5775"/>
    <cellStyle name="_TableHead_Reporting Onatel Avril 2009 V0_Reporting Onatel Mai 2009 V 0 2" xfId="5776"/>
    <cellStyle name="_TableHead_commentaires fixe  internet Déc 08_TBG Onatel Février  2009  Vtbg V3_Commentaires TBG mars_Flash du mois de mai 2009 2" xfId="5777"/>
    <cellStyle name="Avertissement 5_RH et QS" xfId="5778"/>
    <cellStyle name="_Table_02 Pfd Valuation_commentaires fixe  internet Déc 08_TBG Onatel Février  2009  Vtbg V3_Flash du mois d' avril 2009_Reporting Onatel Mai 2009 V 0_Capex- Mobile" xfId="5779"/>
    <cellStyle name="_TableHead_commentaires fixe  internet Déc 08_TBG Onatel Février  2009  Vtbg V3_Commentaires TBG mars_Copie de Flash du mois d' avril 2009 corrigé par NAIMI_Flash du mois de mai 2009_Budget 2011 v1 (4) 2" xfId="5780"/>
    <cellStyle name="_TableHead_Reporting Onatel Avril 2009 V0_Flash du mois de mai 2009_Budget Telmob 2011 2" xfId="5781"/>
    <cellStyle name="_TableHeading_commentaires fixe  internet Déc 08_TBG Onatel Février  2009  Vtbg V3_Commentaires TBG mars_Reporting Onatel Mai 2009 V 0_Budget Telmob 2011 2" xfId="5782"/>
    <cellStyle name="_TableHead_Reporting Onatel Avril 2009 V0_Flash du mois de mai 2009 2" xfId="5783"/>
    <cellStyle name="_TableHeading_commentaires fixe  internet Déc 08_TBG Onatel Février  2009  Vtbg V3_Commentaires TBG mars_Reporting Onatel Mai 2009 V 0_Budget Telmob 2011" xfId="5784"/>
    <cellStyle name="Milliers 2 4_Parc Mobile" xfId="5785"/>
    <cellStyle name="_TableHead_Reporting Onatel Avril 2009 V0_Flash du mois de mai 2009" xfId="5786"/>
    <cellStyle name="_TableHead_Reporting Onatel Avril 2009 V0_Copie de Flash du mois d' avril 2009 corrigé par NAIMI_Reporting Onatel Mai 2009 V 0" xfId="5787"/>
    <cellStyle name="20 % - Accent5 9 4" xfId="5788"/>
    <cellStyle name="_TableHead_P &amp; L Conso 2" xfId="5789"/>
    <cellStyle name="_TableHeading_TBG Onatel Février  2009  Vtbg V3_Copie de Flash du mois d' avril 2009 corrigé par NAIMI_Budget 2011 v1 (4)" xfId="5790"/>
    <cellStyle name="_TableHead_Reporting Onatel Avril 2009 V0_Copie de Flash du mois d' avril 2009 corrigé par NAIMI_Reporting Onatel Mai 2009 V 0_Reporting Onatel septembre  2009 préparé_Budget 2011 v1 (4)" xfId="5791"/>
    <cellStyle name="Accent3 10" xfId="5792"/>
    <cellStyle name="_Table_USA Ownership_TBG Onatel Février  2009  Vtbg V3_Commentaires TBG mars_Copie de Flash du mois d' avril 2009 corrigé par NAIMI_Reporting Onatel Mai 2009 V 0_Flash du mois de septembre 2009 (2) (version 1)_Budget Telmob 2011" xfId="5793"/>
    <cellStyle name="_TableHead_Reporting Onatel Avril 2009 V0_Copie de Flash du mois d' avril 2009 corrigé par NAIMI_Reporting Onatel Mai 2009 V 0 2" xfId="5794"/>
    <cellStyle name="Pourcentage 18 5_RH et QS" xfId="5795"/>
    <cellStyle name="_Table_02 Pfd Valuation_commentaires fixe  internet Déc 08_Commentaires TBG mars_Copie de Flash du mois d' avril 2009 corrigé par NAIMI_Reporting Onatel Mai 2009 V 0_Reporting Onatel septembre  2009 préparé" xfId="5796"/>
    <cellStyle name="_Table_USA Ownership_Flash du mois d' avril 2009" xfId="5797"/>
    <cellStyle name="Accent1 7" xfId="5798"/>
    <cellStyle name="20% - Accent2 25_RH et QS" xfId="5799"/>
    <cellStyle name="_TableHead_Reporting Onatel Avril 2009 V0_Copie de Flash du mois d' avril 2009 corrigé par NAIMI_Flash du mois de mai 2009_Budget 2011 v1 (4) 2" xfId="5800"/>
    <cellStyle name="Heading 1 16" xfId="5801"/>
    <cellStyle name="Heading 1 21" xfId="5802"/>
    <cellStyle name="Heading 1 7" xfId="5803"/>
    <cellStyle name="Calc Units (0)" xfId="5804"/>
    <cellStyle name="_TableRowBorder_TBG Onatel Février  2009  Vtbg V3_Copie de Flash du mois d' avril 2009 corrigé par NAIMI" xfId="5805"/>
    <cellStyle name="Milliers 2 2 5" xfId="5806"/>
    <cellStyle name="_TableHead_Reporting Onatel Avril 2009 V0_Copie de Flash du mois d' avril 2009 corrigé par NAIMI_Budget Telmob 2011" xfId="5807"/>
    <cellStyle name="Accent3 4 2" xfId="5808"/>
    <cellStyle name="Percent [1]" xfId="5809"/>
    <cellStyle name="_TableHead_TBG Onatel Février  2009  Vtbg V3_Reporting Onatel septembre  2009 préparé 2" xfId="5810"/>
    <cellStyle name="40 % - Accent4 12_RH et QS" xfId="5811"/>
    <cellStyle name="20% - Accent3 27_RH et QS" xfId="5812"/>
    <cellStyle name="Sortie 6" xfId="5813"/>
    <cellStyle name="_TableHead_TBG Onatel Février  2009  Vtbg V3_Commentaires TBG mars_Budget Telmob 2011" xfId="5814"/>
    <cellStyle name="40 % - Accent5 8 4" xfId="5815"/>
    <cellStyle name="Input [0]" xfId="5816"/>
    <cellStyle name="_TableHead_Reporting Onatel Avril 2009 V0_Copie de Flash du mois d' avril 2009 corrigé par NAIMI_Budget 2011 v1 (4)" xfId="5817"/>
    <cellStyle name="_Table_USA Ownership_TBG Onatel Février  2009  Vtbg V3_Flash du mois de mai 2009" xfId="5818"/>
    <cellStyle name="_TableHead_commentaires fixe  internet Déc 08_Reporting Onatel Avril 2009 V0_Flash du mois de mai 2009 2" xfId="5819"/>
    <cellStyle name="_TableSuperHead_02 Pfd Valuation" xfId="5820"/>
    <cellStyle name="_SubHeading_prestemp_Sotelma réctifié5" xfId="5821"/>
    <cellStyle name="_TableHeading_Budget Telmob 2011 2" xfId="5822"/>
    <cellStyle name="40 % - Accent1 4 5" xfId="5823"/>
    <cellStyle name="_TableHead_commentaires fixe  internet Déc 08_Reporting Onatel Avril 2009 V0_Copie de Flash du mois d' avril 2009 corrigé par NAIMI_Budget Telmob 2011 2" xfId="5824"/>
    <cellStyle name="_Table_Reporting Onatel Avril 2009 V0_Reporting Onatel Mai 2009 V 0" xfId="5825"/>
    <cellStyle name="Normal 3 3_RH et QS" xfId="5826"/>
    <cellStyle name="Note 21" xfId="5827"/>
    <cellStyle name="Note 16" xfId="5828"/>
    <cellStyle name="SAPBEXstdItemX" xfId="5829"/>
    <cellStyle name="_TableHeading_commentaires fixe  internet Déc 08_Commentaires TBG mars_Flash du mois d' avril 2009_Budget Telmob 2011 2" xfId="5830"/>
    <cellStyle name="Normal 12 2 7" xfId="5831"/>
    <cellStyle name="20% - Accent4 27_RH et QS" xfId="5832"/>
    <cellStyle name="Milliers 4 2_RH et QS" xfId="5833"/>
    <cellStyle name="_BPA 17Jan" xfId="5834"/>
    <cellStyle name="Normal 6 2 5 2_RH et QS" xfId="5835"/>
    <cellStyle name="_TableHead_P&amp;L S1 2008_Budget Telmob 2011 2" xfId="5836"/>
    <cellStyle name="40% - Accent4 26" xfId="5837"/>
    <cellStyle name="_Table_commentaires fixe  internet Déc 08_Commentaires TBG mars_Flash du mois de mai 2009_Budget Telmob 2011" xfId="5838"/>
    <cellStyle name="_TableHeading_commentaires fixe  internet Déc 08_Commentaires TBG mars_Flash du mois d' avril 2009_Budget 2011 v1 (4) 2" xfId="5839"/>
    <cellStyle name="_TableHeading_commentaires fixe  internet Déc 08_Reporting Onatel Avril 2009 V0_Reporting Onatel septembre  2009 préparé_Budget 2011 v1 (4)" xfId="5840"/>
    <cellStyle name="20% - Accent3 22" xfId="5841"/>
    <cellStyle name="20% - Accent3 17" xfId="5842"/>
    <cellStyle name="_TableHead_TBG Onatel Février  2009  Vtbg V3_Commentaires TBG mars_Budget 2011 v1 (4)" xfId="5843"/>
    <cellStyle name="=F:\WINNT\SYSTEM32\COMMAND.COM" xfId="5844"/>
    <cellStyle name="NPPESalesPct 5" xfId="5845"/>
    <cellStyle name="_TableHead_P&amp;L S1 2008_Budget 2011 v1 (4) 2" xfId="5846"/>
    <cellStyle name="_TableRowBorder_commentaires fixe  internet Déc 08_TBG Onatel Février  2009  Vtbg V3_Commentaires TBG mars_Flash du mois d' avril 2009" xfId="5847"/>
    <cellStyle name="_Table_02 Pfd Valuation_TBG Onatel Février  2009  Vtbg V3_Flash du mois d' avril 2009_Budget Telmob 2011" xfId="5848"/>
    <cellStyle name="_Table_USA Ownership_TBG Onatel Février  2009  Vtbg V3_Commentaires TBG mars_Flash du mois d' avril 2009_Flash du mois de mai 2009_Budget Telmob 2011" xfId="5849"/>
    <cellStyle name="_TableHead_P&amp;L S1 2008" xfId="5850"/>
    <cellStyle name="40 % - Accent3 7 4" xfId="5851"/>
    <cellStyle name="Normal 6 2 5_RH et QS" xfId="5852"/>
    <cellStyle name="Milliers 4_RH et QS" xfId="5853"/>
    <cellStyle name="_TableHead_P &amp; L Conso_COMMENTAIRES JUILLET 2009_Budget 2011 v1 (4) 2" xfId="5854"/>
    <cellStyle name="20 % - Accent3 7 3 2" xfId="5855"/>
    <cellStyle name="_TableHead_P &amp; L Conso_COMMENTAIRES JUILLET 2009_Budget 2011 v1 (4)" xfId="5856"/>
    <cellStyle name="Milliers 2 5 3" xfId="5857"/>
    <cellStyle name="_TableHead_P &amp; L Conso_COMMENTAIRES JUILLET 2009 2" xfId="5858"/>
    <cellStyle name="Calcul 6" xfId="5859"/>
    <cellStyle name="_TableRowBorder_TBG Onatel Février  2009  Vtbg V3_Commentaires TBG mars_Budget Telmob 2011" xfId="5860"/>
    <cellStyle name="_SubHeading_prestemp_Reporting Onatel Mai 2009 V 0_Flash du mois de septembre 2009 (2) (version 1)_FLASH ONATEL DU MOIS DE FEVRIER 2010 V2" xfId="5861"/>
    <cellStyle name="20 % - Accent3 3 2 2" xfId="5862"/>
    <cellStyle name="60% - Accent6 9" xfId="5863"/>
    <cellStyle name="Milliers 14 3" xfId="5864"/>
    <cellStyle name="%_Flash du mois de septembre 2009 (2) (version 1) 2" xfId="5865"/>
    <cellStyle name="_TableHead_P &amp; L Conso_COMMENTAIRES JUILLET 2009" xfId="5866"/>
    <cellStyle name="_TableHeading_commentaires fixe  internet Déc 08_TBG Onatel Février  2009  Vtbg V3_Flash du mois d' avril 2009_Flash du mois de mai 2009 2" xfId="5867"/>
    <cellStyle name="_TableHead_commentaires fixe  internet Déc 08_Commentaires TBG mars_Copie de Flash du mois d' avril 2009 corrigé par NAIMI_Flash du mois de mai 2009" xfId="5868"/>
    <cellStyle name="_TableHeading_TBG Onatel Février  2009  Vtbg V3_Copie de Flash du mois d' avril 2009 corrigé par NAIMI_Reporting Onatel Mai 2009 V 0_Budget 2011 v1 (4) 2" xfId="5869"/>
    <cellStyle name="Accent2 13" xfId="5870"/>
    <cellStyle name="_TableHead_P &amp; L Conso" xfId="5871"/>
    <cellStyle name="Milliers 19 3 3" xfId="5872"/>
    <cellStyle name="_TableHead_commentaires fixe  internet Déc 08_TBG Onatel Février  2009  Vtbg V3_Commentaires TBG mars_Flash du mois de mai 2009_Budget 2011 v1 (4) 2" xfId="5873"/>
    <cellStyle name="_TableHead_Flash du mois de mai 2009_Budget Telmob 2011" xfId="5874"/>
    <cellStyle name="_TableHeading_Flash du mois de mai 2009_Budget Telmob 2011" xfId="5875"/>
    <cellStyle name="Heading 2 3" xfId="5876"/>
    <cellStyle name="40% - Accent1 3_RH et QS" xfId="5877"/>
    <cellStyle name="_Table_02 Pfd Valuation_commentaires fixe  internet Déc 08_Reporting Onatel Mai 2009 V 0 A ENVOYE_Capex- Mobile" xfId="5878"/>
    <cellStyle name="Accent4 2 7" xfId="5879"/>
    <cellStyle name="_Table_02 Pfd Valuation_Reporting Onatel Avril 2009 V0_Flash du mois de septembre 2009 (2) (version 1)_Capex- Mobile" xfId="5880"/>
    <cellStyle name="_TableHead_Flash du mois d' avril 2009_Reporting Onatel septembre  2009 préparé_Budget 2011 v1 (4)" xfId="5881"/>
    <cellStyle name="_Heading_210302 VU Liquidity new figures_Reporting Onatel Mai 2009 V 0 A ENVOYE_Commentaire activité Fixe  mobile ONATEL Nov 2009" xfId="5882"/>
    <cellStyle name="Pourcentage 19 2_RH et QS" xfId="5883"/>
    <cellStyle name="40% - Accent3 7" xfId="5884"/>
    <cellStyle name="_Table_02 Pfd Valuation_commentaires fixe  internet Déc 08_Commentaires TBG mars_Copie de Flash du mois d' avril 2009 corrigé par NAIMI_Reporting Onatel Mai 2009 V 0" xfId="5885"/>
    <cellStyle name="_TableHead_Flash du mois d' avril 2009_Reporting Onatel Mai 2009 V 0_Budget Telmob 2011" xfId="5886"/>
    <cellStyle name="_TableHeading_TBG Onatel Février  2009  Vtbg V3_Copie de Flash du mois d' avril 2009 corrigé par NAIMI_Reporting Onatel septembre  2009 préparé_Budget 2011 v1 (4) 2" xfId="5887"/>
    <cellStyle name="_TableHead_commentaires fixe  internet Déc 08_Reporting Onatel Avril 2009 V0_Copie de Flash du mois d' avril 2009 corrigé par NAIMI" xfId="5888"/>
    <cellStyle name="_TableHead_Flash du mois de mai 2009_Budget Telmob 2011 2" xfId="5889"/>
    <cellStyle name="_TableHead_commentaires fixe  internet Déc 08_TBG Onatel Février  2009  Vtbg V3_Commentaires TBG mars 2" xfId="5890"/>
    <cellStyle name="_TableHead_commentaires fixe  internet Déc 08_TBG Onatel Février  2009  Vtbg V3_Commentaires TBG mars_Flash du mois d' avril 2009_Flash du mois de mai 2009_Budget Telmob 2011" xfId="5891"/>
    <cellStyle name="_Heading_prestemp_commentaires fixe  internet Déc 08" xfId="5892"/>
    <cellStyle name="Normal 3 2 5 2" xfId="5893"/>
    <cellStyle name="40% - Accent4 9_RH et QS" xfId="5894"/>
    <cellStyle name="Linked Cell 28" xfId="5895"/>
    <cellStyle name="_Table_02 Pfd Valuation_commentaires fixe  internet Déc 08_TBG Onatel Février  2009  Vtbg V3_Commentaires TBG mars_Copie de Flash du mois d' avril 2009 corrigé par NAIMI_Reporting Onatel Mai 2009 V 0_Capex- Mobile" xfId="5896"/>
    <cellStyle name="_TableHead_TBG Onatel Février  2009  Vtbg V3_Commentaires TBG mars_Flash du mois d' avril 2009_Reporting Onatel septembre  2009 préparé 2" xfId="5897"/>
    <cellStyle name="Accent4 13" xfId="5898"/>
    <cellStyle name="_TableHeading_commentaires fixe  internet Déc 08_Flash du mois de mai 2009" xfId="5899"/>
    <cellStyle name="_TableHead_Flash du mois d' avril 2009_Budget Telmob 2011 2" xfId="5900"/>
    <cellStyle name="40% - Accent6 12 2" xfId="5901"/>
    <cellStyle name="Normal 4 14 3" xfId="5902"/>
    <cellStyle name="Accent3 2 6" xfId="5903"/>
    <cellStyle name="_Table_02 Pfd Valuation_Commentaires TBG mars_Copie de Flash du mois d' avril 2009 corrigé par NAIMI_Flash du mois de mai 2009_Capex- Mobile" xfId="5904"/>
    <cellStyle name="Heading 2 16" xfId="5905"/>
    <cellStyle name="Heading 2 21" xfId="5906"/>
    <cellStyle name="_TableHead_Flash du mois d' avril 2009_Budget 2011 v1 (4) 2" xfId="5907"/>
    <cellStyle name="_TableHead_Flash du mois d' avril 2009_Budget 2011 v1 (4)" xfId="5908"/>
    <cellStyle name="_TableHead_commentaires fixe  internet Déc 08_Reporting Onatel Avril 2009 V0_Copie de Flash du mois d' avril 2009 corrigé par NAIMI_Reporting Onatel Mai 2009 V 0_Budget 2011 v1 (4)" xfId="5909"/>
    <cellStyle name="%_Phase préparatoire du TBG de Décembre 2008_Flux Financiers Conso_Reporting Onatel septembre  2009 V1 (4)" xfId="5910"/>
    <cellStyle name="_Table_Copie de Flash du mois d' avril 2009 corrigé par NAIMI_Reporting Onatel septembre  2009 préparé_Budget Telmob 2011" xfId="5911"/>
    <cellStyle name="Normal 26 2" xfId="5912"/>
    <cellStyle name="_TableHead_Copie de Flash du mois d' avril 2009 corrigé par NAIMI_Reporting Onatel septembre  2009 préparé_Budget 2011 v1 (4) 2" xfId="5913"/>
    <cellStyle name="Milliers 4 5 2" xfId="5914"/>
    <cellStyle name="_TableHeading_Commentaires TBG mars_Copie de Flash du mois d' avril 2009 corrigé par NAIMI_Budget 2011 v1 (4) 2" xfId="5915"/>
    <cellStyle name="Normal 3 2 2 3 3_RH et QS" xfId="5916"/>
    <cellStyle name="_TableHead_Copie de Flash du mois d' avril 2009 corrigé par NAIMI_Reporting Onatel Mai 2009 V 0_Reporting Onatel septembre  2009 préparé" xfId="5917"/>
    <cellStyle name="Comma [0] 11 2 2" xfId="5918"/>
    <cellStyle name="Pourcentage 18 5" xfId="5919"/>
    <cellStyle name="_TableHead_Copie de Flash du mois d' avril 2009 corrigé par NAIMI_Reporting Onatel Mai 2009 V 0_Budget Telmob 2011" xfId="5920"/>
    <cellStyle name="60 % - Accent5 5" xfId="5921"/>
    <cellStyle name="40% - Accent4 2 2" xfId="5922"/>
    <cellStyle name="Normal 12 2 3 2 2" xfId="5923"/>
    <cellStyle name="_TableHeading_commentaires fixe  internet Déc 08_TBG Onatel Février  2009  Vtbg V3_Reporting Onatel Mai 2009 V 0_Budget Telmob 2011" xfId="5924"/>
    <cellStyle name="Monétaire 2 2 2" xfId="5925"/>
    <cellStyle name="_TableHead_Copie de Flash du mois d' avril 2009 corrigé par NAIMI_Reporting Onatel Mai 2009 V 0" xfId="5926"/>
    <cellStyle name="_Table_USA Ownership_commentaires fixe  internet Déc 08_Reporting Onatel Avril 2009 V0" xfId="5927"/>
    <cellStyle name="Normal 3 3" xfId="5928"/>
    <cellStyle name="Title 2" xfId="5929"/>
    <cellStyle name="_Table_02 Pfd Valuation_commentaires fixe  internet Déc 08_Commentaires TBG mars_Flash du mois d' avril 2009_Flash du mois de septembre 2009 (2) (version 1)" xfId="5930"/>
    <cellStyle name="_Table_USA Ownership_commentaires fixe  internet Déc 08_TBG Onatel Février  2009  Vtbg V3_Commentaires TBG mars_Flash du mois de septembre 2009 (2) (version 1)_Budget Telmob 2011" xfId="5931"/>
    <cellStyle name="_TableHead_Commentaires TBG mars_Reporting Onatel septembre  2009 préparé_Budget 2011 v1 (4) 2" xfId="5932"/>
    <cellStyle name="_TableHead_Commentaires TBG mars_Reporting Onatel septembre  2009 préparé_Budget 2011 v1 (4)" xfId="5933"/>
    <cellStyle name="_TableHead_Commentaires TBG mars_Reporting Onatel septembre  2009 préparé" xfId="5934"/>
    <cellStyle name="_Table_USA Ownership_Reporting Onatel Avril 2009 V0_Copie de Flash du mois d' avril 2009 corrigé par NAIMI" xfId="5935"/>
    <cellStyle name="_TableHead_TBG Onatel Février  2009  Vtbg V3_Commentaires TBG mars_Flash du mois d' avril 2009_Reporting Onatel Mai 2009 V 0 2" xfId="5936"/>
    <cellStyle name="_TableHead_Commentaires TBG mars_Flash du mois de mai 2009_Budget 2011 v1 (4)" xfId="5937"/>
    <cellStyle name="Heading 4 6" xfId="5938"/>
    <cellStyle name="_TableHead_Commentaires TBG mars_Flash du mois de mai 2009" xfId="5939"/>
    <cellStyle name="20 % - Accent4 4_CA Fixe" xfId="5940"/>
    <cellStyle name="_TableHeading_commentaires fixe  internet Déc 08_TBG Onatel Février  2009  Vtbg V3_Commentaires TBG mars_Copie de Flash du mois d' avril 2009 corrigé par NAIMI_Budget 2011 v1 (4) 2" xfId="5941"/>
    <cellStyle name="_SubHeading_prestemp_Reporting Onatel Mai 2009 V 0 A ENVOYE_Flash du mois de septembre 2009 (2) (version 1)_Reporting Onatel septembre  2009 V1 (4)" xfId="5942"/>
    <cellStyle name="20% - Accent1 7 2" xfId="5943"/>
    <cellStyle name="_TableHead_commentaires fixe  internet Déc 08_TBG Onatel Février  2009  Vtbg V3_Commentaires TBG mars_Budget Telmob 2011" xfId="5944"/>
    <cellStyle name="20% - Accent2 13" xfId="5945"/>
    <cellStyle name="40% - Accent3 6 2" xfId="5946"/>
    <cellStyle name="_TableHead_Commentaires TBG mars_Flash du mois d' avril 2009_Reporting Onatel Mai 2009 V 0_Budget Telmob 2011" xfId="5947"/>
    <cellStyle name="_TableRowBorder_TBG Onatel Février  2009  Vtbg V3_Flash du mois d' avril 2009_Reporting Onatel Mai 2009 V 0" xfId="5948"/>
    <cellStyle name="20 % - Accent4 7 4" xfId="5949"/>
    <cellStyle name="_Comma_further analysis on comparables" xfId="5950"/>
    <cellStyle name="_TableHead_Commentaires TBG mars_Flash du mois d' avril 2009_Flash du mois de mai 2009 2" xfId="5951"/>
    <cellStyle name="_TableHead_Reporting Onatel Avril 2009 V0_Copie de Flash du mois d' avril 2009 corrigé par NAIMI_Reporting Onatel Mai 2009 V 0_Reporting Onatel septembre  2009 préparé 2" xfId="5952"/>
    <cellStyle name="_TableHead_Commentaires TBG mars_Flash du mois d' avril 2009_Budget 2011 v1 (4) 2" xfId="5953"/>
    <cellStyle name="60 % - Accent2 2 2" xfId="5954"/>
    <cellStyle name="_TableHeading_TBG Onatel Février  2009  Vtbg V3_Flash du mois d' avril 2009_Reporting Onatel septembre  2009 préparé 2" xfId="5955"/>
    <cellStyle name="%_Trafic_Comptable_2010_Janvier 2_Tableau de suivi d'interco-DF_DO Onatel" xfId="5956"/>
    <cellStyle name="_TableHead_commentaires fixe  internet Déc 08_TBG Onatel Février  2009  Vtbg V3_Commentaires TBG mars_Copie de Flash du mois d' avril 2009 corrigé par NAIMI" xfId="5957"/>
    <cellStyle name="_Table_USA Ownership_commentaires fixe  internet Déc 08_TBG Onatel Février  2009  Vtbg V3" xfId="5958"/>
    <cellStyle name="Border Thin" xfId="5959"/>
    <cellStyle name="40 % - Accent5 7 2" xfId="5960"/>
    <cellStyle name="_TableHeading_commentaires fixe  internet Déc 08_Commentaires TBG mars" xfId="5961"/>
    <cellStyle name="Normal 108" xfId="5962"/>
    <cellStyle name="_TableHead_Commentaires TBG mars_Copie de Flash du mois d' avril 2009 corrigé par NAIMI_Reporting Onatel septembre  2009 préparé 2" xfId="5963"/>
    <cellStyle name="Accent4 33 2" xfId="5964"/>
    <cellStyle name="40% - Accent3 12" xfId="5965"/>
    <cellStyle name="Output 26" xfId="5966"/>
    <cellStyle name="20 % - Accent1 9 2_RH et QS" xfId="5967"/>
    <cellStyle name="_TableHead_Commentaires TBG mars_Copie de Flash du mois d' avril 2009 corrigé par NAIMI_Reporting Onatel septembre  2009 préparé" xfId="5968"/>
    <cellStyle name="Normal 25 5_RH et QS" xfId="5969"/>
    <cellStyle name="20 % - Accent5 11 2" xfId="5970"/>
    <cellStyle name="_Table_02 Pfd Valuation_commentaires fixe  internet Déc 08_Reporting Onatel Avril 2009 V0_Copie de Flash du mois d' avril 2009 corrigé par NAIMI_Flash du mois de mai 2009_Capex- Mobile" xfId="5971"/>
    <cellStyle name="_TableHead_Commentaires TBG mars_Copie de Flash du mois d' avril 2009 corrigé par NAIMI_Reporting Onatel Mai 2009 V 0_Reporting Onatel septembre  2009 préparé 2" xfId="5972"/>
    <cellStyle name="_TableHead_Commentaires TBG mars_Copie de Flash du mois d' avril 2009 corrigé par NAIMI_Reporting Onatel Mai 2009 V 0_Reporting Onatel septembre  2009 préparé" xfId="5973"/>
    <cellStyle name="Pourcentage 17 4 2" xfId="5974"/>
    <cellStyle name="_TableHeading_TBG Onatel Février  2009  Vtbg V3_Flash du mois de mai 2009_Budget 2011 v1 (4)" xfId="5975"/>
    <cellStyle name="_TableHead_Commentaires TBG mars_Copie de Flash du mois d' avril 2009 corrigé par NAIMI_Reporting Onatel Mai 2009 V 0_Budget 2011 v1 (4) 2" xfId="5976"/>
    <cellStyle name="_Heading_210302 VU Liquidity new figures_Reporting Onatel Mai 2009 V 0_FLASH ONATEL DU MOIS DE FEVRIER 2010 V2" xfId="5977"/>
    <cellStyle name="_Table_USA Ownership_Reporting Onatel Avril 2009 V0_Copie de Flash du mois d' avril 2009 corrigé par NAIMI_Flash du mois de mai 2009_Budget Telmob 2011" xfId="5978"/>
    <cellStyle name="_TableHead_Reporting Onatel Avril 2009 V0_Copie de Flash du mois d' avril 2009 corrigé par NAIMI_Reporting Onatel septembre  2009 préparé_Budget 2011 v1 (4) 2" xfId="5979"/>
    <cellStyle name="_TableHead_TBG Onatel Février  2009  Vtbg V3_Commentaires TBG mars_Copie de Flash du mois d' avril 2009 corrigé par NAIMI_Reporting Onatel Mai 2009 V 0_Reporting Onatel septembre  2009 préparé" xfId="5980"/>
    <cellStyle name="_TableHead_Commentaires TBG mars_Copie de Flash du mois d' avril 2009 corrigé par NAIMI_Flash du mois de mai 2009" xfId="5981"/>
    <cellStyle name="Heading 1 17" xfId="5982"/>
    <cellStyle name="Heading 1 22" xfId="5983"/>
    <cellStyle name="Heading 1 8" xfId="5984"/>
    <cellStyle name="_TableHead_TBG Onatel Février  2009  Vtbg V3_Flash du mois d' avril 2009_Budget Telmob 2011 2" xfId="5985"/>
    <cellStyle name="_TableHead_commentaires fixe  internet Déc 08_TBG Onatel Février  2009  Vtbg V3" xfId="5986"/>
    <cellStyle name="_TableHead_Commentaires TBG mars_Flash du mois d' avril 2009_Budget 2011 v1 (4)" xfId="5987"/>
    <cellStyle name="_Table_02 Pfd Valuation_Commentaires TBG mars_Copie de Flash du mois d' avril 2009 corrigé par NAIMI_Flash du mois de septembre 2009 (2) (version 1)" xfId="5988"/>
    <cellStyle name="_TableHead_Commentaires TBG mars_Copie de Flash du mois d' avril 2009 corrigé par NAIMI_Budget Telmob 2011" xfId="5989"/>
    <cellStyle name="20 % - Accent1 9 3_RH et QS" xfId="5990"/>
    <cellStyle name="_TableHead_Commentaires TBG mars" xfId="5991"/>
    <cellStyle name="20 % - Accent4 9 2" xfId="5992"/>
    <cellStyle name="Currency [00] 2" xfId="5993"/>
    <cellStyle name="_Table_02 Pfd Valuation_commentaires fixe  internet Déc 08_Copie de Flash du mois d' avril 2009 corrigé par NAIMI_Reporting Onatel Mai 2009 V 0_Flash du mois de septembre 2009 (2) (version 1)_Capex- Mobile" xfId="5994"/>
    <cellStyle name="_Table_02 Pfd Valuation_commentaires fixe  internet Déc 08_TBG Onatel Février  2009  Vtbg V3_Flash du mois d' avril 2009_Flash du mois de mai 2009_Capex- Mobile" xfId="5995"/>
    <cellStyle name="_TableHead_commentaires fixe  internet Déc 08_TBG Onatel Février  2009  Vtbg V3_Reporting Onatel septembre  2009 préparé_Budget 2011 v1 (4) 2" xfId="5996"/>
    <cellStyle name="20 % - Accent5 7 3" xfId="5997"/>
    <cellStyle name="_Heading_prestemp_Reporting Onatel Mai 2009 V 0_FAITS MARQUANTS DE SEPTEMBRE 2009" xfId="5998"/>
    <cellStyle name="_TableHead_commentaires fixe  internet Déc 08_TBG Onatel Février  2009  Vtbg V3_Reporting Onatel Mai 2009 V 0_Budget 2011 v1 (4) 2" xfId="5999"/>
    <cellStyle name="60 % - Accent5 4" xfId="6000"/>
    <cellStyle name="20% - Accent3 7" xfId="6001"/>
    <cellStyle name="_TableHead_commentaires fixe  internet Déc 08_TBG Onatel Février  2009  Vtbg V3_Flash du mois de mai 2009_Budget Telmob 2011" xfId="6002"/>
    <cellStyle name="_EtatADSL-10-01-2007- estimation PdM" xfId="6003"/>
    <cellStyle name="Total 3" xfId="6004"/>
    <cellStyle name="_TableHead_commentaires fixe  internet Déc 08_TBG Onatel Février  2009  Vtbg V3_Flash du mois d' avril 2009_Reporting Onatel Mai 2009 V 0 2" xfId="6005"/>
    <cellStyle name="Input Percent 13" xfId="6006"/>
    <cellStyle name="_Table_02 Pfd Valuation_Reporting Onatel Avril 2009 V0_Budget Telmob 2011" xfId="6007"/>
    <cellStyle name="40% - Accent3 21 2" xfId="6008"/>
    <cellStyle name="40% - Accent3 16 2" xfId="6009"/>
    <cellStyle name="_TableHead_commentaires fixe  internet Déc 08_TBG Onatel Février  2009  Vtbg V3_Flash du mois d' avril 2009_Reporting Onatel Mai 2009 V 0" xfId="6010"/>
    <cellStyle name="Milliers 3 11 2 2 3" xfId="6011"/>
    <cellStyle name="_TableHead_commentaires fixe  internet Déc 08_TBG Onatel Février  2009  Vtbg V3_Copie de Flash du mois d' avril 2009 corrigé par NAIMI_Reporting Onatel Mai 2009 V 0_Reporting Onatel septembre  2009 préparé_Budget 2011 v1 (4) 2" xfId="6012"/>
    <cellStyle name="40 % - Accent1 2" xfId="6013"/>
    <cellStyle name="Milliers 18 5" xfId="6014"/>
    <cellStyle name="_Table_commentaires fixe  internet Déc 08_Commentaires TBG mars_Reporting Onatel Mai 2009 V 0_Budget Telmob 2011" xfId="6015"/>
    <cellStyle name="InputLockedPct" xfId="6016"/>
    <cellStyle name="_SubHeading_prestemp_Flash du mois de Décembre 2009 V3 (2)" xfId="6017"/>
    <cellStyle name="_Table_TBG Onatel Février  2009  Vtbg V3_Commentaires TBG mars_Flash du mois d' avril 2009_Reporting Onatel septembre  2009 préparé_Budget Telmob 2011" xfId="6018"/>
    <cellStyle name="_TableHead_commentaires fixe  internet Déc 08_TBG Onatel Février  2009  Vtbg V3_Flash du mois d' avril 2009_Budget Telmob 2011" xfId="6019"/>
    <cellStyle name="_TableHead_commentaires fixe  internet Déc 08_TBG Onatel Février  2009  Vtbg V3_Flash du mois d' avril 2009_Budget 2011 v1 (4) 2" xfId="6020"/>
    <cellStyle name="Currency [0] 18" xfId="6021"/>
    <cellStyle name="Comma [0] 15 2" xfId="6022"/>
    <cellStyle name="_TableHead_commentaires fixe  internet Déc 08_TBG Onatel Février  2009  Vtbg V3_Copie de Flash du mois d' avril 2009 corrigé par NAIMI_Reporting Onatel septembre  2009 préparé_Budget 2011 v1 (4)" xfId="6023"/>
    <cellStyle name="Commentaire 5_RH et QS" xfId="6024"/>
    <cellStyle name="_Table_USA Ownership_commentaires fixe  internet Déc 08_Reporting Onatel septembre  2009 préparé_Budget Telmob 2011" xfId="6025"/>
    <cellStyle name="_TableHead_commentaires fixe  internet Déc 08_TBG Onatel Février  2009  Vtbg V3_Copie de Flash du mois d' avril 2009 corrigé par NAIMI_Reporting Onatel septembre  2009 préparé" xfId="6026"/>
    <cellStyle name="_TableHead_commentaires fixe  internet Déc 08_TBG Onatel Février  2009  Vtbg V3 2" xfId="6027"/>
    <cellStyle name="_TableHead_commentaires fixe  internet Déc 08_TBG Onatel Février  2009  Vtbg V3_Copie de Flash du mois d' avril 2009 corrigé par NAIMI_Reporting Onatel Mai 2009 V 0_Budget Telmob 2011 2" xfId="6028"/>
    <cellStyle name="Accent1 11" xfId="6029"/>
    <cellStyle name="40% - Accent6 24" xfId="6030"/>
    <cellStyle name="40% - Accent6 19" xfId="6031"/>
    <cellStyle name="_TableHeading_commentaires fixe  internet Déc 08_TBG Onatel Février  2009  Vtbg V3_Reporting Onatel Mai 2009 V 0 2" xfId="6032"/>
    <cellStyle name="Normal 8 2_RH et QS" xfId="6033"/>
    <cellStyle name="Commentaire 3" xfId="6034"/>
    <cellStyle name="_TableHead_commentaires fixe  internet Déc 08_TBG Onatel Février  2009  Vtbg V3_Copie de Flash du mois d' avril 2009 corrigé par NAIMI 2" xfId="6035"/>
    <cellStyle name="_TableHead_Reporting Onatel septembre  2009 préparé 2" xfId="6036"/>
    <cellStyle name="20% - Accent5 21 2" xfId="6037"/>
    <cellStyle name="20% - Accent5 16 2" xfId="6038"/>
    <cellStyle name="_TableHead_commentaires fixe  internet Déc 08_TBG Onatel Février  2009  Vtbg V3_Copie de Flash du mois d' avril 2009 corrigé par NAIMI" xfId="6039"/>
    <cellStyle name="_TableHead_Commentaires TBG mars_Copie de Flash du mois d' avril 2009 corrigé par NAIMI_Reporting Onatel Mai 2009 V 0_Budget 2011 v1 (4)" xfId="6040"/>
    <cellStyle name="40 % - Accent6 3" xfId="6041"/>
    <cellStyle name="_TableHead_commentaires fixe  internet Déc 08_TBG Onatel Février  2009  Vtbg V3_Commentaires TBG mars_Reporting Onatel Mai 2009 V 0" xfId="6042"/>
    <cellStyle name="40 % - Accent3 4 2 2" xfId="6043"/>
    <cellStyle name="_Table_USA Ownership_Flash du mois d' avril 2009_Flash du mois de mai 2009" xfId="6044"/>
    <cellStyle name="_TableHead_commentaires fixe  internet Déc 08_TBG Onatel Février  2009  Vtbg V3_Commentaires TBG mars_Flash du mois d' avril 2009_Flash du mois de mai 2009_Budget 2011 v1 (4) 2" xfId="6045"/>
    <cellStyle name="Accent5 2 6" xfId="6046"/>
    <cellStyle name="_Heading_210302 VU Liquidity new figures_Reporting Onatel Avril 2009 V0 2" xfId="6047"/>
    <cellStyle name="_Table_02 Pfd Valuation_Commentaires TBG mars_Flash du mois d' avril 2009_Flash du mois de mai 2009_Budget Telmob 2011" xfId="6048"/>
    <cellStyle name="_Table_USA Ownership_commentaires fixe  internet Déc 08_Flash du mois d' avril 2009_Flash du mois de septembre 2009 (2) (version 1)_Budget Telmob 2011" xfId="6049"/>
    <cellStyle name="20% - Accent4 2 2" xfId="6050"/>
    <cellStyle name="_Table_USA Ownership_commentaires fixe  internet Déc 08_TBG Onatel Février  2009  Vtbg V3_Commentaires TBG mars_Flash du mois d' avril 2009_Reporting Onatel Mai 2009 V 0_Budget Telmob 2011" xfId="6051"/>
    <cellStyle name="_TableHead_commentaires fixe  internet Déc 08_TBG Onatel Février  2009  Vtbg V3_Commentaires TBG mars_Flash du mois d' avril 2009_Reporting Onatel septembre  2009 préparé_Budget 2011 v1 (4) 2" xfId="6052"/>
    <cellStyle name="Date 2" xfId="6053"/>
    <cellStyle name="20% - Accent4 2" xfId="6054"/>
    <cellStyle name="_TableHead_commentaires fixe  internet Déc 08_TBG Onatel Février  2009  Vtbg V3_Commentaires TBG mars_Flash du mois d' avril 2009_Reporting Onatel septembre  2009 préparé_Budget 2011 v1 (4)" xfId="6055"/>
    <cellStyle name="Date" xfId="6056"/>
    <cellStyle name="Titre 2 3" xfId="6057"/>
    <cellStyle name="_TableHead_TBG Onatel Février  2009  Vtbg V3_Flash du mois d' avril 2009_Budget Telmob 2011" xfId="6058"/>
    <cellStyle name="Normal 13 3 2" xfId="6059"/>
    <cellStyle name="_TableHead_commentaires fixe  internet Déc 08_TBG Onatel Février  2009  Vtbg V3_Commentaires TBG mars_Flash du mois d' avril 2009_Reporting Onatel septembre  2009 préparé" xfId="6060"/>
    <cellStyle name="40% - Accent2 25_RH et QS" xfId="6061"/>
    <cellStyle name="_TableHeading_commentaires fixe  internet Déc 08_Commentaires TBG mars_Budget 2011 v1 (4)" xfId="6062"/>
    <cellStyle name="Normal 3 10" xfId="6063"/>
    <cellStyle name="40 % - Accent1 10 2 2" xfId="6064"/>
    <cellStyle name="Monétaire 2 5 4" xfId="6065"/>
    <cellStyle name="Milliers 2 2 3 4" xfId="6066"/>
    <cellStyle name="20% - Accent6 9" xfId="6067"/>
    <cellStyle name="_TableHead_commentaires fixe  internet Déc 08_TBG Onatel Février  2009  Vtbg V3_Commentaires TBG mars_Flash du mois d' avril 2009_Reporting Onatel Mai 2009 V 0_Budget 2011 v1 (4) 2" xfId="6068"/>
    <cellStyle name="Normal 4 2 4 4" xfId="6069"/>
    <cellStyle name="Titre 3 8 2 2" xfId="6070"/>
    <cellStyle name="_TableHeading_commentaires fixe  internet Déc 08_Commentaires TBG mars_Copie de Flash du mois d' avril 2009 corrigé par NAIMI_Flash du mois de mai 2009 2" xfId="6071"/>
    <cellStyle name="Milliers 2 6 2 4" xfId="6072"/>
    <cellStyle name="_TableRowBorder_commentaires fixe  internet Déc 08_Reporting Onatel Mai 2009 V 0 A ENVOYE_Reporting Onatel septembre  2009 préparé" xfId="6073"/>
    <cellStyle name="_Table_commentaires fixe  internet Déc 08_TBG Onatel Février  2009  Vtbg V3_Copie de Flash du mois d' avril 2009 corrigé par NAIMI_Flash du mois de septembre 2009 (2) (version 1)_Budget Telmob 2011" xfId="6074"/>
    <cellStyle name="_Table_commentaires fixe  internet Déc 08_Commentaires TBG mars_Flash du mois d' avril 2009_Flash du mois de septembre 2009 (2) (version 1)" xfId="6075"/>
    <cellStyle name="_TableHead_commentaires fixe  internet Déc 08_TBG Onatel Février  2009  Vtbg V3_Commentaires TBG mars_Flash du mois d' avril 2009_Reporting Onatel Mai 2009 V 0_Budget 2011 v1 (4)" xfId="6076"/>
    <cellStyle name="_Table_commentaires fixe  internet Déc 08_Commentaires TBG mars" xfId="6077"/>
    <cellStyle name="_TableHead_commentaires fixe  internet Déc 08_TBG Onatel Février  2009  Vtbg V3_Commentaires TBG mars_Flash du mois d' avril 2009_Reporting Onatel Mai 2009 V 0 2" xfId="6078"/>
    <cellStyle name="_TableHead_commentaires fixe  internet Déc 08_Budget 2011 v1 (4) 2" xfId="6079"/>
    <cellStyle name="_TableHead_commentaires fixe  internet Déc 08_TBG Onatel Février  2009  Vtbg V3_Commentaires TBG mars_Flash du mois d' avril 2009_Flash du mois de mai 2009_Budget 2011 v1 (4)" xfId="6080"/>
    <cellStyle name="Milliers 5 6 3" xfId="6081"/>
    <cellStyle name="_Table_USA Ownership_commentaires fixe  internet Déc 08_Flash du mois d' avril 2009_Flash du mois de mai 2009_Budget Telmob 2011" xfId="6082"/>
    <cellStyle name="40 % - Accent1 3 2 2" xfId="6083"/>
    <cellStyle name="40 % - Accent5 11 2" xfId="6084"/>
    <cellStyle name="_TableHead_commentaires fixe  internet Déc 08_TBG Onatel Février  2009  Vtbg V3_Commentaires TBG mars_Flash du mois d' avril 2009_Budget Telmob 2011 2" xfId="6085"/>
    <cellStyle name="20% - Accent1 14_RH et QS" xfId="6086"/>
    <cellStyle name="_TableHead_commentaires fixe  internet Déc 08_TBG Onatel Février  2009  Vtbg V3_Commentaires TBG mars_Copie de Flash du mois d' avril 2009 corrigé par NAIMI_Reporting Onatel septembre  2009 préparé" xfId="6087"/>
    <cellStyle name="Accent6 2 2 2" xfId="6088"/>
    <cellStyle name="40 % - Accent4 2 3" xfId="6089"/>
    <cellStyle name="_Table_commentaires fixe  internet Déc 08_Reporting Onatel Mai 2009 V 0 A ENVOYE_Reporting Onatel septembre  2009 préparé" xfId="6090"/>
    <cellStyle name="_TableHead_commentaires fixe  internet Déc 08_TBG Onatel Février  2009  Vtbg V3_Commentaires TBG mars_Copie de Flash du mois d' avril 2009 corrigé par NAIMI_Reporting Onatel Mai 2009 V 0_Reporting Onatel septembre  2009 préparé_Budget 2011 v1 (4)" xfId="6091"/>
    <cellStyle name="40% - Accent2 27_RH et QS" xfId="6092"/>
    <cellStyle name="_TableHead_commentaires fixe  internet Déc 08_Reporting Onatel Mai 2009 V 0 A ENVOYE 2" xfId="6093"/>
    <cellStyle name="_TableHead_commentaires fixe  internet Déc 08_TBG Onatel Février  2009  Vtbg V3_Commentaires TBG mars_Copie de Flash du mois d' avril 2009 corrigé par NAIMI_Reporting Onatel Mai 2009 V 0_Reporting Onatel septembre  2009 préparé" xfId="6094"/>
    <cellStyle name="20 % - Accent4 2 5" xfId="6095"/>
    <cellStyle name="Normal 77 3 2" xfId="6096"/>
    <cellStyle name="_V2 BSS comparaison Budget 2008_2007" xfId="6097"/>
    <cellStyle name="_TableHead_commentaires fixe  internet Déc 08_TBG Onatel Février  2009  Vtbg V3_Commentaires TBG mars_Copie de Flash du mois d' avril 2009 corrigé par NAIMI_Reporting Onatel Mai 2009 V 0_Budget 2011 v1 (4)" xfId="6098"/>
    <cellStyle name="Milliers 13 5" xfId="6099"/>
    <cellStyle name="_TableHead_commentaires fixe  internet Déc 08_TBG Onatel Février  2009  Vtbg V3_Commentaires TBG mars_Copie de Flash du mois d' avril 2009 corrigé par NAIMI_Reporting Onatel Mai 2009 V 0" xfId="6100"/>
    <cellStyle name="Pourcentage 18 2 3_RH et QS" xfId="6101"/>
    <cellStyle name="Milliers 5 2 2 2" xfId="6102"/>
    <cellStyle name="_BPA 17Jan_F2.7A" xfId="6103"/>
    <cellStyle name="_Table_USA Ownership_commentaires fixe  internet Déc 08_TBG Onatel Février  2009  Vtbg V3_Commentaires TBG mars_Flash du mois d' avril 2009_Flash du mois de mai 2009" xfId="6104"/>
    <cellStyle name="_TableHead_commentaires fixe  internet Déc 08_TBG Onatel Février  2009  Vtbg V3_Commentaires TBG mars_Copie de Flash du mois d' avril 2009 corrigé par NAIMI_Budget 2011 v1 (4)" xfId="6105"/>
    <cellStyle name="20 % - Accent3 9 4" xfId="6106"/>
    <cellStyle name="_TableHead_commentaires fixe  internet Déc 08_TBG Onatel Février  2009  Vtbg V3_Commentaires TBG mars_Budget 2011 v1 (4) 2" xfId="6107"/>
    <cellStyle name="_SubHeading_210302 VU Liquidity new figures_Reporting Onatel Avril 2009 V0_Flash du mois de septembre 2009 (2) (version 1)_Classeur1" xfId="6108"/>
    <cellStyle name="_TableHead_commentaires fixe  internet Déc 08_TBG Onatel Février  2009  Vtbg V3_Commentaires TBG mars" xfId="6109"/>
    <cellStyle name="Milliers 4 11" xfId="6110"/>
    <cellStyle name="blue shading 2" xfId="6111"/>
    <cellStyle name="_TableHead_commentaires fixe  internet Déc 08_Reporting Onatel Mai 2009 V 0_Budget Telmob 2011 2" xfId="6112"/>
    <cellStyle name="Pourcentage 17 2 5" xfId="6113"/>
    <cellStyle name="40 % - Accent6 4_CA Fixe" xfId="6114"/>
    <cellStyle name="_TableHead_commentaires fixe  internet Déc 08_Reporting Onatel Mai 2009 V 0_Budget Telmob 2011" xfId="6115"/>
    <cellStyle name="_TableHead_commentaires fixe  internet Déc 08_Reporting Onatel Mai 2009 V 0_Budget 2011 v1 (4)" xfId="6116"/>
    <cellStyle name="40 % - Accent2 13 2" xfId="6117"/>
    <cellStyle name="Pourcentage 9 4" xfId="6118"/>
    <cellStyle name="_SubHeading_prestemp_Classeur1" xfId="6119"/>
    <cellStyle name="_TableHead_commentaires fixe  internet Déc 08_Reporting Onatel Mai 2009 V 0 A ENVOYE_Reporting Onatel septembre  2009 préparé_Budget 2011 v1 (4) 2" xfId="6120"/>
    <cellStyle name="Sortie 2 2_Parc Mobile" xfId="6121"/>
    <cellStyle name="%_Projet de budget 2009- Onatel- V5bis_CAPEX BUDGET2010" xfId="6122"/>
    <cellStyle name="_SubHeading_prestemp_Reporting Onatel Avril 2009 V0_Flash du mois de septembre 2009 (2) (version 1)_Classeur1" xfId="6123"/>
    <cellStyle name="_Table_02 Pfd Valuation_TBG Onatel Février  2009  Vtbg V3_Commentaires TBG mars_Copie de Flash du mois d' avril 2009 corrigé par NAIMI_Flash du mois de mai 2009" xfId="6124"/>
    <cellStyle name="%_Trafic_Comptable_2009_NOV 2" xfId="6125"/>
    <cellStyle name="20 % - Accent6 11 2" xfId="6126"/>
    <cellStyle name="_TableHeading_TBG Onatel Février  2009  Vtbg V3 2" xfId="6127"/>
    <cellStyle name="Link Units (2)_Parc Mobile" xfId="6128"/>
    <cellStyle name="_Table_02 Pfd Valuation_Reporting Onatel Avril 2009 V0_Copie de Flash du mois d' avril 2009 corrigé par NAIMI_Reporting Onatel septembre  2009 préparé" xfId="6129"/>
    <cellStyle name="_TableHeading_Reporting Onatel Avril 2009 V0_Copie de Flash du mois d' avril 2009 corrigé par NAIMI_Reporting Onatel Mai 2009 V 0_Budget Telmob 2011" xfId="6130"/>
    <cellStyle name="_TableHead_commentaires fixe  internet Déc 08_Reporting Onatel Avril 2009 V0_Reporting Onatel Mai 2009 V 0_Budget 2011 v1 (4) 2" xfId="6131"/>
    <cellStyle name="Pourcentage 17" xfId="6132"/>
    <cellStyle name="Pourcentage 22" xfId="6133"/>
    <cellStyle name="%_Budget 09_CF conso Onatel" xfId="6134"/>
    <cellStyle name="Heading 1 5" xfId="6135"/>
    <cellStyle name="_TableHead_commentaires fixe  internet Déc 08_Reporting Onatel Avril 2009 V0_Reporting Onatel Mai 2009 V 0 2" xfId="6136"/>
    <cellStyle name="Heading 1 14" xfId="6137"/>
    <cellStyle name="20% - Accent1 8_RH et QS" xfId="6138"/>
    <cellStyle name="40 % - Accent1 7_RH et QS" xfId="6139"/>
    <cellStyle name="_TableHead_Reporting Onatel Avril 2009 V0_Budget Telmob 2011" xfId="6140"/>
    <cellStyle name="Commentaire 5 4 2" xfId="6141"/>
    <cellStyle name="Euro 10 2 2" xfId="6142"/>
    <cellStyle name="_TableHeading_commentaires fixe  internet Déc 08_TBG Onatel Février  2009  Vtbg V3_Commentaires TBG mars_Copie de Flash du mois d' avril 2009 corrigé par NAIMI_Reporting Onatel septembre  2009 préparé_Budget 2011 v1 (4) 2" xfId="6143"/>
    <cellStyle name="20 % - Accent6 9 3_RH et QS" xfId="6144"/>
    <cellStyle name="20% - Accent2 2_RH et QS" xfId="6145"/>
    <cellStyle name="_TableHead_commentaires fixe  internet Déc 08_Reporting Onatel Avril 2009 V0_Flash du mois de mai 2009_Budget Telmob 2011" xfId="6146"/>
    <cellStyle name="_TableHead_commentaires fixe  internet Déc 08_Reporting Onatel Avril 2009 V0_Flash du mois de mai 2009" xfId="6147"/>
    <cellStyle name="_TableHead_commentaires fixe  internet Déc 08_Reporting Onatel Mai 2009 V 0 A ENVOYE_Budget 2011 v1 (4) 2" xfId="6148"/>
    <cellStyle name="%_Flash_du_mois_de_Décembre_2008_v2(2)_Flash du mois de septembre 2009 (2) (version 1)" xfId="6149"/>
    <cellStyle name="40 % - Accent3 11" xfId="6150"/>
    <cellStyle name="_TableHeading_P&amp;L S1 2008_Budget Telmob 2011" xfId="6151"/>
    <cellStyle name="Normal 20 2 2 2_RH et QS" xfId="6152"/>
    <cellStyle name="_TableHead_commentaires fixe  internet Déc 08_Reporting Onatel Avril 2009 V0_Copie de Flash du mois d' avril 2009 corrigé par NAIMI_Reporting Onatel septembre  2009 préparé_Budget 2011 v1 (4) 2" xfId="6153"/>
    <cellStyle name="_Table_02 Pfd Valuation_TBG Onatel Février  2009  Vtbg V3_Copie de Flash du mois d' avril 2009 corrigé par NAIMI_Reporting Onatel Mai 2009 V 0_Flash du mois de septembre 2009 (2) (version 1)_Budget Telmob 2011" xfId="6154"/>
    <cellStyle name="Neutral 5" xfId="6155"/>
    <cellStyle name="_Table_USA Ownership_commentaires fixe  internet Déc 08_Flash du mois d' avril 2009" xfId="6156"/>
    <cellStyle name="_Table_02 Pfd Valuation_Reporting Onatel Avril 2009 V0_Flash du mois de mai 2009" xfId="6157"/>
    <cellStyle name="_TableHead_Flash du mois de mai 2009_Budget 2011 v1 (4) 2" xfId="6158"/>
    <cellStyle name="_TableHead_commentaires fixe  internet Déc 08_Reporting Onatel Avril 2009 V0_Copie de Flash du mois d' avril 2009 corrigé par NAIMI_Reporting Onatel Mai 2009 V 0_Reporting Onatel septembre  2009 préparé_Budget 2011 v1 (4)" xfId="6159"/>
    <cellStyle name="Neutral 7" xfId="6160"/>
    <cellStyle name="_Table_02 Pfd Valuation_Reporting Onatel Avril 2009 V0_Copie de Flash du mois d' avril 2009 corrigé par NAIMI_Flash du mois de septembre 2009 (2) (version 1)_Capex- Mobile" xfId="6161"/>
    <cellStyle name="_TableHead_commentaires fixe  internet Déc 08_Reporting Onatel Avril 2009 V0_Copie de Flash du mois d' avril 2009 corrigé par NAIMI_Reporting Onatel Mai 2009 V 0_Budget Telmob 2011 2" xfId="6162"/>
    <cellStyle name="Total 2 7" xfId="6163"/>
    <cellStyle name="_TableRowBorder_Reporting Onatel Avril 2009 V0_Copie de Flash du mois d' avril 2009 corrigé par NAIMI_Reporting Onatel Mai 2009 V 0_Budget Telmob 2011" xfId="6164"/>
    <cellStyle name="_Table_02 Pfd Valuation_TBG Onatel Février  2009  Vtbg V3_Commentaires TBG mars_Reporting Onatel septembre  2009 préparé" xfId="6165"/>
    <cellStyle name="_TableHead_commentaires fixe  internet Déc 08_Reporting Onatel Avril 2009 V0_Copie de Flash du mois d' avril 2009 corrigé par NAIMI_Reporting Onatel Mai 2009 V 0" xfId="6166"/>
    <cellStyle name="_Heading_210302 VU Liquidity new figures_Reporting Onatel Mai 2009 V 0 A ENVOYE_Reporting Onatel septembre  2009 préparé" xfId="6167"/>
    <cellStyle name="20 % - Accent4 9 2 2" xfId="6168"/>
    <cellStyle name="_TableHead_commentaires fixe  internet Déc 08_Reporting Onatel Avril 2009 V0_Copie de Flash du mois d' avril 2009 corrigé par NAIMI_Flash du mois de mai 2009_Budget Telmob 2011" xfId="6169"/>
    <cellStyle name="_TableHead_commentaires fixe  internet Déc 08_Reporting Onatel Avril 2009 V0_Copie de Flash du mois d' avril 2009 corrigé par NAIMI_Budget 2011 v1 (4)" xfId="6170"/>
    <cellStyle name="Accent2 15" xfId="6171"/>
    <cellStyle name="Accent2 20" xfId="6172"/>
    <cellStyle name="_Table_02 Pfd Valuation_commentaires fixe  internet Déc 08" xfId="6173"/>
    <cellStyle name="_Table_USA Ownership_commentaires fixe  internet Déc 08_Reporting Onatel Mai 2009 V 0 A ENVOYE_Flash du mois de septembre 2009 (2) (version 1)" xfId="6174"/>
    <cellStyle name="Accent4 31 2" xfId="6175"/>
    <cellStyle name="_TableHead_commentaires fixe  internet Déc 08_Flash du mois de mai 2009_Budget 2011 v1 (4) 2" xfId="6176"/>
    <cellStyle name="_TableHead_TBG Onatel Février  2009  Vtbg V3_Commentaires TBG mars_Copie de Flash du mois d' avril 2009 corrigé par NAIMI_Reporting Onatel Mai 2009 V 0_Budget Telmob 2011 2" xfId="6177"/>
    <cellStyle name="_Table_02 Pfd Valuation_commentaires fixe  internet Déc 08_Commentaires TBG mars_Flash du mois de septembre 2009 (2) (version 1)_Capex- Mobile" xfId="6178"/>
    <cellStyle name="_Table_02 Pfd Valuation_commentaires fixe  internet Déc 08_Reporting Onatel Avril 2009 V0_Reporting Onatel septembre  2009 préparé_Budget Telmob 2011" xfId="6179"/>
    <cellStyle name="_Heading_210302 VU Liquidity new figures_Feuil1" xfId="6180"/>
    <cellStyle name="Normal 8 5 2" xfId="6181"/>
    <cellStyle name="_TableHead_commentaires fixe  internet Déc 08_Flash du mois de mai 2009_Budget 2011 v1 (4)" xfId="6182"/>
    <cellStyle name="Calcul 6_RH et QS" xfId="6183"/>
    <cellStyle name="20 % - Accent2 10 3_RH et QS" xfId="6184"/>
    <cellStyle name="20 % - Accent2 3 5" xfId="6185"/>
    <cellStyle name="_TableHead_commentaires fixe  internet Déc 08_Copie de Flash du mois d' avril 2009 corrigé par NAIMI" xfId="6186"/>
    <cellStyle name="_TableHead_commentaires fixe  internet Déc 08_Flash du mois de mai 2009 2" xfId="6187"/>
    <cellStyle name="Accent1 - 60 %" xfId="6188"/>
    <cellStyle name="20 % - Accent6 11" xfId="6189"/>
    <cellStyle name="20% - Accent6 25" xfId="6190"/>
    <cellStyle name="Table Sub Head" xfId="6191"/>
    <cellStyle name="20 % - Accent3 3_CA Fixe" xfId="6192"/>
    <cellStyle name="_TableHead_commentaires fixe  internet Déc 08_Flash du mois de mai 2009" xfId="6193"/>
    <cellStyle name="_Table_USA Ownership_Reporting Onatel Avril 2009 V0_Copie de Flash du mois d' avril 2009 corrigé par NAIMI_Reporting Onatel Mai 2009 V 0_Flash du mois de septembre 2009 (2) (version 1)" xfId="6194"/>
    <cellStyle name="Linked Cell 12" xfId="6195"/>
    <cellStyle name="Cellule liée 4_RH et QS" xfId="6196"/>
    <cellStyle name="_Heading_210302 VU Liquidity new figures_Reporting Onatel Mai 2009 V 0_Flash du mois de septembre 2009 (2) (version 1)" xfId="6197"/>
    <cellStyle name="Accent6 - 60 %" xfId="6198"/>
    <cellStyle name="_TableHead_commentaires fixe  internet Déc 08_Flash du mois d' avril 2009_Reporting Onatel septembre  2009 préparé_Budget 2011 v1 (4)" xfId="6199"/>
    <cellStyle name="_TableHead_commentaires fixe  internet Déc 08_Flash du mois d' avril 2009_Reporting Onatel septembre  2009 préparé 2" xfId="6200"/>
    <cellStyle name="_TableHead_commentaires fixe  internet Déc 08_Reporting Onatel Avril 2009 V0_Reporting Onatel Mai 2009 V 0_Budget Telmob 2011" xfId="6201"/>
    <cellStyle name="_Table_02 Pfd Valuation_commentaires fixe  internet Déc 08_Reporting Onatel Avril 2009 V0_Copie de Flash du mois d' avril 2009 corrigé par NAIMI_Flash du mois de septembre 2009 (2) (version 1)_Capex- Mobile" xfId="6202"/>
    <cellStyle name="_TableHead_commentaires fixe  internet Déc 08_Flash du mois d' avril 2009_Reporting Onatel Mai 2009 V 0" xfId="6203"/>
    <cellStyle name="Input 5" xfId="6204"/>
    <cellStyle name="_Table_02 Pfd Valuation_Reporting Onatel Mai 2009 V 0 A ENVOYE_Reporting Onatel septembre  2009 préparé_Capex- Mobile" xfId="6205"/>
    <cellStyle name="20 % - Accent1 2 2_Parc Mobile" xfId="6206"/>
    <cellStyle name="=C:\WINDOWS\SYSTEM32\COMMAND.COM" xfId="6207"/>
    <cellStyle name="_TableHead_commentaires fixe  internet Déc 08_Reporting Onatel Avril 2009 V0_Flash du mois de mai 2009_Budget Telmob 2011 2" xfId="6208"/>
    <cellStyle name="_Table_Flash du mois d' avril 2009_Flash du mois de septembre 2009 (2) (version 1)" xfId="6209"/>
    <cellStyle name="_%(SignSpaceOnly)" xfId="6210"/>
    <cellStyle name="_TableHead_commentaires fixe  internet Déc 08_Flash du mois d' avril 2009_Flash du mois de mai 2009_Budget Telmob 2011" xfId="6211"/>
    <cellStyle name="_TableHead_commentaires fixe  internet Déc 08_Flash du mois d' avril 2009_Flash du mois de mai 2009 2" xfId="6212"/>
    <cellStyle name="_Indicateurs BFR Régions 06 2008 (3)" xfId="6213"/>
    <cellStyle name="_TableHead_commentaires fixe  internet Déc 08_Flash du mois d' avril 2009_Budget Telmob 2011 2" xfId="6214"/>
    <cellStyle name="_Table_commentaires fixe  internet Déc 08_Reporting Onatel Avril 2009 V0_Copie de Flash du mois d' avril 2009 corrigé par NAIMI_Flash du mois de septembre 2009 (2) (version 1)_Budget Telmob 2011" xfId="6215"/>
    <cellStyle name="20% - Accent2 9" xfId="6216"/>
    <cellStyle name="Entrée 6_RH et QS" xfId="6217"/>
    <cellStyle name="_TableHead_commentaires fixe  internet Déc 08_Flash du mois d' avril 2009_Budget Telmob 2011" xfId="6218"/>
    <cellStyle name="Normal 46" xfId="6219"/>
    <cellStyle name="Normal 51" xfId="6220"/>
    <cellStyle name="Normal 3 2 2 3_RH et QS" xfId="6221"/>
    <cellStyle name="_TableHead_commentaires fixe  internet Déc 08_Flash du mois d' avril 2009_Budget 2011 v1 (4) 2" xfId="6222"/>
    <cellStyle name="_TableHead_commentaires fixe  internet Déc 08_Flash du mois d' avril 2009 2" xfId="6223"/>
    <cellStyle name="_TableHead_commentaires fixe  internet Déc 08_Flash du mois d' avril 2009" xfId="6224"/>
    <cellStyle name="_TableHeading_Copie de Flash du mois d' avril 2009 corrigé par NAIMI_Flash du mois de mai 2009_Budget 2011 v1 (4)" xfId="6225"/>
    <cellStyle name="_TableHead_commentaires fixe  internet Déc 08_Copie de Flash du mois d' avril 2009 corrigé par NAIMI_Reporting Onatel septembre  2009 préparé_Budget 2011 v1 (4) 2" xfId="6226"/>
    <cellStyle name="20 % - Accent3 12_RH et QS" xfId="6227"/>
    <cellStyle name="F8" xfId="6228"/>
    <cellStyle name="_Table_commentaires fixe  internet Déc 08_Copie de Flash du mois d' avril 2009 corrigé par NAIMI_Flash du mois de mai 2009" xfId="6229"/>
    <cellStyle name="_TableHead_commentaires fixe  internet Déc 08_Copie de Flash du mois d' avril 2009 corrigé par NAIMI_Reporting Onatel septembre  2009 préparé_Budget 2011 v1 (4)" xfId="6230"/>
    <cellStyle name="_TableHead_commentaires fixe  internet Déc 08_Copie de Flash du mois d' avril 2009 corrigé par NAIMI_Reporting Onatel septembre  2009 préparé" xfId="6231"/>
    <cellStyle name="_TableHead_commentaires fixe  internet Déc 08_TBG Onatel Février  2009  Vtbg V3_Copie de Flash du mois d' avril 2009 corrigé par NAIMI_Flash du mois de mai 2009_Budget 2011 v1 (4) 2" xfId="6232"/>
    <cellStyle name="_TableHead_commentaires fixe  internet Déc 08_Copie de Flash du mois d' avril 2009 corrigé par NAIMI_Reporting Onatel Mai 2009 V 0_Reporting Onatel septembre  2009 préparé 2" xfId="6233"/>
    <cellStyle name="Milliers 3 12 3" xfId="6234"/>
    <cellStyle name="_ILD MAPA Format_BP&amp;A Bulletin - 05- 2008-09-MAPA (Post review)" xfId="6235"/>
    <cellStyle name="_TableHead_commentaires fixe  internet Déc 08_Commentaires TBG mars_Reporting Onatel Mai 2009 V 0_Budget 2011 v1 (4)" xfId="6236"/>
    <cellStyle name="_TableHead_commentaires fixe  internet Déc 08_Copie de Flash du mois d' avril 2009 corrigé par NAIMI_Flash du mois de mai 2009_Budget 2011 v1 (4) 2" xfId="6237"/>
    <cellStyle name="60% - Accent3 10" xfId="6238"/>
    <cellStyle name="_TableHead_commentaires fixe  internet Déc 08_Copie de Flash du mois d' avril 2009 corrigé par NAIMI_Budget 2011 v1 (4) 2" xfId="6239"/>
    <cellStyle name="Titles" xfId="6240"/>
    <cellStyle name="_TableHead_TBG Onatel Février  2009  Vtbg V3_Copie de Flash du mois d' avril 2009 corrigé par NAIMI_Budget Telmob 2011 2" xfId="6241"/>
    <cellStyle name="Milliers 18 3 2" xfId="6242"/>
    <cellStyle name="_TableHead_commentaires fixe  internet Déc 08_Copie de Flash du mois d' avril 2009 corrigé par NAIMI_Budget 2011 v1 (4)" xfId="6243"/>
    <cellStyle name="Normal 12 5 2" xfId="6244"/>
    <cellStyle name="Normal 5 2 7 2" xfId="6245"/>
    <cellStyle name="_TableHeading_commentaires fixe  internet Déc 08_Commentaires TBG mars_Flash du mois de mai 2009_Budget 2011 v1 (4)" xfId="6246"/>
    <cellStyle name="_TableHead_Reporting Onatel Mai 2009 V 0_Budget Telmob 2011 2" xfId="6247"/>
    <cellStyle name="_TableHead_commentaires fixe  internet Déc 08_Commentaires TBG mars_Reporting Onatel septembre  2009 préparé" xfId="6248"/>
    <cellStyle name="20 % - Accent3 6 2" xfId="6249"/>
    <cellStyle name="_TableHead_commentaires fixe  internet Déc 08_Commentaires TBG mars_Reporting Onatel Mai 2009 V 0_Budget Telmob 2011 2" xfId="6250"/>
    <cellStyle name="_Table_02 Pfd Valuation_commentaires fixe  internet Déc 08_Copie de Flash du mois d' avril 2009 corrigé par NAIMI_Flash du mois de septembre 2009 (2) (version 1)_Capex- Mobile" xfId="6251"/>
    <cellStyle name="_Table_USA Ownership_commentaires fixe  internet Déc 08_Reporting Onatel Avril 2009 V0_Copie de Flash du mois d' avril 2009 corrigé par NAIMI" xfId="6252"/>
    <cellStyle name="_TableHead_commentaires fixe  internet Déc 08_Commentaires TBG mars_Reporting Onatel Mai 2009 V 0_Budget 2011 v1 (4) 2" xfId="6253"/>
    <cellStyle name="Normal 20 3" xfId="6254"/>
    <cellStyle name="_TableHead_commentaires fixe  internet Déc 08_Commentaires TBG mars_Flash du mois de mai 2009_Budget Telmob 2011 2" xfId="6255"/>
    <cellStyle name="_TableHead_commentaires fixe  internet Déc 08_Commentaires TBG mars_Flash du mois de mai 2009_Budget 2011 v1 (4)" xfId="6256"/>
    <cellStyle name="_Table_commentaires fixe  internet Déc 08_TBG Onatel Février  2009  Vtbg V3_Reporting Onatel Mai 2009 V 0_Budget Telmob 2011" xfId="6257"/>
    <cellStyle name="40% - Accent1 26 2" xfId="6258"/>
    <cellStyle name="_Table_commentaires fixe  internet Déc 08_TBG Onatel Février  2009  Vtbg V3_Commentaires TBG mars_Copie de Flash du mois d' avril 2009 corrigé par NAIMI_Flash du mois de septembre 2009 (2) (version 1)_Budget Telmob 2011" xfId="6259"/>
    <cellStyle name="_TableHead_commentaires fixe  internet Déc 08_Commentaires TBG mars_Flash du mois de mai 2009 2" xfId="6260"/>
    <cellStyle name="_Table_02 Pfd Valuation_commentaires fixe  internet Déc 08_Budget Telmob 2011" xfId="6261"/>
    <cellStyle name="_TableHead_commentaires fixe  internet Déc 08_Commentaires TBG mars_Flash du mois de mai 2009" xfId="6262"/>
    <cellStyle name="20 % - Accent5 9" xfId="6263"/>
    <cellStyle name="_TableHead_commentaires fixe  internet Déc 08_Commentaires TBG mars_Flash du mois d' avril 2009_Reporting Onatel septembre  2009 préparé_Budget 2011 v1 (4)" xfId="6264"/>
    <cellStyle name="_TableHeading_Commentaires TBG mars_Reporting Onatel Mai 2009 V 0 2" xfId="6265"/>
    <cellStyle name="_TableHead_commentaires fixe  internet Déc 08_Commentaires TBG mars_Flash du mois d' avril 2009_Reporting Onatel Mai 2009 V 0_Budget Telmob 2011" xfId="6266"/>
    <cellStyle name="20 % - Accent4 4" xfId="6267"/>
    <cellStyle name="_TableHead_commentaires fixe  internet Déc 08_Commentaires TBG mars_Flash du mois d' avril 2009_Reporting Onatel Mai 2009 V 0_Budget 2011 v1 (4) 2" xfId="6268"/>
    <cellStyle name="_Table_02 Pfd Valuation_Copie de Flash du mois d' avril 2009 corrigé par NAIMI_Reporting Onatel Mai 2009 V 0_Reporting Onatel septembre  2009 préparé" xfId="6269"/>
    <cellStyle name="_TableHead_commentaires fixe  internet Déc 08_Commentaires TBG mars_Flash du mois d' avril 2009_Reporting Onatel Mai 2009 V 0_Budget 2011 v1 (4)" xfId="6270"/>
    <cellStyle name="_TableHeading_Reporting Onatel Avril 2009 V0_Flash du mois de mai 2009_Budget 2011 v1 (4) 2" xfId="6271"/>
    <cellStyle name="_TableHead_commentaires fixe  internet Déc 08_Commentaires TBG mars_Flash du mois d' avril 2009_Flash du mois de mai 2009_Budget 2011 v1 (4) 2" xfId="6272"/>
    <cellStyle name="_TableHead_commentaires fixe  internet Déc 08_Commentaires TBG mars_Flash du mois d' avril 2009_Flash du mois de mai 2009 2" xfId="6273"/>
    <cellStyle name="40 % - Accent5 8 3_RH et QS" xfId="6274"/>
    <cellStyle name="_Table_commentaires fixe  internet Déc 08_Reporting Onatel Avril 2009 V0_Copie de Flash du mois d' avril 2009 corrigé par NAIMI_Reporting Onatel Mai 2009 V 0_Flash du mois de septembre 2009 (2) (version 1)_Budget Telmob 2011" xfId="6275"/>
    <cellStyle name="_TableHead_Reporting Onatel Avril 2009 V0_Copie de Flash du mois d' avril 2009 corrigé par NAIMI_Budget 2011 v1 (4) 2" xfId="6276"/>
    <cellStyle name="_TableHeading_commentaires fixe  internet Déc 08_Commentaires TBG mars_Flash du mois d' avril 2009_Flash du mois de mai 2009_Budget Telmob 2011 2" xfId="6277"/>
    <cellStyle name="Milliers 5 2 2 2 3" xfId="6278"/>
    <cellStyle name="_TableHead_commentaires fixe  internet Déc 08_Commentaires TBG mars_Flash du mois d' avril 2009_Flash du mois de mai 2009" xfId="6279"/>
    <cellStyle name="20 % - Accent2 4 2 2" xfId="6280"/>
    <cellStyle name="_MultipleSpace_Training Model Shell" xfId="6281"/>
    <cellStyle name="_TableHeading_commentaires fixe  internet Déc 08_Commentaires TBG mars_Reporting Onatel septembre  2009 préparé 2" xfId="6282"/>
    <cellStyle name="_Table_02 Pfd Valuation_commentaires fixe  internet Déc 08_TBG Onatel Février  2009  Vtbg V3_Commentaires TBG mars_Flash du mois d' avril 2009" xfId="6283"/>
    <cellStyle name="_Table_USA Ownership_TBG Onatel Février  2009  Vtbg V3" xfId="6284"/>
    <cellStyle name="20 % - Accent3 4 4" xfId="6285"/>
    <cellStyle name="_TableHead_commentaires fixe  internet Déc 08_Commentaires TBG mars_Flash du mois d' avril 2009_Budget Telmob 2011 2" xfId="6286"/>
    <cellStyle name="_TableRowBorder_TBG Onatel Février  2009  Vtbg V3_Commentaires TBG mars_Copie de Flash du mois d' avril 2009 corrigé par NAIMI_Budget Telmob 2011" xfId="6287"/>
    <cellStyle name="_Heading_prestemp_Reporting Onatel Mai 2009 V 0 A ENVOYE_Classeur1" xfId="6288"/>
    <cellStyle name="_TableHead_commentaires fixe  internet Déc 08_Commentaires TBG mars_Flash du mois d' avril 2009_Budget Telmob 2011" xfId="6289"/>
    <cellStyle name="Satisfaisant 7 2" xfId="6290"/>
    <cellStyle name="Milliers 11 3 2" xfId="6291"/>
    <cellStyle name="_TableHeading_commentaires fixe  internet Déc 08_Copie de Flash du mois d' avril 2009 corrigé par NAIMI 2" xfId="6292"/>
    <cellStyle name="_TableHeading_commentaires fixe  internet Déc 08_TBG Onatel Février  2009  Vtbg V3_Commentaires TBG mars_Budget Telmob 2011" xfId="6293"/>
    <cellStyle name="_TableHead_commentaires fixe  internet Déc 08_Commentaires TBG mars_Reporting Onatel Mai 2009 V 0 2" xfId="6294"/>
    <cellStyle name="_Table_02 Pfd Valuation_Commentaires TBG mars_Flash du mois d' avril 2009_Reporting Onatel Mai 2009 V 0_Capex- Mobile" xfId="6295"/>
    <cellStyle name="_Table_02 Pfd Valuation_Reporting Onatel Mai 2009 V 0 A ENVOYE_Budget Telmob 2011" xfId="6296"/>
    <cellStyle name="60% - Accent3 9" xfId="6297"/>
    <cellStyle name="_TableHead_commentaires fixe  internet Déc 08_Commentaires TBG mars_Flash du mois d' avril 2009" xfId="6298"/>
    <cellStyle name="20% - Accent4 14" xfId="6299"/>
    <cellStyle name="20 % - Accent2 3_CA Fixe" xfId="6300"/>
    <cellStyle name="000000" xfId="6301"/>
    <cellStyle name="Pourcentage 18_RH et QS" xfId="6302"/>
    <cellStyle name="Euro 6" xfId="6303"/>
    <cellStyle name="_TableHeading_commentaires fixe  internet Déc 08_Reporting Onatel Avril 2009 V0_Budget 2011 v1 (4)" xfId="6304"/>
    <cellStyle name="_TableHeading_commentaires fixe  internet Déc 08_Commentaires TBG mars_Copie de Flash du mois d' avril 2009 corrigé par NAIMI_Reporting Onatel Mai 2009 V 0_Budget Telmob 2011 2" xfId="6305"/>
    <cellStyle name="_TableRowBorder_TBG Onatel Février  2009  Vtbg V3_Flash du mois de mai 2009" xfId="6306"/>
    <cellStyle name="_Table_02 Pfd Valuation_Commentaires TBG mars_Flash du mois d' avril 2009_Flash du mois de mai 2009_Capex- Mobile" xfId="6307"/>
    <cellStyle name="_TableHead_TBG Onatel Février  2009  Vtbg V3_Commentaires TBG mars_Budget 2011 v1 (4) 2" xfId="6308"/>
    <cellStyle name="Titre 4" xfId="6309"/>
    <cellStyle name="20 % - Accent5 3 3" xfId="6310"/>
    <cellStyle name="40 % - Accent6 3 2_Parc Mobile" xfId="6311"/>
    <cellStyle name="40% - Accent2 13 2" xfId="6312"/>
    <cellStyle name="_SubHeading_prestemp_USAi Warrants Valuation 1" xfId="6313"/>
    <cellStyle name="_TableHead_commentaires fixe  internet Déc 08_Commentaires TBG mars_Copie de Flash du mois d' avril 2009 corrigé par NAIMI_Reporting Onatel Mai 2009 V 0_Reporting Onatel septembre  2009 préparé_Budget 2011 v1 (4)" xfId="6314"/>
    <cellStyle name="_TableHeading_Copie de Flash du mois d' avril 2009 corrigé par NAIMI_Flash du mois de mai 2009_Budget 2011 v1 (4) 2" xfId="6315"/>
    <cellStyle name="_TableHead_commentaires fixe  internet Déc 08_Commentaires TBG mars_Copie de Flash du mois d' avril 2009 corrigé par NAIMI_Reporting Onatel Mai 2009 V 0_Reporting Onatel septembre  2009 préparé" xfId="6316"/>
    <cellStyle name="_TableRowBorder_commentaires fixe  internet Déc 08_Copie de Flash du mois d' avril 2009 corrigé par NAIMI_Flash du mois de mai 2009 2" xfId="6317"/>
    <cellStyle name="%_Flux Financiers Conso_Flash du mois de Novembre V2" xfId="6318"/>
    <cellStyle name="_TableHead_commentaires fixe  internet Déc 08_Commentaires TBG mars_Copie de Flash du mois d' avril 2009 corrigé par NAIMI_Reporting Onatel Mai 2009 V 0_Budget Telmob 2011 2" xfId="6319"/>
    <cellStyle name="_TableHead_commentaires fixe  internet Déc 08_Commentaires TBG mars_Copie de Flash du mois d' avril 2009 corrigé par NAIMI_Reporting Onatel Mai 2009 V 0_Budget 2011 v1 (4)" xfId="6320"/>
    <cellStyle name="40% - Accent1 24" xfId="6321"/>
    <cellStyle name="40% - Accent1 19" xfId="6322"/>
    <cellStyle name="_TableHead_TBG Onatel Février  2009  Vtbg V3_Commentaires TBG mars_Copie de Flash du mois d' avril 2009 corrigé par NAIMI" xfId="6323"/>
    <cellStyle name="_TableHead_commentaires fixe  internet Déc 08_Commentaires TBG mars_Copie de Flash du mois d' avril 2009 corrigé par NAIMI_Reporting Onatel Mai 2009 V 0 2" xfId="6324"/>
    <cellStyle name="_TableHead_commentaires fixe  internet Déc 08_Commentaires TBG mars_Copie de Flash du mois d' avril 2009 corrigé par NAIMI_Flash du mois de mai 2009_Budget Telmob 2011 2" xfId="6325"/>
    <cellStyle name="20 % - Accent1 2 2 2" xfId="6326"/>
    <cellStyle name="Heading 3 13" xfId="6327"/>
    <cellStyle name="_TableHead_Reporting Onatel Avril 2009 V0_Copie de Flash du mois d' avril 2009 corrigé par NAIMI_Reporting Onatel Mai 2009 V 0_Budget 2011 v1 (4) 2" xfId="6328"/>
    <cellStyle name="_SubHeading_prestemp 2" xfId="6329"/>
    <cellStyle name="40 % - Accent6 12 2" xfId="6330"/>
    <cellStyle name="_Heading_prestemp_Reporting Onatel Mai 2009 V 0 A ENVOYE_Flash du mois de septembre 2009 (2) (version 1)_COMMENTAIRES" xfId="6331"/>
    <cellStyle name="40 % - Accent6 9 3" xfId="6332"/>
    <cellStyle name="_Table_commentaires fixe  internet Déc 08_Flash du mois d' avril 2009" xfId="6333"/>
    <cellStyle name="_TableHead_commentaires fixe  internet Déc 08_Commentaires TBG mars_Copie de Flash du mois d' avril 2009 corrigé par NAIMI_Budget Telmob 2011 2" xfId="6334"/>
    <cellStyle name="Normal 3 12 3 2" xfId="6335"/>
    <cellStyle name="20% - Accent1 16" xfId="6336"/>
    <cellStyle name="20% - Accent1 21" xfId="6337"/>
    <cellStyle name="_Table_commentaires fixe  internet Déc 08_TBG Onatel Février  2009  Vtbg V3_Flash du mois d' avril 2009_Flash du mois de mai 2009_Budget Telmob 2011" xfId="6338"/>
    <cellStyle name="20 % - Accent3 6" xfId="6339"/>
    <cellStyle name="_Table_USA Ownership_TBG Onatel Février  2009  Vtbg V3_Commentaires TBG mars_Copie de Flash du mois d' avril 2009 corrigé par NAIMI_Flash du mois de mai 2009" xfId="6340"/>
    <cellStyle name="Normal 95 2" xfId="6341"/>
    <cellStyle name="_TableHead_Reporting Onatel Avril 2009 V0_Reporting Onatel Mai 2009 V 0" xfId="6342"/>
    <cellStyle name="%_Phase préparatoire du TBG de Décembre 2008_Flux Financiers Conso_Flash du mois de Novembre V2" xfId="6343"/>
    <cellStyle name="_TableHead_commentaires fixe  internet Déc 08_Commentaires TBG mars_Budget Telmob 2011 2" xfId="6344"/>
    <cellStyle name="_TableHead_commentaires fixe  internet Déc 08_Commentaires TBG mars_Budget Telmob 2011" xfId="6345"/>
    <cellStyle name="regstoresfromspecstores" xfId="6346"/>
    <cellStyle name="_TableRowBorder_commentaires fixe  internet Déc 08_TBG Onatel Février  2009  Vtbg V3_Copie de Flash du mois d' avril 2009 corrigé par NAIMI_Reporting Onatel Mai 2009 V 0" xfId="6347"/>
    <cellStyle name="_TableHead_commentaires fixe  internet Déc 08_Commentaires TBG mars_Budget 2011 v1 (4) 2" xfId="6348"/>
    <cellStyle name="_Table_02 Pfd Valuation_Commentaires TBG mars_Reporting Onatel Mai 2009 V 0_Budget Telmob 2011" xfId="6349"/>
    <cellStyle name="_TableHead_commentaires fixe  internet Déc 08_Commentaires TBG mars 2" xfId="6350"/>
    <cellStyle name="Normal 8 4 3" xfId="6351"/>
    <cellStyle name="20 % - Accent2 9_RH et QS" xfId="6352"/>
    <cellStyle name="_TableHead_commentaires fixe  internet Déc 08_Commentaires TBG mars" xfId="6353"/>
    <cellStyle name="_Table_02 Pfd Valuation_commentaires fixe  internet Déc 08_Reporting Onatel Avril 2009 V0_Copie de Flash du mois d' avril 2009 corrigé par NAIMI_Flash du mois de mai 2009_Budget Telmob 2011" xfId="6354"/>
    <cellStyle name="_TableHead_P &amp; L Conso_Budget 2011 v1 (4)" xfId="6355"/>
    <cellStyle name="_TableHeading_Commentaires TBG mars_Copie de Flash du mois d' avril 2009 corrigé par NAIMI_Reporting Onatel Mai 2009 V 0" xfId="6356"/>
    <cellStyle name="_TableHeading_TBG Onatel Février  2009  Vtbg V3_Reporting Onatel septembre  2009 préparé_Budget 2011 v1 (4) 2" xfId="6357"/>
    <cellStyle name="_TableHead_TBG Onatel Février  2009  Vtbg V3_Commentaires TBG mars_Flash du mois de mai 2009_Budget 2011 v1 (4)" xfId="6358"/>
    <cellStyle name="20% - Accent3 21 2" xfId="6359"/>
    <cellStyle name="20% - Accent3 16 2" xfId="6360"/>
    <cellStyle name="Normal 8 4 3 2" xfId="6361"/>
    <cellStyle name="_Table_commentaires fixe  internet Déc 08_Reporting Onatel Avril 2009 V0_Copie de Flash du mois d' avril 2009 corrigé par NAIMI_Reporting Onatel Mai 2009 V 0_Flash du mois de septembre 2009 (2) (version 1)" xfId="6362"/>
    <cellStyle name="_TableHead_commentaires fixe  internet Déc 08" xfId="6363"/>
    <cellStyle name="Euro 5 3 2" xfId="6364"/>
    <cellStyle name="40% - Accent5 14_RH et QS" xfId="6365"/>
    <cellStyle name="_TableHead_Budget Telmob 2011 2" xfId="6366"/>
    <cellStyle name="Normal 3 2 2 2 3 2" xfId="6367"/>
    <cellStyle name="_TableHead_Budget 2011 v1 (4)" xfId="6368"/>
    <cellStyle name="_TableHeading_commentaires fixe  internet Déc 08_TBG Onatel Février  2009  Vtbg V3_Flash du mois de mai 2009_Budget 2011 v1 (4) 2" xfId="6369"/>
    <cellStyle name="20% - Accent5 7_RH et QS" xfId="6370"/>
    <cellStyle name="_TableHead_commentaires fixe  internet Déc 08_TBG Onatel Février  2009  Vtbg V3_Flash du mois d' avril 2009_Reporting Onatel Mai 2009 V 0_Budget Telmob 2011 2" xfId="6371"/>
    <cellStyle name="_Heading_210302 VU Liquidity new figures_Copie de Flash du mois d' avril 2009 corrigé par NAIMI" xfId="6372"/>
    <cellStyle name="_TableHead_commentaires fixe  internet Déc 08_Reporting Onatel Avril 2009 V0_Reporting Onatel septembre  2009 préparé 2" xfId="6373"/>
    <cellStyle name="_Heading_prestemp_Reporting Onatel Avril 2009 V0_Flash du mois de septembre 2009 (2) (version 1) 2" xfId="6374"/>
    <cellStyle name="PSDec" xfId="6375"/>
    <cellStyle name="Pourcentage 17 2 2 2_RH et QS" xfId="6376"/>
    <cellStyle name="_Tableaux de passages (2)" xfId="6377"/>
    <cellStyle name="Pourcentage 17 3" xfId="6378"/>
    <cellStyle name="20% - Accent3 23 2" xfId="6379"/>
    <cellStyle name="20% - Accent3 18 2" xfId="6380"/>
    <cellStyle name="_Tableau de passage CAPEX actu3- capex08_Réseau" xfId="6381"/>
    <cellStyle name="_Table_USA Ownership_TBG Onatel Février  2009  Vtbg V3_Reporting Onatel Mai 2009 V 0_Budget Telmob 2011" xfId="6382"/>
    <cellStyle name="_Table_02 Pfd Valuation_TBG Onatel Février  2009  Vtbg V3_Commentaires TBG mars_Copie de Flash du mois d' avril 2009 corrigé par NAIMI_Reporting Onatel septembre  2009 préparé" xfId="6383"/>
    <cellStyle name="Avertissement 5" xfId="6384"/>
    <cellStyle name="SAPBEXfilterText" xfId="6385"/>
    <cellStyle name="20 % - Accent1 4 2_Parc Mobile" xfId="6386"/>
    <cellStyle name="_Table_USA Ownership_TBG Onatel Février  2009  Vtbg V3_Reporting Onatel Mai 2009 V 0" xfId="6387"/>
    <cellStyle name="_Heading_210302 VU Liquidity new figures_Reporting Onatel Avril 2009 V0_COMMENTAIRES" xfId="6388"/>
    <cellStyle name="_Table_USA Ownership_TBG Onatel Février  2009  Vtbg V3_Flash du mois de septembre 2009 (2) (version 1)_Budget Telmob 2011" xfId="6389"/>
    <cellStyle name="_TableHeading_commentaires fixe  internet Déc 08_TBG Onatel Février  2009  Vtbg V3_Copie de Flash du mois d' avril 2009 corrigé par NAIMI_Reporting Onatel Mai 2009 V 0_Reporting Onatel septembre  2009 préparé" xfId="6390"/>
    <cellStyle name="Normal 5 3" xfId="6391"/>
    <cellStyle name="Comma  - Style1 3" xfId="6392"/>
    <cellStyle name="_Table_commentaires fixe  internet Déc 08_TBG Onatel Février  2009  Vtbg V3_Commentaires TBG mars_Copie de Flash du mois d' avril 2009 corrigé par NAIMI" xfId="6393"/>
    <cellStyle name="_Table_02 Pfd Valuation_Commentaires TBG mars_Copie de Flash du mois d' avril 2009 corrigé par NAIMI_Flash du mois de mai 2009_Budget Telmob 2011" xfId="6394"/>
    <cellStyle name="SAPBEXformats" xfId="6395"/>
    <cellStyle name="Accent1 30 2" xfId="6396"/>
    <cellStyle name="_Table_USA Ownership_TBG Onatel Février  2009  Vtbg V3_Flash du mois d' avril 2009_Reporting Onatel Mai 2009 V 0" xfId="6397"/>
    <cellStyle name="_Table_02 Pfd Valuation_Commentaires TBG mars_Copie de Flash du mois d' avril 2009 corrigé par NAIMI" xfId="6398"/>
    <cellStyle name="_TableHead_commentaires fixe  internet Déc 08_TBG Onatel Février  2009  Vtbg V3_Commentaires TBG mars_Copie de Flash du mois d' avril 2009 corrigé par NAIMI_Flash du mois de mai 2009" xfId="6399"/>
    <cellStyle name="_Table_USA Ownership_TBG Onatel Février  2009  Vtbg V3_Flash du mois d' avril 2009_Flash du mois de mai 2009_Budget Telmob 2011" xfId="6400"/>
    <cellStyle name="_Table_02 Pfd Valuation_TBG Onatel Février  2009  Vtbg V3_Commentaires TBG mars_Copie de Flash du mois d' avril 2009 corrigé par NAIMI_Capex- Mobile" xfId="6401"/>
    <cellStyle name="Normal 20 2 3" xfId="6402"/>
    <cellStyle name="_Table_USA Ownership_TBG Onatel Février  2009  Vtbg V3_Copie de Flash du mois d' avril 2009 corrigé par NAIMI_Reporting Onatel Mai 2009 V 0_Reporting Onatel septembre  2009 préparé" xfId="6403"/>
    <cellStyle name="_Table_USA Ownership_TBG Onatel Février  2009  Vtbg V3_Copie de Flash du mois d' avril 2009 corrigé par NAIMI_Flash du mois de mai 2009_Budget Telmob 2011" xfId="6404"/>
    <cellStyle name="20% - Accent4 12 2" xfId="6405"/>
    <cellStyle name="_Table_TBG Onatel Février  2009  Vtbg V3_Commentaires TBG mars_Reporting Onatel Mai 2009 V 0_Budget Telmob 2011" xfId="6406"/>
    <cellStyle name="Accounting 2 3" xfId="6407"/>
    <cellStyle name="40% - Accent1 20_RH et QS" xfId="6408"/>
    <cellStyle name="40% - Accent1 15_RH et QS" xfId="6409"/>
    <cellStyle name="_Table_02 Pfd Valuation_Copie de Flash du mois d' avril 2009 corrigé par NAIMI_Flash du mois de septembre 2009 (2) (version 1)_Capex- Mobile" xfId="6410"/>
    <cellStyle name="20% - Accent4 3" xfId="6411"/>
    <cellStyle name="Output 12" xfId="6412"/>
    <cellStyle name="20 % - Accent5 10 3 2" xfId="6413"/>
    <cellStyle name="_SubHeading_210302 VU Liquidity new figures_Classeur1 (2)" xfId="6414"/>
    <cellStyle name="_Table_USA Ownership_TBG Onatel Février  2009  Vtbg V3_Commentaires TBG mars_Flash du mois de septembre 2009 (2) (version 1)_Budget Telmob 2011" xfId="6415"/>
    <cellStyle name="40% - Accent2 26" xfId="6416"/>
    <cellStyle name="_Table_USA Ownership_TBG Onatel Février  2009  Vtbg V3_Commentaires TBG mars_Flash du mois d' avril 2009_Reporting Onatel Mai 2009 V 0_Budget Telmob 2011" xfId="6417"/>
    <cellStyle name="_Table_USA Ownership_TBG Onatel Février  2009  Vtbg V3_Commentaires TBG mars_Flash du mois d' avril 2009_Budget Telmob 2011" xfId="6418"/>
    <cellStyle name="_Table_USA Ownership_TBG Onatel Février  2009  Vtbg V3_Commentaires TBG mars_Flash du mois d' avril 2009" xfId="6419"/>
    <cellStyle name="_Table_USA Ownership_TBG Onatel Février  2009  Vtbg V3_Commentaires TBG mars_Copie de Flash du mois d' avril 2009 corrigé par NAIMI_Reporting Onatel septembre  2009 préparé" xfId="6420"/>
    <cellStyle name="40 % - Accent1 11 2" xfId="6421"/>
    <cellStyle name="Normal 3 2 2 4 2" xfId="6422"/>
    <cellStyle name="_Table_USA Ownership_TBG Onatel Février  2009  Vtbg V3_Commentaires TBG mars_Copie de Flash du mois d' avril 2009 corrigé par NAIMI_Reporting Onatel Mai 2009 V 0" xfId="6423"/>
    <cellStyle name="Comma  - Style2_RH et QS" xfId="6424"/>
    <cellStyle name="20% - Accent4 9 2" xfId="6425"/>
    <cellStyle name="20% - Accent3 9" xfId="6426"/>
    <cellStyle name="Monétaire 2 6 2 3" xfId="6427"/>
    <cellStyle name="Normal 3 2 4 2 2" xfId="6428"/>
    <cellStyle name="40 % - Accent6 2 2_Parc Mobile" xfId="6429"/>
    <cellStyle name="Normal 20 8" xfId="6430"/>
    <cellStyle name="_TableHead_Reporting Onatel septembre  2009 préparé_Budget 2011 v1 (4) 2" xfId="6431"/>
    <cellStyle name="_Table_02 Pfd Valuation_commentaires fixe  internet Déc 08_Reporting Onatel Mai 2009 V 0 A ENVOYE_Flash du mois de septembre 2009 (2) (version 1)_Capex- Mobile" xfId="6432"/>
    <cellStyle name="40 % - Accent6 8 2_RH et QS" xfId="6433"/>
    <cellStyle name="_TableHeading_TBG Onatel Février  2009  Vtbg V3_Flash du mois d' avril 2009_Reporting Onatel septembre  2009 préparé_Budget 2011 v1 (4) 2" xfId="6434"/>
    <cellStyle name="%_Reporting Onatel septembre  2009 préparé" xfId="6435"/>
    <cellStyle name="20 % - Accent2 4" xfId="6436"/>
    <cellStyle name="_Heading_210302 VU Liquidity new figures_Reporting Onatel Mai 2009 V 0_Classeur1" xfId="6437"/>
    <cellStyle name="Style 1 6" xfId="6438"/>
    <cellStyle name="_Table_02 Pfd Valuation_Copie de Flash du mois d' avril 2009 corrigé par NAIMI_Reporting Onatel Mai 2009 V 0" xfId="6439"/>
    <cellStyle name="_Euro" xfId="6440"/>
    <cellStyle name="_Table_TBG Onatel Février  2009  Vtbg V3_Flash du mois de septembre 2009 (2) (version 1)" xfId="6441"/>
    <cellStyle name="Comma  - Style7 3" xfId="6442"/>
    <cellStyle name="_Table_USA Ownership_TBG Onatel Février  2009  Vtbg V3_Commentaires TBG mars_Copie de Flash du mois d' avril 2009 corrigé par NAIMI" xfId="6443"/>
    <cellStyle name="20% - Accent6 10" xfId="6444"/>
    <cellStyle name="_Table_USA Ownership_commentaires fixe  internet Déc 08_Reporting Onatel Mai 2009 V 0 A ENVOYE_Budget Telmob 2011" xfId="6445"/>
    <cellStyle name="Normal 12 2 3 3_RH et QS" xfId="6446"/>
    <cellStyle name="_TableHeading_commentaires fixe  internet Déc 08_Reporting Onatel Avril 2009 V0_Copie de Flash du mois d' avril 2009 corrigé par NAIMI_Budget Telmob 2011" xfId="6447"/>
    <cellStyle name="Neutre 2 2" xfId="6448"/>
    <cellStyle name="PercentChange" xfId="6449"/>
    <cellStyle name="40% - Accent6 13_RH et QS" xfId="6450"/>
    <cellStyle name="%_Flux Financiers Conso_FAITS MARQUANTS DE SEPTEMBRE 2009" xfId="6451"/>
    <cellStyle name="20 % - Accent6 2 3" xfId="6452"/>
    <cellStyle name="_Table_USA Ownership_TBG Onatel Février  2009  Vtbg V3_Commentaires TBG mars_Budget Telmob 2011" xfId="6453"/>
    <cellStyle name="20 % - Accent2 8 2_RH et QS" xfId="6454"/>
    <cellStyle name="Milliers 3 11 3" xfId="6455"/>
    <cellStyle name="_Table_USA Ownership_TBG Onatel Février  2009  Vtbg V3_Budget Telmob 2011" xfId="6456"/>
    <cellStyle name="_Table_USA Ownership_Rev Fixe-Internet_Budget Telmob 2011" xfId="6457"/>
    <cellStyle name="_Table_USA Ownership_Reporting Onatel Avril 2009 V0_Copie de Flash du mois d' avril 2009 corrigé par NAIMI_Reporting Onatel Mai 2009 V 0_Reporting Onatel septembre  2009 préparé" xfId="6458"/>
    <cellStyle name="_Table_USA Ownership_Reporting Onatel Mai 2009 V 0 A ENVOYE_Flash du mois de septembre 2009 (2) (version 1)" xfId="6459"/>
    <cellStyle name="20% - Accent5 26 2" xfId="6460"/>
    <cellStyle name="_Table_commentaires fixe  internet Déc 08_Reporting Onatel Mai 2009 V 0 A ENVOYE" xfId="6461"/>
    <cellStyle name="_Table_USA Ownership_Flash du mois de mai 2009_Budget Telmob 2011" xfId="6462"/>
    <cellStyle name="Normal 3 3 3 2" xfId="6463"/>
    <cellStyle name="20% - Accent6 10_RH et QS" xfId="6464"/>
    <cellStyle name="Pourcentage 17 2 2 2" xfId="6465"/>
    <cellStyle name="40% - Accent6 7 2" xfId="6466"/>
    <cellStyle name="20% - Accent5 20" xfId="6467"/>
    <cellStyle name="20% - Accent5 15" xfId="6468"/>
    <cellStyle name="TextDataLong" xfId="6469"/>
    <cellStyle name="_TableHead_commentaires fixe  internet Déc 08_Flash du mois de mai 2009_Budget Telmob 2011" xfId="6470"/>
    <cellStyle name="_Table_USA Ownership_Reporting Onatel Avril 2009 V0_Flash du mois de septembre 2009 (2) (version 1)_Budget Telmob 2011" xfId="6471"/>
    <cellStyle name="40 % - Accent2 12_RH et QS" xfId="6472"/>
    <cellStyle name="_Table_USA Ownership_Reporting Onatel Avril 2009 V0_Flash du mois de septembre 2009 (2) (version 1)" xfId="6473"/>
    <cellStyle name="_Table_02 Pfd Valuation_Rev Fixe-Internet" xfId="6474"/>
    <cellStyle name="Avertissement 6 2" xfId="6475"/>
    <cellStyle name="_Table_02 Pfd Valuation_commentaires fixe  internet Déc 08_Commentaires TBG mars_Flash du mois d' avril 2009_Flash du mois de septembre 2009 (2) (version 1)_Budget Telmob 2011" xfId="6476"/>
    <cellStyle name="_Table_USA Ownership_Reporting Onatel Avril 2009 V0_Flash du mois de mai 2009" xfId="6477"/>
    <cellStyle name="_Table_02 Pfd Valuation_TBG Onatel Février  2009  Vtbg V3_Commentaires TBG mars_Copie de Flash du mois d' avril 2009 corrigé par NAIMI_Flash du mois de septembre 2009 (2) (version 1)_Capex- Mobile" xfId="6478"/>
    <cellStyle name="_TableHeading_Reporting Onatel Avril 2009 V0_Copie de Flash du mois d' avril 2009 corrigé par NAIMI 2" xfId="6479"/>
    <cellStyle name="axlcolour" xfId="6480"/>
    <cellStyle name="_MultipleSpace_credit - newco_6_18" xfId="6481"/>
    <cellStyle name="_Table_USA Ownership_Reporting Onatel Avril 2009 V0_Copie de Flash du mois d' avril 2009 corrigé par NAIMI_Reporting Onatel septembre  2009 préparé_Budget Telmob 2011" xfId="6482"/>
    <cellStyle name="20% - Accent1 28 2" xfId="6483"/>
    <cellStyle name="%_Phase préparatoire du TBG de Décembre 2008_Flux Financiers Conso_FLASH ONATEL DU MOIS DE FEVRIER 2010 V2" xfId="6484"/>
    <cellStyle name="_TableHeading_commentaires fixe  internet Déc 08_Flash du mois d' avril 2009_Reporting Onatel Mai 2009 V 0_Budget 2011 v1 (4) 2" xfId="6485"/>
    <cellStyle name="Euro 14 2" xfId="6486"/>
    <cellStyle name="_Table_USA Ownership_Reporting Onatel Avril 2009 V0_Copie de Flash du mois d' avril 2009 corrigé par NAIMI_Reporting Onatel septembre  2009 préparé" xfId="6487"/>
    <cellStyle name="Normal 74 3 2" xfId="6488"/>
    <cellStyle name="40 % - Accent3 3_CA Fixe" xfId="6489"/>
    <cellStyle name="20 % - Accent6 8_RH et QS" xfId="6490"/>
    <cellStyle name="Normal 3" xfId="6491"/>
    <cellStyle name="_TableHead_TBG Onatel Février  2009  Vtbg V3_Commentaires TBG mars_Copie de Flash du mois d' avril 2009 corrigé par NAIMI_Budget 2011 v1 (4)" xfId="6492"/>
    <cellStyle name="_Table_USA Ownership_Reporting Onatel Avril 2009 V0_Copie de Flash du mois d' avril 2009 corrigé par NAIMI_Reporting Onatel Mai 2009 V 0_Reporting Onatel septembre  2009 préparé_Budget Telmob 2011" xfId="6493"/>
    <cellStyle name="40% - Accent2 14 2" xfId="6494"/>
    <cellStyle name="_Table_02 Pfd Valuation_commentaires fixe  internet Déc 08_Reporting Onatel Avril 2009 V0_Flash du mois de septembre 2009 (2) (version 1)_Capex- Mobile" xfId="6495"/>
    <cellStyle name="_Table_USA Ownership_Reporting Onatel Avril 2009 V0_Copie de Flash du mois d' avril 2009 corrigé par NAIMI_Reporting Onatel Mai 2009 V 0_Flash du mois de septembre 2009 (2) (version 1)_Budget Telmob 2011" xfId="6496"/>
    <cellStyle name="_TableHead_commentaires fixe  internet Déc 08_TBG Onatel Février  2009  Vtbg V3_Copie de Flash du mois d' avril 2009 corrigé par NAIMI_Budget 2011 v1 (4) 2" xfId="6497"/>
    <cellStyle name="40% - Accent2 25 2" xfId="6498"/>
    <cellStyle name="_Table_USA Ownership_Reporting Onatel Avril 2009 V0_Copie de Flash du mois d' avril 2009 corrigé par NAIMI_Reporting Onatel Mai 2009 V 0" xfId="6499"/>
    <cellStyle name="_Table_USA Ownership_Reporting Onatel Avril 2009 V0_Budget Telmob 2011" xfId="6500"/>
    <cellStyle name="_Heading_210302 VU Liquidity new figures_Flux Financiers Conso" xfId="6501"/>
    <cellStyle name="_TableHeading_commentaires fixe  internet Déc 08_Flash du mois d' avril 2009_Reporting Onatel septembre  2009 préparé" xfId="6502"/>
    <cellStyle name="20 % - Accent1 11 2" xfId="6503"/>
    <cellStyle name="_Table_USA Ownership_Reporting Onatel Avril 2009 V0" xfId="6504"/>
    <cellStyle name="Pourcentage 3 3_RH et QS" xfId="6505"/>
    <cellStyle name="Normal 3 2 4 3" xfId="6506"/>
    <cellStyle name="_Table_USA Ownership_P&amp;L S1 2008_Budget Telmob 2011" xfId="6507"/>
    <cellStyle name="_Table_02 Pfd Valuation_Reporting Onatel Avril 2009 V0_Copie de Flash du mois d' avril 2009 corrigé par NAIMI_Budget Telmob 2011" xfId="6508"/>
    <cellStyle name="40% - Accent2 8_RH et QS" xfId="6509"/>
    <cellStyle name="_TableHead_Flash du mois d' avril 2009_Flash du mois de mai 2009_Budget Telmob 2011" xfId="6510"/>
    <cellStyle name="_Table_USA Ownership_P&amp;L S1 2008" xfId="6511"/>
    <cellStyle name="_Table_USA Ownership_P &amp; L Conso_COMMENTAIRES JUILLET 2009_Budget Telmob 2011" xfId="6512"/>
    <cellStyle name="_Table_commentaires fixe  internet Déc 08_Flash du mois d' avril 2009_Flash du mois de septembre 2009 (2) (version 1)_Budget Telmob 2011" xfId="6513"/>
    <cellStyle name="_TableHeading_commentaires fixe  internet Déc 08_Commentaires TBG mars_Copie de Flash du mois d' avril 2009 corrigé par NAIMI_Reporting Onatel Mai 2009 V 0" xfId="6514"/>
    <cellStyle name="Normal 3 4" xfId="6515"/>
    <cellStyle name="_réel avril07" xfId="6516"/>
    <cellStyle name="_Table_02 Pfd Valuation_Copie de Flash du mois d' avril 2009 corrigé par NAIMI" xfId="6517"/>
    <cellStyle name="_TableHeading_commentaires fixe  internet Déc 08_Reporting Onatel Avril 2009 V0_Copie de Flash du mois d' avril 2009 corrigé par NAIMI_Reporting Onatel septembre  2009 préparé" xfId="6518"/>
    <cellStyle name="Normal 12 4 3" xfId="6519"/>
    <cellStyle name="_TableHead_Commentaires TBG mars_Copie de Flash du mois d' avril 2009 corrigé par NAIMI_Flash du mois de mai 2009_Budget 2011 v1 (4) 2" xfId="6520"/>
    <cellStyle name="_Table_USA Ownership_P &amp; L Conso" xfId="6521"/>
    <cellStyle name="%_Sotelma- P&amp;L MAD " xfId="6522"/>
    <cellStyle name="_Table_02 Pfd Valuation_commentaires fixe  internet Déc 08_Commentaires TBG mars_Copie de Flash du mois d' avril 2009 corrigé par NAIMI_Reporting Onatel septembre  2009 préparé_Capex- Mobile" xfId="6523"/>
    <cellStyle name="40% - Accent6 9" xfId="6524"/>
    <cellStyle name="Pourcentage 17 2 4" xfId="6525"/>
    <cellStyle name="_Table_USA Ownership_Flash du mois de septembre 2009 (2) (version 1)" xfId="6526"/>
    <cellStyle name="20% - Accent3 12 2" xfId="6527"/>
    <cellStyle name="_TableRowBorder_commentaires fixe  internet Déc 08_Reporting Onatel Avril 2009 V0_Reporting Onatel septembre  2009 préparé" xfId="6528"/>
    <cellStyle name="40 % - Accent2 2 5" xfId="6529"/>
    <cellStyle name="_Table_Reporting Onatel Avril 2009 V0_Budget Telmob 2011" xfId="6530"/>
    <cellStyle name="_TableHeading_commentaires fixe  internet Déc 08_Commentaires TBG mars_Copie de Flash du mois d' avril 2009 corrigé par NAIMI" xfId="6531"/>
    <cellStyle name="Currency [2] 7" xfId="6532"/>
    <cellStyle name="_Table_USA Ownership_Flash du mois d' avril 2009_Reporting Onatel septembre  2009 préparé" xfId="6533"/>
    <cellStyle name="40 % - Accent1 9 2" xfId="6534"/>
    <cellStyle name="_Table_02 Pfd Valuation_commentaires fixe  internet Déc 08_TBG Onatel Février  2009  Vtbg V3_Commentaires TBG mars_Flash du mois de mai 2009_Budget Telmob 2011" xfId="6535"/>
    <cellStyle name="Accent6 2 2_Parc Mobile" xfId="6536"/>
    <cellStyle name="20% - Accent1 18 2" xfId="6537"/>
    <cellStyle name="20% - Accent1 23 2" xfId="6538"/>
    <cellStyle name="_TableHead_Rev Fixe-Internet_Budget 2011 v1 (4)" xfId="6539"/>
    <cellStyle name="_TableHead_TBG Onatel Février  2009  Vtbg V3_Reporting Onatel Mai 2009 V 0_Budget 2011 v1 (4) 2" xfId="6540"/>
    <cellStyle name="_Table_USA Ownership_TBG Onatel Février  2009  Vtbg V3_Copie de Flash du mois d' avril 2009 corrigé par NAIMI_Reporting Onatel septembre  2009 préparé" xfId="6541"/>
    <cellStyle name="_TableRowBorder_commentaires fixe  internet Déc 08_Commentaires TBG mars_Copie de Flash du mois d' avril 2009 corrigé par NAIMI_Reporting Onatel Mai 2009 V 0" xfId="6542"/>
    <cellStyle name="_x0002_-_x0002_Ä_x0001_‡_x0003_0_x0002_P_x0003_ _x0002_X_x0003_·_x0002_®_x0003_@_x0002_p_x0003_ª_x0002_¨_x0010_!_x0002__x0003_&quot;_x0001_ÄÇ_x0002__x000e__x0003_ _x0002_é_x0002_Ä_x0001_‡_x0003_Ë_x0002_H_x0003_ _x0002_X" xfId="6543"/>
    <cellStyle name="_TableHead_TBG Onatel Février  2009  Vtbg V3_Flash du mois d' avril 2009_Budget 2011 v1 (4)" xfId="6544"/>
    <cellStyle name="_Table_USA Ownership_commentaires fixe  internet Déc 08_Commentaires TBG mars_Copie de Flash du mois d' avril 2009 corrigé par NAIMI_Reporting Onatel Mai 2009 V 0_Reporting Onatel septembre  2009 préparé_Budget Telmob 2011" xfId="6545"/>
    <cellStyle name="Heading 4 3" xfId="6546"/>
    <cellStyle name="20 % - Accent2 7 3_RH et QS" xfId="6547"/>
    <cellStyle name="_Table_Reporting Onatel Avril 2009 V0_Copie de Flash du mois d' avril 2009 corrigé par NAIMI_Flash du mois de mai 2009_Budget Telmob 2011" xfId="6548"/>
    <cellStyle name="20 % - Accent3 9 3" xfId="6549"/>
    <cellStyle name="_Table_02 Pfd Valuation_commentaires fixe  internet Déc 08_Copie de Flash du mois d' avril 2009 corrigé par NAIMI_Reporting Onatel septembre  2009 préparé" xfId="6550"/>
    <cellStyle name="_Table_USA Ownership_Flash du mois d' avril 2009_Flash du mois de septembre 2009 (2) (version 1)" xfId="6551"/>
    <cellStyle name="_TableHeading_TBG Onatel Février  2009  Vtbg V3_Commentaires TBG mars" xfId="6552"/>
    <cellStyle name="40% - Accent4 21 2" xfId="6553"/>
    <cellStyle name="40% - Accent4 16 2" xfId="6554"/>
    <cellStyle name="20% - Accent2 4_RH et QS" xfId="6555"/>
    <cellStyle name="_Table_USA Ownership_Flash du mois d' avril 2009_Flash du mois de mai 2009_Budget Telmob 2011" xfId="6556"/>
    <cellStyle name="_Table_USA Ownership_Reporting Onatel Avril 2009 V0_Reporting Onatel septembre  2009 préparé_Budget Telmob 2011" xfId="6557"/>
    <cellStyle name="Pourcentage 2 2 3" xfId="6558"/>
    <cellStyle name="_Heading_prestemp_Reporting Onatel Avril 2009 V0_Reporting Consolidé ONATEL 04.2009" xfId="6559"/>
    <cellStyle name="_Situation des projets FTK_BSS_Envrt_18-10-05_DRC" xfId="6560"/>
    <cellStyle name="40 % - Accent5 8 3" xfId="6561"/>
    <cellStyle name="_Heading_prestemp_Reporting Onatel Avril 2009 V0_Reporting Onatel septembre  2009 préparé" xfId="6562"/>
    <cellStyle name="Normal 21 2 3 3 2" xfId="6563"/>
    <cellStyle name="_Table_USA Ownership_Reporting Onatel Avril 2009 V0_Copie de Flash du mois d' avril 2009 corrigé par NAIMI_Reporting Onatel Mai 2009 V 0_Budget Telmob 2011" xfId="6564"/>
    <cellStyle name="_Table_USA Ownership_Copie de Flash du mois d' avril 2009 corrigé par NAIMI_Reporting Onatel septembre  2009 préparé_Budget Telmob 2011" xfId="6565"/>
    <cellStyle name="Normal 20 2 3_RH et QS" xfId="6566"/>
    <cellStyle name="_Table_USA Ownership_Copie de Flash du mois d' avril 2009 corrigé par NAIMI_Reporting Onatel septembre  2009 préparé" xfId="6567"/>
    <cellStyle name="_Table_02 Pfd Valuation_Reporting Onatel Avril 2009 V0_Copie de Flash du mois d' avril 2009 corrigé par NAIMI_Flash du mois de septembre 2009 (2) (version 1)_Budget Telmob 2011" xfId="6568"/>
    <cellStyle name="_TableHeading_Reporting Onatel Avril 2009 V0_Flash du mois de mai 2009_Budget Telmob 2011" xfId="6569"/>
    <cellStyle name="_TableHead_commentaires fixe  internet Déc 08_Reporting Onatel Avril 2009 V0_Budget 2011 v1 (4)" xfId="6570"/>
    <cellStyle name="20 % - Accent6 3" xfId="6571"/>
    <cellStyle name="_Table_USA Ownership_Flash du mois d' avril 2009_Reporting Onatel septembre  2009 préparé_Budget Telmob 2011" xfId="6572"/>
    <cellStyle name="ÅëÈ­ [0]_laroux" xfId="6573"/>
    <cellStyle name="_TableHeading_commentaires fixe  internet Déc 08_Reporting Onatel Avril 2009 V0_Copie de Flash du mois d' avril 2009 corrigé par NAIMI_Flash du mois de mai 2009" xfId="6574"/>
    <cellStyle name="_Table_02 Pfd Valuation_Flash du mois d' avril 2009_Flash du mois de mai 2009_Capex- Mobile" xfId="6575"/>
    <cellStyle name="Normal 11 2 2" xfId="6576"/>
    <cellStyle name="40 % - Accent2 4_CA Fixe" xfId="6577"/>
    <cellStyle name="_TableHead_Copie de Flash du mois d' avril 2009 corrigé par NAIMI_Reporting Onatel Mai 2009 V 0_Budget 2011 v1 (4) 2" xfId="6578"/>
    <cellStyle name="_Table_USA Ownership_Copie de Flash du mois d' avril 2009 corrigé par NAIMI_Reporting Onatel Mai 2009 V 0_Flash du mois de septembre 2009 (2) (version 1)" xfId="6579"/>
    <cellStyle name="40% - Accent1 5 2" xfId="6580"/>
    <cellStyle name="20% - Accent4 4_RH et QS" xfId="6581"/>
    <cellStyle name="20 % - Accent4 7 3_RH et QS" xfId="6582"/>
    <cellStyle name="_Table_USA Ownership_Copie de Flash du mois d' avril 2009 corrigé par NAIMI_Reporting Onatel Mai 2009 V 0_Budget Telmob 2011" xfId="6583"/>
    <cellStyle name="_Table_USA Ownership_Commentaires TBG mars_Flash du mois de mai 2009_Budget Telmob 2011" xfId="6584"/>
    <cellStyle name="_Table_USA Ownership_Commentaires TBG mars_Flash du mois d' avril 2009_Reporting Onatel septembre  2009 préparé" xfId="6585"/>
    <cellStyle name="20% - Accent6 12_RH et QS" xfId="6586"/>
    <cellStyle name="20% - Accent5 13_RH et QS" xfId="6587"/>
    <cellStyle name="Comma [00]" xfId="6588"/>
    <cellStyle name="_Table_USA Ownership_Commentaires TBG mars_Flash du mois d' avril 2009_Reporting Onatel Mai 2009 V 0_Budget Telmob 2011" xfId="6589"/>
    <cellStyle name="60 % - Accent2 8 2" xfId="6590"/>
    <cellStyle name="_Table_USA Ownership_Commentaires TBG mars_Flash du mois d' avril 2009_Flash du mois de septembre 2009 (2) (version 1)_Budget Telmob 2011" xfId="6591"/>
    <cellStyle name="_Heading_210302 VU Liquidity new figures_Reporting Onatel Mai 2009 V 0_COMMENTAIRES" xfId="6592"/>
    <cellStyle name="_Table_USA Ownership_commentaires fixe  internet Déc 08_Reporting Onatel Mai 2009 V 0_Budget Telmob 2011" xfId="6593"/>
    <cellStyle name="_TableHead_commentaires fixe  internet Déc 08_Reporting Onatel Avril 2009 V0_Flash du mois de mai 2009_Budget 2011 v1 (4)" xfId="6594"/>
    <cellStyle name="60% - Accent4 25" xfId="6595"/>
    <cellStyle name="_Table_USA Ownership_Commentaires TBG mars_Flash du mois d' avril 2009_Flash du mois de mai 2009" xfId="6596"/>
    <cellStyle name="Euro 3 2 3" xfId="6597"/>
    <cellStyle name="_TableHead_commentaires fixe  internet Déc 08_Reporting Onatel Avril 2009 V0_Budget Telmob 2011 2" xfId="6598"/>
    <cellStyle name="Titre 2 7 2" xfId="6599"/>
    <cellStyle name="_Table_TBG Onatel Février  2009  Vtbg V3_Commentaires TBG mars_Reporting Onatel septembre  2009 préparé" xfId="6600"/>
    <cellStyle name="20% - Accent2 11" xfId="6601"/>
    <cellStyle name="40 % - Accent6 7 3 2" xfId="6602"/>
    <cellStyle name="_Table_USA Ownership_Commentaires TBG mars_Flash du mois d' avril 2009_Budget Telmob 2011" xfId="6603"/>
    <cellStyle name="Enter Currency (2)_Parc Mobile" xfId="6604"/>
    <cellStyle name="_Situation des projets FTK_BSS_Envrt_18-10-05_PPO_3G_2009 Propos DR &amp; Scénarios Mktg 12-12_Feuil1" xfId="6605"/>
    <cellStyle name="Milliers 7" xfId="6606"/>
    <cellStyle name="Normal 6 2 8" xfId="6607"/>
    <cellStyle name="_Table_USA Ownership_Commentaires TBG mars_Copie de Flash du mois d' avril 2009 corrigé par NAIMI_Reporting Onatel septembre  2009 préparé_Budget Telmob 2011" xfId="6608"/>
    <cellStyle name="_Table_02 Pfd Valuation_TBG Onatel Février  2009  Vtbg V3_Commentaires TBG mars_Flash du mois de septembre 2009 (2) (version 1)_Budget Telmob 2011" xfId="6609"/>
    <cellStyle name="_TableHead_TBG Onatel Février  2009  Vtbg V3_Commentaires TBG mars_Flash du mois de mai 2009" xfId="6610"/>
    <cellStyle name="20% - Accent6" xfId="6611" builtinId="50"/>
    <cellStyle name="_TableHead_P&amp;L S1 2008_Budget 2011 v1 (4)" xfId="6612"/>
    <cellStyle name="_TableHead_commentaires fixe  internet Déc 08_Commentaires TBG mars_Copie de Flash du mois d' avril 2009 corrigé par NAIMI_Reporting Onatel Mai 2009 V 0_Reporting Onatel septembre  2009 préparé 2" xfId="6613"/>
    <cellStyle name="PSHeading" xfId="6614"/>
    <cellStyle name="_Table_USA Ownership_Commentaires TBG mars_Copie de Flash du mois d' avril 2009 corrigé par NAIMI_Reporting Onatel Mai 2009 V 0_Flash du mois de septembre 2009 (2) (version 1)_Budget Telmob 2011" xfId="6615"/>
    <cellStyle name="_TableHeading_commentaires fixe  internet Déc 08_Commentaires TBG mars_Flash du mois d' avril 2009" xfId="6616"/>
    <cellStyle name="_Table_USA Ownership_TBG Onatel Février  2009  Vtbg V3_Commentaires TBG mars_Copie de Flash du mois d' avril 2009 corrigé par NAIMI_Flash du mois de septembre 2009 (2) (version 1)" xfId="6617"/>
    <cellStyle name="_TableRowBorder_TBG Onatel Février  2009  Vtbg V3_Commentaires TBG mars_Flash du mois d' avril 2009_Flash du mois de mai 2009" xfId="6618"/>
    <cellStyle name="_SubHeading_210302 VU Liquidity new figures_Reporting Onatel Mai 2009 V 0_Reporting Onatel septembre  2009 préparé" xfId="6619"/>
    <cellStyle name="_Table_USA Ownership_Commentaires TBG mars_Copie de Flash du mois d' avril 2009 corrigé par NAIMI_Flash du mois de septembre 2009 (2) (version 1)_Budget Telmob 2011" xfId="6620"/>
    <cellStyle name="Milliers 4 4 2 3" xfId="6621"/>
    <cellStyle name="_Table_USA Ownership_Commentaires TBG mars_Copie de Flash du mois d' avril 2009 corrigé par NAIMI_Flash du mois de septembre 2009 (2) (version 1)" xfId="6622"/>
    <cellStyle name="_TableHead_Copie de Flash du mois d' avril 2009 corrigé par NAIMI_Flash du mois de mai 2009_Budget 2011 v1 (4) 2" xfId="6623"/>
    <cellStyle name="_Table_USA Ownership_Commentaires TBG mars_Copie de Flash du mois d' avril 2009 corrigé par NAIMI_Flash du mois de mai 2009_Budget Telmob 2011" xfId="6624"/>
    <cellStyle name="40 % - Accent6 12" xfId="6625"/>
    <cellStyle name="_Table_USA Ownership_Commentaires TBG mars_Copie de Flash du mois d' avril 2009 corrigé par NAIMI_Flash du mois de mai 2009" xfId="6626"/>
    <cellStyle name="_Table_02 Pfd Valuation_TBG Onatel Février  2009  Vtbg V3_Flash du mois d' avril 2009_Flash du mois de mai 2009_Budget Telmob 2011" xfId="6627"/>
    <cellStyle name="_Table_USA Ownership_commentaires fixe  internet Déc 08_TBG Onatel Février  2009  Vtbg V3_Flash du mois de mai 2009" xfId="6628"/>
    <cellStyle name="40% - Accent6 22_RH et QS" xfId="6629"/>
    <cellStyle name="40% - Accent6 17_RH et QS" xfId="6630"/>
    <cellStyle name="%_Trafic_Comptable_2009_NOV 2_Tableau de suivi d'interco-DF_DO Onatel" xfId="6631"/>
    <cellStyle name="Decimal 0,0000_RH et QS" xfId="6632"/>
    <cellStyle name="_Table_USA Ownership_commentaires fixe  internet Déc 08_TBG Onatel Février  2009  Vtbg V3_Flash du mois d' avril 2009_Reporting Onatel Mai 2009 V 0" xfId="6633"/>
    <cellStyle name="_Table_USA Ownership_commentaires fixe  internet Déc 08_TBG Onatel Février  2009  Vtbg V3_Flash du mois d' avril 2009_Flash du mois de septembre 2009 (2) (version 1)" xfId="6634"/>
    <cellStyle name="Normal 13 2" xfId="6635"/>
    <cellStyle name="_Table_USA Ownership_commentaires fixe  internet Déc 08_TBG Onatel Février  2009  Vtbg V3_Flash du mois d' avril 2009_Flash du mois de mai 2009_Budget Telmob 2011" xfId="6636"/>
    <cellStyle name="Input 6" xfId="6637"/>
    <cellStyle name="40 % - Accent6 10 4" xfId="6638"/>
    <cellStyle name="Accent5 - 60 %" xfId="6639"/>
    <cellStyle name="%_commentaires fixe  internet Déc 08_COMMENTAIRES" xfId="6640"/>
    <cellStyle name="_TableHead_commentaires fixe  internet Déc 08_Commentaires TBG mars_Reporting Onatel septembre  2009 préparé_Budget 2011 v1 (4)" xfId="6641"/>
    <cellStyle name="F2" xfId="6642"/>
    <cellStyle name="_Table_02 Pfd Valuation_Commentaires TBG mars_Budget Telmob 2011" xfId="6643"/>
    <cellStyle name="Calculation 13" xfId="6644"/>
    <cellStyle name="_TableHead_Copie de Flash du mois d' avril 2009 corrigé par NAIMI_Budget Telmob 2011" xfId="6645"/>
    <cellStyle name="Date 6" xfId="6646"/>
    <cellStyle name="_Table_USA Ownership_commentaires fixe  internet Déc 08_Copie de Flash du mois d' avril 2009 corrigé par NAIMI_Reporting Onatel Mai 2009 V 0_Reporting Onatel septembre  2009 préparé" xfId="6647"/>
    <cellStyle name="_Table_02 Pfd Valuation_TBG Onatel Février  2009  Vtbg V3_Commentaires TBG mars_Flash du mois d' avril 2009" xfId="6648"/>
    <cellStyle name="%_REPORTING  ONATEL SEPTEMBRE 2008 V3_Capex- Mobile" xfId="6649"/>
    <cellStyle name="Milliers 7 2 2 3" xfId="6650"/>
    <cellStyle name="_Table_02 Pfd Valuation_Reporting Onatel Avril 2009 V0_Copie de Flash du mois d' avril 2009 corrigé par NAIMI_Flash du mois de mai 2009" xfId="6651"/>
    <cellStyle name="_SubHeading_prestemp_Flash du mois de septembre 2009 (2) (version 1)" xfId="6652"/>
    <cellStyle name="_Table_USA Ownership_commentaires fixe  internet Déc 08_TBG Onatel Février  2009  Vtbg V3_Copie de Flash du mois d' avril 2009 corrigé par NAIMI_Reporting Onatel septembre  2009 préparé" xfId="6653"/>
    <cellStyle name="_TableRowBorder_TBG Onatel Février  2009  Vtbg V3_Flash du mois d' avril 2009_Reporting Onatel Mai 2009 V 0_Budget Telmob 2011" xfId="6654"/>
    <cellStyle name="Milliers 2 6 3 3" xfId="6655"/>
    <cellStyle name="_Table_USA Ownership_commentaires fixe  internet Déc 08_TBG Onatel Février  2009  Vtbg V3_Copie de Flash du mois d' avril 2009 corrigé par NAIMI_Reporting Onatel Mai 2009 V 0_Reporting Onatel septembre  2009 préparé" xfId="6656"/>
    <cellStyle name="Normal 5 2 5 3_RH et QS" xfId="6657"/>
    <cellStyle name="%_commentaires_fixe__internet_nov_08(2)_Classeur1" xfId="6658"/>
    <cellStyle name="Neutre 7 2" xfId="6659"/>
    <cellStyle name="_Table_USA Ownership_commentaires fixe  internet Déc 08_TBG Onatel Février  2009  Vtbg V3_Copie de Flash du mois d' avril 2009 corrigé par NAIMI_Flash du mois de septembre 2009 (2) (version 1)_Budget Telmob 2011" xfId="6660"/>
    <cellStyle name="_TableHeading_TBG Onatel Février  2009  Vtbg V3_Flash du mois d' avril 2009_Flash du mois de mai 2009_Budget Telmob 2011 2" xfId="6661"/>
    <cellStyle name="_TableHead_TBG Onatel Février  2009  Vtbg V3_Flash du mois d' avril 2009_Budget 2011 v1 (4) 2" xfId="6662"/>
    <cellStyle name="Neutral 14" xfId="6663"/>
    <cellStyle name="20% - Accent5 5 2" xfId="6664"/>
    <cellStyle name="40% - Accent3 2_RH et QS" xfId="6665"/>
    <cellStyle name="40% - Accent5 23" xfId="6666"/>
    <cellStyle name="40% - Accent5 18" xfId="6667"/>
    <cellStyle name="_Table_USA Ownership_commentaires fixe  internet Déc 08_TBG Onatel Février  2009  Vtbg V3_Copie de Flash du mois d' avril 2009 corrigé par NAIMI_Flash du mois de mai 2009_Budget Telmob 2011" xfId="6668"/>
    <cellStyle name="_Heading_prestemp_Classeur1" xfId="6669"/>
    <cellStyle name="_Table_USA Ownership_commentaires fixe  internet Déc 08_TBG Onatel Février  2009  Vtbg V3_Copie de Flash du mois d' avril 2009 corrigé par NAIMI_Flash du mois de mai 2009" xfId="6670"/>
    <cellStyle name="_Highlight" xfId="6671"/>
    <cellStyle name="20 % - Accent3 2_CA Fixe" xfId="6672"/>
    <cellStyle name="40% - Accent5 28_RH et QS" xfId="6673"/>
    <cellStyle name="_TableHead_Rev Fixe-Internet_COMMENTAIRES JUILLET 2009_Budget Telmob 2011" xfId="6674"/>
    <cellStyle name="20 % - Accent4 8" xfId="6675"/>
    <cellStyle name="_Table_USA Ownership_commentaires fixe  internet Déc 08_TBG Onatel Février  2009  Vtbg V3_Copie de Flash du mois d' avril 2009 corrigé par NAIMI_Budget Telmob 2011" xfId="6676"/>
    <cellStyle name="_Table_USA Ownership_commentaires fixe  internet Déc 08_TBG Onatel Février  2009  Vtbg V3_Commentaires TBG mars_Reporting Onatel Mai 2009 V 0_Budget Telmob 2011" xfId="6677"/>
    <cellStyle name="Heading 3 4" xfId="6678"/>
    <cellStyle name="_Table_Reporting Onatel Avril 2009 V0_Copie de Flash du mois d' avril 2009 corrigé par NAIMI_Reporting Onatel Mai 2009 V 0_Flash du mois de septembre 2009 (2) (version 1)_Budget Telmob 2011" xfId="6679"/>
    <cellStyle name="_Table_commentaires fixe  internet Déc 08_TBG Onatel Février  2009  Vtbg V3_Flash du mois d' avril 2009_Flash du mois de mai 2009" xfId="6680"/>
    <cellStyle name="_Table_USA Ownership_commentaires fixe  internet Déc 08_TBG Onatel Février  2009  Vtbg V3_Commentaires TBG mars_Flash du mois de septembre 2009 (2) (version 1)" xfId="6681"/>
    <cellStyle name="_Table_USA Ownership_commentaires fixe  internet Déc 08_TBG Onatel Février  2009  Vtbg V3_Commentaires TBG mars_Flash du mois d' avril 2009_Reporting Onatel septembre  2009 préparé" xfId="6682"/>
    <cellStyle name="_Table_commentaires fixe  internet Déc 08_TBG Onatel Février  2009  Vtbg V3_Flash du mois d' avril 2009_Budget Telmob 2011" xfId="6683"/>
    <cellStyle name="_TableHead_Reporting Onatel Avril 2009 V0_Copie de Flash du mois d' avril 2009 corrigé par NAIMI_Reporting Onatel septembre  2009 préparé" xfId="6684"/>
    <cellStyle name="Monétaire 2 9 3" xfId="6685"/>
    <cellStyle name="_Heading_210302 VU Liquidity new figures_FLASH ONATEL DU MOIS DE FEVRIER 2010 V2" xfId="6686"/>
    <cellStyle name="20 % - Accent5 4 4" xfId="6687"/>
    <cellStyle name="20% - Accent6 7 2" xfId="6688"/>
    <cellStyle name="_Currency_Preliminary Model 30 06 00" xfId="6689"/>
    <cellStyle name="Milliers 2 2 3 2 2" xfId="6690"/>
    <cellStyle name="Currency [1] 6" xfId="6691"/>
    <cellStyle name="_TableHeading_Commentaires TBG mars_Reporting Onatel Mai 2009 V 0" xfId="6692"/>
    <cellStyle name="_TableRowBorder_Reporting Onatel Mai 2009 V 0_Budget Telmob 2011" xfId="6693"/>
    <cellStyle name="Euro 13 4" xfId="6694"/>
    <cellStyle name="_TableHeading_commentaires fixe  internet Déc 08_Reporting Onatel Avril 2009 V0_Budget 2011 v1 (4) 2" xfId="6695"/>
    <cellStyle name="new style" xfId="6696"/>
    <cellStyle name="%_TRAFIC FIXE &amp; MOBILE_Flash du mois de septembre 2009 (2) (version 1)_COMMENTAIRES" xfId="6697"/>
    <cellStyle name="Neutral 10" xfId="6698"/>
    <cellStyle name="_Table_USA Ownership_commentaires fixe  internet Déc 08_Commentaires TBG mars_Copie de Flash du mois d' avril 2009 corrigé par NAIMI_Flash du mois de septembre 2009 (2) (version 1)_Budget Telmob 2011" xfId="6699"/>
    <cellStyle name="20% - Accent6 25 2" xfId="6700"/>
    <cellStyle name="_Table_USA Ownership_commentaires fixe  internet Déc 08_TBG Onatel Février  2009  Vtbg V3_Commentaires TBG mars_Copie de Flash du mois d' avril 2009 corrigé par NAIMI_Reporting Onatel septembre  2009 préparé_Budget Telmob 2011" xfId="6701"/>
    <cellStyle name="40 % - Accent1 4 4" xfId="6702"/>
    <cellStyle name="_Heading_prestemp_Reporting Onatel Mai 2009 V 0 A ENVOYE_COMMENTAIRES" xfId="6703"/>
    <cellStyle name="_Heading_210302 VU Liquidity new figures_Reporting Onatel Avril 2009 V0_Flash du mois de septembre 2009 (2) (version 1)_Flash du mois de Novembre V2" xfId="6704"/>
    <cellStyle name="_TableHeading_Commentaires TBG mars_Budget 2011 v1 (4)" xfId="6705"/>
    <cellStyle name="Output Amounts" xfId="6706"/>
    <cellStyle name="20 % - Accent4 8 3" xfId="6707"/>
    <cellStyle name="Output" xfId="6708" builtinId="21"/>
    <cellStyle name="_TableHeading_commentaires fixe  internet Déc 08_TBG Onatel Février  2009  Vtbg V3_Commentaires TBG mars_Copie de Flash du mois d' avril 2009 corrigé par NAIMI_Reporting Onatel septembre  2009 préparé" xfId="6709"/>
    <cellStyle name="60% - Accent2 10" xfId="6710"/>
    <cellStyle name="_Table_P &amp; L Conso_Budget Telmob 2011" xfId="6711"/>
    <cellStyle name="_Table_USA Ownership_commentaires fixe  internet Déc 08_TBG Onatel Février  2009  Vtbg V3_Copie de Flash du mois d' avril 2009 corrigé par NAIMI_Reporting Onatel Mai 2009 V 0_Reporting Onatel septembre  2009 préparé_Budget Telmob 2011" xfId="6712"/>
    <cellStyle name="_TableRowBorder_commentaires fixe  internet Déc 08_TBG Onatel Février  2009  Vtbg V3_Commentaires TBG mars_Flash du mois d' avril 2009_Budget Telmob 2011" xfId="6713"/>
    <cellStyle name="_Table_USA Ownership_commentaires fixe  internet Déc 08_TBG Onatel Février  2009  Vtbg V3_Commentaires TBG mars_Copie de Flash du mois d' avril 2009 corrigé par NAIMI_Reporting Onatel Mai 2009 V 0_Reporting Onatel septembre  2009 préparé" xfId="6714"/>
    <cellStyle name="_Table_USA Ownership_commentaires fixe  internet Déc 08_TBG Onatel Février  2009  Vtbg V3_Commentaires TBG mars_Copie de Flash du mois d' avril 2009 corrigé par NAIMI_Reporting Onatel Mai 2009 V 0_Flash du mois de septembre 2009 (2) (version 1)" xfId="6715"/>
    <cellStyle name="_TableHead_Flash du mois d' avril 2009_Flash du mois de mai 2009 2" xfId="6716"/>
    <cellStyle name="_Table_USA Ownership_commentaires fixe  internet Déc 08_TBG Onatel Février  2009  Vtbg V3_Commentaires TBG mars_Copie de Flash du mois d' avril 2009 corrigé par NAIMI_Flash du mois de septembre 2009 (2) (version 1)_Budget Telmob 2011" xfId="6717"/>
    <cellStyle name="_MAPA-Nov 04_BP&amp;A Bulletin - 05- 2008-09-MAPA (draft)" xfId="6718"/>
    <cellStyle name="Yellow" xfId="6719"/>
    <cellStyle name="20% - Accent1 5 2" xfId="6720"/>
    <cellStyle name="_TableHeading_commentaires fixe  internet Déc 08_Commentaires TBG mars_Reporting Onatel septembre  2009 préparé_Budget 2011 v1 (4) 2" xfId="6721"/>
    <cellStyle name="Milliers 2 14 2 2" xfId="6722"/>
    <cellStyle name="40 % - Accent1 8" xfId="6723"/>
    <cellStyle name="20 % - Accent3 8" xfId="6724"/>
    <cellStyle name="_Table_USA Ownership_commentaires fixe  internet Déc 08_TBG Onatel Février  2009  Vtbg V3_Commentaires TBG mars_Copie de Flash du mois d' avril 2009 corrigé par NAIMI_Flash du mois de septembre 2009 (2) (version 1)" xfId="6725"/>
    <cellStyle name="_POI working" xfId="6726"/>
    <cellStyle name="Accent4 28" xfId="6727"/>
    <cellStyle name="Normal 3 2 2 2 2_RH et QS" xfId="6728"/>
    <cellStyle name="Calcul 2 2_Parc Mobile" xfId="6729"/>
    <cellStyle name="_SubHeading_prestemp_Reporting Onatel Avril 2009 V0_Classeur1" xfId="6730"/>
    <cellStyle name="Normal 75" xfId="6731"/>
    <cellStyle name="Normal 80" xfId="6732"/>
    <cellStyle name="40% - Accent6 16_RH et QS" xfId="6733"/>
    <cellStyle name="40% - Accent6 21_RH et QS" xfId="6734"/>
    <cellStyle name="Pourcentage 18 2 4" xfId="6735"/>
    <cellStyle name="_TableHead_TBG Onatel Février  2009  Vtbg V3_Commentaires TBG mars_Flash du mois d' avril 2009_Reporting Onatel septembre  2009 préparé" xfId="6736"/>
    <cellStyle name="40% - Accent6 6_RH et QS" xfId="6737"/>
    <cellStyle name="_Table_USA Ownership_commentaires fixe  internet Déc 08_TBG Onatel Février  2009  Vtbg V3_Commentaires TBG mars_Copie de Flash du mois d' avril 2009 corrigé par NAIMI_Flash du mois de mai 2009" xfId="6738"/>
    <cellStyle name="Neutre 2 2 2" xfId="6739"/>
    <cellStyle name="_Table_Rev Fixe-Internet" xfId="6740"/>
    <cellStyle name="Note 8" xfId="6741"/>
    <cellStyle name="_Table_commentaires fixe  internet Déc 08_Commentaires TBG mars_Flash du mois de septembre 2009 (2) (version 1)_Budget Telmob 2011" xfId="6742"/>
    <cellStyle name="_Table_USA Ownership_Rev Fixe-Internet" xfId="6743"/>
    <cellStyle name="_TableRowBorder_commentaires fixe  internet Déc 08_Budget Telmob 2011" xfId="6744"/>
    <cellStyle name="_TableHeading_Flash du mois d' avril 2009_Budget 2011 v1 (4)" xfId="6745"/>
    <cellStyle name="40 % - Accent3 7 3" xfId="6746"/>
    <cellStyle name="_Table_TBG Onatel Février  2009  Vtbg V3_Commentaires TBG mars_Flash du mois d' avril 2009_Reporting Onatel septembre  2009 préparé" xfId="6747"/>
    <cellStyle name="Normal [0] 10" xfId="6748"/>
    <cellStyle name="_Table_USA Ownership_commentaires fixe  internet Déc 08_TBG Onatel Février  2009  Vtbg V3_Budget Telmob 2011" xfId="6749"/>
    <cellStyle name="_MultipleSpace" xfId="6750"/>
    <cellStyle name="20% - Accent4 13_RH et QS" xfId="6751"/>
    <cellStyle name="_Table_commentaires fixe  internet Déc 08_TBG Onatel Février  2009  Vtbg V3_Commentaires TBG mars_Flash du mois d' avril 2009_Reporting Onatel Mai 2009 V 0_Budget Telmob 2011" xfId="6752"/>
    <cellStyle name="_Table_USA Ownership_commentaires fixe  internet Déc 08_Reporting Onatel Mai 2009 V 0 A ENVOYE_Reporting Onatel septembre  2009 préparé_Budget Telmob 2011" xfId="6753"/>
    <cellStyle name="60 % - Accent4 8 2" xfId="6754"/>
    <cellStyle name="_Table_USA Ownership_commentaires fixe  internet Déc 08_Reporting Onatel Mai 2009 V 0 A ENVOYE_Reporting Onatel septembre  2009 préparé" xfId="6755"/>
    <cellStyle name="_Table_USA Ownership_commentaires fixe  internet Déc 08_Reporting Onatel Mai 2009 V 0 A ENVOYE_Flash du mois de septembre 2009 (2) (version 1)_Budget Telmob 2011" xfId="6756"/>
    <cellStyle name="Milliers 2 2 4" xfId="6757"/>
    <cellStyle name="Normal 6 2 3 2 4" xfId="6758"/>
    <cellStyle name="_TableHead_commentaires fixe  internet Déc 08_Commentaires TBG mars_Copie de Flash du mois d' avril 2009 corrigé par NAIMI_Reporting Onatel septembre  2009 préparé" xfId="6759"/>
    <cellStyle name="Normal 2 2 7" xfId="6760"/>
    <cellStyle name="_Heading_210302 VU Liquidity new figures_Commentaires Janvier 2010" xfId="6761"/>
    <cellStyle name="_SubHeading_prestemp_commentaires fixe  internet Déc 08" xfId="6762"/>
    <cellStyle name="20 % - Accent6 10 2_RH et QS" xfId="6763"/>
    <cellStyle name="_SubHeading_210302 VU Liquidity new figures_Reporting Onatel Mai 2009 V 0 A ENVOYE_FLASH ONATEL DU MOIS DE FEVRIER 2010 V2" xfId="6764"/>
    <cellStyle name="Heading 3 11" xfId="6765"/>
    <cellStyle name="Milliers 18 2 2 3" xfId="6766"/>
    <cellStyle name="_TableHeading_commentaires fixe  internet Déc 08_TBG Onatel Février  2009  Vtbg V3_Flash du mois de mai 2009_Budget Telmob 2011 2" xfId="6767"/>
    <cellStyle name="_TableHeading_commentaires fixe  internet Déc 08_TBG Onatel Février  2009  Vtbg V3_Commentaires TBG mars_Flash du mois d' avril 2009_Budget Telmob 2011 2" xfId="6768"/>
    <cellStyle name="_TableHead_Reporting Onatel Avril 2009 V0_Copie de Flash du mois d' avril 2009 corrigé par NAIMI_Flash du mois de mai 2009_Budget 2011 v1 (4)" xfId="6769"/>
    <cellStyle name="_Table_USA Ownership_commentaires fixe  internet Déc 08_Reporting Onatel Mai 2009 V 0 A ENVOYE" xfId="6770"/>
    <cellStyle name="_Table_USA Ownership_commentaires fixe  internet Déc 08_Reporting Onatel Avril 2009 V0_Reporting Onatel septembre  2009 préparé_Budget Telmob 2011" xfId="6771"/>
    <cellStyle name="_Table_commentaires fixe  internet Déc 08_Flash du mois d' avril 2009_Flash du mois de mai 2009" xfId="6772"/>
    <cellStyle name="40% - Accent3 28_RH et QS" xfId="6773"/>
    <cellStyle name="_TableRowBorder_TBG Onatel Février  2009  Vtbg V3_Commentaires TBG mars" xfId="6774"/>
    <cellStyle name="Currency [0] 3" xfId="6775"/>
    <cellStyle name="Pourcentage 17 4_RH et QS" xfId="6776"/>
    <cellStyle name="Milliers 4 10 3" xfId="6777"/>
    <cellStyle name="_TableHead_TBG Onatel Février  2009  Vtbg V3_Flash du mois d' avril 2009_Flash du mois de mai 2009_Budget 2011 v1 (4) 2" xfId="6778"/>
    <cellStyle name="_Table_USA Ownership_Commentaires TBG mars_Flash du mois de mai 2009" xfId="6779"/>
    <cellStyle name="Milliers 2 8 4" xfId="6780"/>
    <cellStyle name="_TableHeading_commentaires fixe  internet Déc 08_Commentaires TBG mars_Flash du mois d' avril 2009_Flash du mois de mai 2009" xfId="6781"/>
    <cellStyle name="Check Cell 12" xfId="6782"/>
    <cellStyle name="_TableHeading_TBG Onatel Février  2009  Vtbg V3_Copie de Flash du mois d' avril 2009 corrigé par NAIMI_Reporting Onatel Mai 2009 V 0_Budget Telmob 2011 2" xfId="6783"/>
    <cellStyle name="_Table_USA Ownership_commentaires fixe  internet Déc 08_Reporting Onatel Avril 2009 V0_Reporting Onatel Mai 2009 V 0_Budget Telmob 2011" xfId="6784"/>
    <cellStyle name="_Table_USA Ownership_commentaires fixe  internet Déc 08_Reporting Onatel Avril 2009 V0_Flash du mois de septembre 2009 (2) (version 1)" xfId="6785"/>
    <cellStyle name="_Table_USA Ownership_commentaires fixe  internet Déc 08_Reporting Onatel Avril 2009 V0_Flash du mois de mai 2009_Budget Telmob 2011" xfId="6786"/>
    <cellStyle name="Warning Text" xfId="6787" builtinId="11"/>
    <cellStyle name="_Table_USA Ownership_commentaires fixe  internet Déc 08_Reporting Onatel Avril 2009 V0_Flash du mois de mai 2009" xfId="6788"/>
    <cellStyle name="Enter Currency (2) 2" xfId="6789"/>
    <cellStyle name="_Table_USA Ownership_commentaires fixe  internet Déc 08_Reporting Onatel Avril 2009 V0_Copie de Flash du mois d' avril 2009 corrigé par NAIMI_Reporting Onatel septembre  2009 préparé_Budget Telmob 2011" xfId="6790"/>
    <cellStyle name="20 % - Accent6 13" xfId="6791"/>
    <cellStyle name="MS_English" xfId="6792"/>
    <cellStyle name="Normal 4 14 2 2" xfId="6793"/>
    <cellStyle name="_Table_USA Ownership_commentaires fixe  internet Déc 08_Reporting Onatel Avril 2009 V0_Copie de Flash du mois d' avril 2009 corrigé par NAIMI_Reporting Onatel septembre  2009 préparé" xfId="6794"/>
    <cellStyle name="Accent1 12" xfId="6795"/>
    <cellStyle name="_Table_02 Pfd Valuation_Commentaires TBG mars_Copie de Flash du mois d' avril 2009 corrigé par NAIMI_Capex- Mobile" xfId="6796"/>
    <cellStyle name="_TableHeading_commentaires fixe  internet Déc 08_TBG Onatel Février  2009  Vtbg V3_Reporting Onatel septembre  2009 préparé 2" xfId="6797"/>
    <cellStyle name="Accent5 5" xfId="6798"/>
    <cellStyle name="20 % - Accent1 10" xfId="6799"/>
    <cellStyle name="Calc Units (1)_Parc Mobile" xfId="6800"/>
    <cellStyle name="_Table_USA Ownership_commentaires fixe  internet Déc 08_Reporting Onatel Avril 2009 V0_Copie de Flash du mois d' avril 2009 corrigé par NAIMI_Reporting Onatel Mai 2009 V 0_Reporting Onatel septembre  2009 préparé_Budget Telmob 2011" xfId="6801"/>
    <cellStyle name="20% - Accent4 5_RH et QS" xfId="6802"/>
    <cellStyle name="NWI%S 14" xfId="6803"/>
    <cellStyle name="_Table_USA Ownership_commentaires fixe  internet Déc 08_Reporting Onatel Avril 2009 V0_Copie de Flash du mois d' avril 2009 corrigé par NAIMI_Flash du mois de mai 2009_Budget Telmob 2011" xfId="6804"/>
    <cellStyle name="Accent3 - 40 %" xfId="6805"/>
    <cellStyle name="%_commentaires_fixe__internet_nov_08(2)_Flash du mois de septembre 2009 (2) (version 1)" xfId="6806"/>
    <cellStyle name="_SubHeading_prestemp_Flux Financiers Conso" xfId="6807"/>
    <cellStyle name="Normal 55" xfId="6808"/>
    <cellStyle name="Normal 60" xfId="6809"/>
    <cellStyle name="_TableHeading_commentaires fixe  internet Déc 08_Reporting Onatel Avril 2009 V0_Copie de Flash du mois d' avril 2009 corrigé par NAIMI_Budget 2011 v1 (4)" xfId="6810"/>
    <cellStyle name="Normal 5 2 2 2_RH et QS" xfId="6811"/>
    <cellStyle name="_IR Pack first cut_BP&amp;A Bulletin - 05- 2008-09-MAPA (draft)" xfId="6812"/>
    <cellStyle name="_SubHeading_prestemp_Reporting Onatel Mai 2009 V 0 A ENVOYE 2" xfId="6813"/>
    <cellStyle name="_Table_USA Ownership_commentaires fixe  internet Déc 08_Reporting Onatel Avril 2009 V0_Copie de Flash du mois d' avril 2009 corrigé par NAIMI_Flash du mois de mai 2009" xfId="6814"/>
    <cellStyle name="20% - Accent1 11" xfId="6815"/>
    <cellStyle name="amount" xfId="6816"/>
    <cellStyle name="20% - Accent1 14" xfId="6817"/>
    <cellStyle name="_Table_Reporting Onatel Mai 2009 V 0_Budget Telmob 2011" xfId="6818"/>
    <cellStyle name="_Table_USA Ownership_commentaires fixe  internet Déc 08_Flash du mois de mai 2009_Budget Telmob 2011" xfId="6819"/>
    <cellStyle name="20 % - Accent6 9_RH et QS" xfId="6820"/>
    <cellStyle name="Normal 2 2 3 2" xfId="6821"/>
    <cellStyle name="_Table_USA Ownership_commentaires fixe  internet Déc 08_Flash du mois de mai 2009" xfId="6822"/>
    <cellStyle name="_Table_USA Ownership_commentaires fixe  internet Déc 08_Flash du mois d' avril 2009_Reporting Onatel septembre  2009 préparé_Budget Telmob 2011" xfId="6823"/>
    <cellStyle name="_TableHeading_commentaires fixe  internet Déc 08_TBG Onatel Février  2009  Vtbg V3_Budget 2011 v1 (4) 2" xfId="6824"/>
    <cellStyle name="Input Normal 9" xfId="6825"/>
    <cellStyle name="40 % - Accent4 7 2_RH et QS" xfId="6826"/>
    <cellStyle name="_Table_02 Pfd Valuation_commentaires fixe  internet Déc 08_TBG Onatel Février  2009  Vtbg V3_Commentaires TBG mars_Reporting Onatel Mai 2009 V 0_Budget Telmob 2011" xfId="6827"/>
    <cellStyle name="Pourcentage 17 2" xfId="6828"/>
    <cellStyle name="20 % - Accent6 8 4" xfId="6829"/>
    <cellStyle name="_Table_USA Ownership_commentaires fixe  internet Déc 08_Flash du mois d' avril 2009_Reporting Onatel Mai 2009 V 0_Budget Telmob 2011" xfId="6830"/>
    <cellStyle name="_Table_02 Pfd Valuation_commentaires fixe  internet Déc 08_TBG Onatel Février  2009  Vtbg V3_Budget Telmob 2011" xfId="6831"/>
    <cellStyle name="_Table_USA Ownership_commentaires fixe  internet Déc 08_Copie de Flash du mois d' avril 2009 corrigé par NAIMI_Reporting Onatel septembre  2009 préparé" xfId="6832"/>
    <cellStyle name="_TableHead_commentaires fixe  internet Déc 08_TBG Onatel Février  2009  Vtbg V3_Commentaires TBG mars_Copie de Flash du mois d' avril 2009 corrigé par NAIMI_Reporting Onatel Mai 2009 V 0 2" xfId="6833"/>
    <cellStyle name="_Heading_prestemp_Reporting Onatel septembre  2009 V1 (4)" xfId="6834"/>
    <cellStyle name="Normal 85 3" xfId="6835"/>
    <cellStyle name="Normal 90 3" xfId="6836"/>
    <cellStyle name="_TableRowBorder_Commentaires TBG mars_Budget Telmob 2011" xfId="6837"/>
    <cellStyle name="_Table_USA Ownership_commentaires fixe  internet Déc 08_Copie de Flash du mois d' avril 2009 corrigé par NAIMI_Reporting Onatel Mai 2009 V 0_Flash du mois de septembre 2009 (2) (version 1)_Budget Telmob 2011" xfId="6838"/>
    <cellStyle name="_Table_USA Ownership_commentaires fixe  internet Déc 08_Copie de Flash du mois d' avril 2009 corrigé par NAIMI_Reporting Onatel Mai 2009 V 0_Flash du mois de septembre 2009 (2) (version 1)" xfId="6839"/>
    <cellStyle name="_TableHeading_TBG Onatel Février  2009  Vtbg V3_Commentaires TBG mars_Flash du mois d' avril 2009_Flash du mois de mai 2009 2" xfId="6840"/>
    <cellStyle name="_Table_02 Pfd Valuation_Copie de Flash du mois d' avril 2009 corrigé par NAIMI_Reporting Onatel Mai 2009 V 0_Reporting Onatel septembre  2009 préparé_Budget Telmob 2011" xfId="6841"/>
    <cellStyle name="Texte explicatif 8 2" xfId="6842"/>
    <cellStyle name="_TableHeading_commentaires fixe  internet Déc 08_TBG Onatel Février  2009  Vtbg V3_Commentaires TBG mars_Copie de Flash du mois d' avril 2009 corrigé par NAIMI_Reporting Onatel Mai 2009 V 0_Reporting Onatel septembre  2009 préparé_Budget 2011 v1 (4)" xfId="6843"/>
    <cellStyle name="_Currency_Contribution of assets into USAi_02" xfId="6844"/>
    <cellStyle name="_Table_USA Ownership_commentaires fixe  internet Déc 08_Copie de Flash du mois d' avril 2009 corrigé par NAIMI_Flash du mois de mai 2009_Budget Telmob 2011" xfId="6845"/>
    <cellStyle name="_TableHead_Rev Fixe-Internet_COMMENTAIRES JUILLET 2009" xfId="6846"/>
    <cellStyle name="Milliers 3 11 3_RH et QS" xfId="6847"/>
    <cellStyle name="_Table_USA Ownership_commentaires fixe  internet Déc 08_TBG Onatel Février  2009  Vtbg V3_Copie de Flash du mois d' avril 2009 corrigé par NAIMI_Reporting Onatel septembre  2009 préparé_Budget Telmob 2011" xfId="6848"/>
    <cellStyle name="_TableHeading_Reporting Onatel Avril 2009 V0 2" xfId="6849"/>
    <cellStyle name="NA is zero 11" xfId="6850"/>
    <cellStyle name="Normal 4 2 3 3" xfId="6851"/>
    <cellStyle name="_SubHeading_210302 VU Liquidity new figures_Reporting Onatel Avril 2009 V0_Flash du mois de septembre 2009 (2) (version 1)_Commentaires Janvier 2010" xfId="6852"/>
    <cellStyle name="Normal 21 2 3 2" xfId="6853"/>
    <cellStyle name="_Table_02 Pfd Valuation_commentaires fixe  internet Déc 08_TBG Onatel Février  2009  Vtbg V3_Commentaires TBG mars_Copie de Flash du mois d' avril 2009 corrigé par NAIMI_Budget Telmob 2011" xfId="6854"/>
    <cellStyle name="_Table_USA Ownership_commentaires fixe  internet Déc 08_Commentaires TBG mars_Reporting Onatel septembre  2009 préparé" xfId="6855"/>
    <cellStyle name="60% - Accent4 28" xfId="6856"/>
    <cellStyle name="Bad 22" xfId="6857"/>
    <cellStyle name="Bad 17" xfId="6858"/>
    <cellStyle name="_Table_USA Ownership_commentaires fixe  internet Déc 08_Commentaires TBG mars_Flash du mois d' avril 2009_Reporting Onatel septembre  2009 préparé" xfId="6859"/>
    <cellStyle name="20 % - Accent1 2" xfId="6860"/>
    <cellStyle name="Milliers 2 7 2 2" xfId="6861"/>
    <cellStyle name="_Table_" xfId="6862"/>
    <cellStyle name="_Table_02 Pfd Valuation_TBG Onatel Février  2009  Vtbg V3_Copie de Flash du mois d' avril 2009 corrigé par NAIMI_Flash du mois de mai 2009_Budget Telmob 2011" xfId="6863"/>
    <cellStyle name="20 % - Accent1 10 2" xfId="6864"/>
    <cellStyle name="_TableHeading_commentaires fixe  internet Déc 08_Flash du mois de mai 2009_Budget 2011 v1 (4)" xfId="6865"/>
    <cellStyle name="_Table_USA Ownership_TBG Onatel Février  2009  Vtbg V3_Copie de Flash du mois d' avril 2009 corrigé par NAIMI" xfId="6866"/>
    <cellStyle name="_Table_USA Ownership_commentaires fixe  internet Déc 08_Commentaires TBG mars_Flash du mois d' avril 2009_Flash du mois de septembre 2009 (2) (version 1)_Budget Telmob 2011" xfId="6867"/>
    <cellStyle name="_Table_commentaires fixe  internet Déc 08_TBG Onatel Février  2009  Vtbg V3_Commentaires TBG mars_Flash du mois d' avril 2009_Flash du mois de septembre 2009 (2) (version 1)_Budget Telmob 2011" xfId="6868"/>
    <cellStyle name="_TableHead_Copie de Flash du mois d' avril 2009 corrigé par NAIMI 2" xfId="6869"/>
    <cellStyle name="_Table_02 Pfd Valuation_Reporting Onatel Avril 2009 V0_Copie de Flash du mois d' avril 2009 corrigé par NAIMI_Flash du mois de mai 2009_Budget Telmob 2011" xfId="6870"/>
    <cellStyle name="Accent3 2_RH et QS" xfId="6871"/>
    <cellStyle name="_TableHead_Budget Telmob 2011" xfId="6872"/>
    <cellStyle name="Milliers 2 4 2 2 2" xfId="6873"/>
    <cellStyle name="_Table_USA Ownership_commentaires fixe  internet Déc 08_Commentaires TBG mars_Flash du mois d' avril 2009_Flash du mois de mai 2009_Budget Telmob 2011" xfId="6874"/>
    <cellStyle name="_Table_02 Pfd Valuation_commentaires fixe  internet Déc 08_Commentaires TBG mars_Flash du mois d' avril 2009_Flash du mois de mai 2009_Budget Telmob 2011" xfId="6875"/>
    <cellStyle name="_TableHeading_commentaires fixe  internet Déc 08_Copie de Flash du mois d' avril 2009 corrigé par NAIMI_Reporting Onatel Mai 2009 V 0_Budget 2011 v1 (4) 2" xfId="6876"/>
    <cellStyle name="_Table_USA Ownership_commentaires fixe  internet Déc 08_Commentaires TBG mars_Flash du mois d' avril 2009_Budget Telmob 2011" xfId="6877"/>
    <cellStyle name="_TableHeading_Flash du mois d' avril 2009_Reporting Onatel Mai 2009 V 0 2" xfId="6878"/>
    <cellStyle name="20 % - Accent2 8 3" xfId="6879"/>
    <cellStyle name="_Table_USA Ownership_commentaires fixe  internet Déc 08_Commentaires TBG mars_Copie de Flash du mois d' avril 2009 corrigé par NAIMI_Reporting Onatel septembre  2009 préparé_Budget Telmob 2011" xfId="6880"/>
    <cellStyle name="_TableHeading_commentaires fixe  internet Déc 08_Reporting Onatel Mai 2009 V 0_Budget Telmob 2011" xfId="6881"/>
    <cellStyle name="_TableHeading_TBG Onatel Février  2009  Vtbg V3_Copie de Flash du mois d' avril 2009 corrigé par NAIMI_Budget 2011 v1 (4) 2" xfId="6882"/>
    <cellStyle name="Calcul 3" xfId="6883"/>
    <cellStyle name="Milliers 13 2 2" xfId="6884"/>
    <cellStyle name="_Table_USA Ownership_commentaires fixe  internet Déc 08_Commentaires TBG mars_Copie de Flash du mois d' avril 2009 corrigé par NAIMI_Reporting Onatel septembre  2009 préparé" xfId="6885"/>
    <cellStyle name="_Table_USA Ownership_commentaires fixe  internet Déc 08_Commentaires TBG mars_Flash du mois de septembre 2009 (2) (version 1)" xfId="6886"/>
    <cellStyle name="20 % - Accent3 2 2 2" xfId="6887"/>
    <cellStyle name="_SubHeading_prestemp_Reporting Onatel Mai 2009 V 0_Flash du mois de septembre 2009 (2) (version 1)_Flash du mois de Décembre 2009 V3 (2)" xfId="6888"/>
    <cellStyle name="20% - Accent6 14 2" xfId="6889"/>
    <cellStyle name="20 % - Accent5 12" xfId="6890"/>
    <cellStyle name="DimDownBold" xfId="6891"/>
    <cellStyle name="_Table_USA Ownership_commentaires fixe  internet Déc 08_Commentaires TBG mars_Copie de Flash du mois d' avril 2009 corrigé par NAIMI_Reporting Onatel Mai 2009 V 0_Reporting Onatel septembre  2009 préparé" xfId="6892"/>
    <cellStyle name="Normal 2 3 2" xfId="6893"/>
    <cellStyle name="_TableHead_commentaires fixe  internet Déc 08_TBG Onatel Février  2009  Vtbg V3_Budget Telmob 2011 2" xfId="6894"/>
    <cellStyle name="Comma_04 Debt structure 150702" xfId="6895"/>
    <cellStyle name="40% - Accent3 14 2" xfId="6896"/>
    <cellStyle name="Vérification 6" xfId="6897"/>
    <cellStyle name="_Table_USA Ownership_commentaires fixe  internet Déc 08_Commentaires TBG mars_Copie de Flash du mois d' avril 2009 corrigé par NAIMI_Reporting Onatel Mai 2009 V 0" xfId="6898"/>
    <cellStyle name="Comma [0] 3 2 3" xfId="6899"/>
    <cellStyle name="40% - Accent5 24 2" xfId="6900"/>
    <cellStyle name="40% - Accent5 19 2" xfId="6901"/>
    <cellStyle name="_TableHeading_commentaires fixe  internet Déc 08_Reporting Onatel septembre  2009 préparé_Budget 2011 v1 (4)" xfId="6902"/>
    <cellStyle name="_Table_02 Pfd Valuation_commentaires fixe  internet Déc 08_Reporting Onatel Avril 2009 V0_Flash du mois de septembre 2009 (2) (version 1)" xfId="6903"/>
    <cellStyle name="_TableHeading_commentaires fixe  internet Déc 08_Reporting Onatel Mai 2009 V 0_Budget 2011 v1 (4) 2" xfId="6904"/>
    <cellStyle name="Normal 8 2 6" xfId="6905"/>
    <cellStyle name="Monétaire 2 10" xfId="6906"/>
    <cellStyle name="_Table_USA Ownership_commentaires fixe  internet Déc 08_Commentaires TBG mars_Copie de Flash du mois d' avril 2009 corrigé par NAIMI_Flash du mois de mai 2009" xfId="6907"/>
    <cellStyle name="40 % - Accent1 4 3" xfId="6908"/>
    <cellStyle name="_TableHead_TBG Onatel Février  2009  Vtbg V3_Copie de Flash du mois d' avril 2009 corrigé par NAIMI_Reporting Onatel Mai 2009 V 0" xfId="6909"/>
    <cellStyle name="_Table_USA Ownership_commentaires fixe  internet Déc 08_Commentaires TBG mars_Flash du mois de mai 2009" xfId="6910"/>
    <cellStyle name="20% - Accent5 24" xfId="6911"/>
    <cellStyle name="20% - Accent5 19" xfId="6912"/>
    <cellStyle name="_Table_02 Pfd Valuation_commentaires fixe  internet Déc 08_TBG Onatel Février  2009  Vtbg V3_Flash du mois d' avril 2009_Reporting Onatel septembre  2009 préparé" xfId="6913"/>
    <cellStyle name="_Table_USA Ownership_commentaires fixe  internet Déc 08_Commentaires TBG mars_Budget Telmob 2011" xfId="6914"/>
    <cellStyle name="_Table_USA Ownership_commentaires fixe  internet Déc 08_Commentaires TBG mars" xfId="6915"/>
    <cellStyle name="Good 4" xfId="6916"/>
    <cellStyle name="Normal 85" xfId="6917"/>
    <cellStyle name="Normal 90" xfId="6918"/>
    <cellStyle name="_Table_02 Pfd Valuation_commentaires fixe  internet Déc 08_Reporting Onatel Mai 2009 V 0 A ENVOYE" xfId="6919"/>
    <cellStyle name="_Table_USA Ownership_Budget Telmob 2011" xfId="6920"/>
    <cellStyle name="_Table_TBG Onatel Février  2009  Vtbg V3_Reporting Onatel Mai 2009 V 0_Budget Telmob 2011" xfId="6921"/>
    <cellStyle name="40 % - Accent1 8 2_RH et QS" xfId="6922"/>
    <cellStyle name="Pourcentage 3 4" xfId="6923"/>
    <cellStyle name="_QoQ Access Charegs" xfId="6924"/>
    <cellStyle name="_TableHeading_commentaires fixe  internet Déc 08_Commentaires TBG mars_Flash du mois d' avril 2009_Flash du mois de mai 2009_Budget 2011 v1 (4)" xfId="6925"/>
    <cellStyle name="40 % - Accent3 3 3" xfId="6926"/>
    <cellStyle name="_TableHead_Commentaires TBG mars_Reporting Onatel Mai 2009 V 0" xfId="6927"/>
    <cellStyle name="_TableHeading_commentaires fixe  internet Déc 08_TBG Onatel Février  2009  Vtbg V3_Commentaires TBG mars_Copie de Flash du mois d' avril 2009 corrigé par NAIMI_Budget 2011 v1 (4)" xfId="6928"/>
    <cellStyle name="60% - Accent3 27" xfId="6929"/>
    <cellStyle name="Pourcentage 18 2 2 3_RH et QS" xfId="6930"/>
    <cellStyle name="Normal 6 2 3 2_RH et QS" xfId="6931"/>
    <cellStyle name="_Heading_prestemp_Reporting Onatel Mai 2009 V 0 A ENVOYE_Reporting Onatel septembre  2009 préparé" xfId="6932"/>
    <cellStyle name="_Table_TBG Onatel Février  2009  Vtbg V3_Reporting Onatel Mai 2009 V 0" xfId="6933"/>
    <cellStyle name="Milliers 20 2" xfId="6934"/>
    <cellStyle name="_TableHead_Reporting Onatel Avril 2009 V0_Budget 2011 v1 (4)" xfId="6935"/>
    <cellStyle name="_Table_TBG Onatel Février  2009  Vtbg V3_Flash du mois de mai 2009_Budget Telmob 2011" xfId="6936"/>
    <cellStyle name="_Table_TBG Onatel Février  2009  Vtbg V3_Flash du mois d' avril 2009_Reporting Onatel septembre  2009 préparé_Budget Telmob 2011" xfId="6937"/>
    <cellStyle name="_SubHeading_prestemp_Reporting Onatel Mai 2009 V 0 A ENVOYE" xfId="6938"/>
    <cellStyle name="_TableRowBorder_commentaires fixe  internet Déc 08_Copie de Flash du mois d' avril 2009 corrigé par NAIMI_Flash du mois de mai 2009_Budget Telmob 2011" xfId="6939"/>
    <cellStyle name="_Table_Reporting Onatel Avril 2009 V0_Copie de Flash du mois d' avril 2009 corrigé par NAIMI_Flash du mois de septembre 2009 (2) (version 1)_Budget Telmob 2011" xfId="6940"/>
    <cellStyle name="_Table_TBG Onatel Février  2009  Vtbg V3_Flash du mois d' avril 2009_Reporting Onatel septembre  2009 préparé" xfId="6941"/>
    <cellStyle name="Milliers 19 2 2 3" xfId="6942"/>
    <cellStyle name="40% - Accent6 12_RH et QS" xfId="6943"/>
    <cellStyle name="_Table_TBG Onatel Février  2009  Vtbg V3_Copie de Flash du mois d' avril 2009 corrigé par NAIMI_Reporting Onatel Mai 2009 V 0_Flash du mois de septembre 2009 (2) (version 1)" xfId="6944"/>
    <cellStyle name="_Table_TBG Onatel Février  2009  Vtbg V3_Flash du mois d' avril 2009_Reporting Onatel Mai 2009 V 0" xfId="6945"/>
    <cellStyle name="_TableHeading_TBG Onatel Février  2009  Vtbg V3_Commentaires TBG mars_Reporting Onatel Mai 2009 V 0_Budget 2011 v1 (4) 2" xfId="6946"/>
    <cellStyle name="%_Flash du mois de septembre 2009 (2) (version 1)_Commentaire activité Fixe  mobile ONATEL Nov 2009" xfId="6947"/>
    <cellStyle name="20 % - Accent1 3 2" xfId="6948"/>
    <cellStyle name="_TableHeading_Reporting Onatel Mai 2009 V 0_Budget Telmob 2011" xfId="6949"/>
    <cellStyle name="Total 2 6" xfId="6950"/>
    <cellStyle name="_Table_02 Pfd Valuation_TBG Onatel Février  2009  Vtbg V3_Commentaires TBG mars_Flash du mois d' avril 2009_Flash du mois de mai 2009" xfId="6951"/>
    <cellStyle name="60% - Accent3 25" xfId="6952"/>
    <cellStyle name="_TableHead_commentaires fixe  internet Déc 08_TBG Onatel Février  2009  Vtbg V3_Copie de Flash du mois d' avril 2009 corrigé par NAIMI_Reporting Onatel Mai 2009 V 0_Budget Telmob 2011" xfId="6953"/>
    <cellStyle name="_Table_TBG Onatel Février  2009  Vtbg V3_Copie de Flash du mois d' avril 2009 corrigé par NAIMI" xfId="6954"/>
    <cellStyle name="_Table_commentaires fixe  internet Déc 08_Commentaires TBG mars_Copie de Flash du mois d' avril 2009 corrigé par NAIMI_Reporting Onatel septembre  2009 préparé_Budget Telmob 2011" xfId="6955"/>
    <cellStyle name="_Table_Rev Fixe-Internet_COMMENTAIRES JUILLET 2009" xfId="6956"/>
    <cellStyle name="Pourcentage 8 3_RH et QS" xfId="6957"/>
    <cellStyle name="_Table_TBG Onatel Février  2009  Vtbg V3_Commentaires TBG mars_Copie de Flash du mois d' avril 2009 corrigé par NAIMI_Flash du mois de mai 2009" xfId="6958"/>
    <cellStyle name="_TableHead_Commentaires TBG mars_Flash du mois de mai 2009_Budget Telmob 2011 2" xfId="6959"/>
    <cellStyle name="_Table_02 Pfd Valuation_commentaires fixe  internet Déc 08_Commentaires TBG mars_Reporting Onatel septembre  2009 préparé_Capex- Mobile" xfId="6960"/>
    <cellStyle name="_TableHead_Reporting Onatel Mai 2009 V 0 A ENVOYE_Reporting Onatel septembre  2009 préparé 2" xfId="6961"/>
    <cellStyle name="Euro 9 2 2" xfId="6962"/>
    <cellStyle name="Accent5 7" xfId="6963"/>
    <cellStyle name="20 % - Accent1 12" xfId="6964"/>
    <cellStyle name="_TableHead_Reporting Onatel Avril 2009 V0_Copie de Flash du mois d' avril 2009 corrigé par NAIMI" xfId="6965"/>
    <cellStyle name="40% - Accent4 25_RH et QS" xfId="6966"/>
    <cellStyle name="Normal 26 4" xfId="6967"/>
    <cellStyle name="_TableHeading_commentaires fixe  internet Déc 08_TBG Onatel Février  2009  Vtbg V3_Commentaires TBG mars_Flash du mois d' avril 2009_Reporting Onatel Mai 2009 V 0_Budget 2011 v1 (4)" xfId="6968"/>
    <cellStyle name="_Table_TBG Onatel Février  2009  Vtbg V3_Commentaires TBG mars_Reporting Onatel septembre  2009 préparé_Budget Telmob 2011" xfId="6969"/>
    <cellStyle name="_Table_02 Pfd Valuation_commentaires fixe  internet Déc 08_TBG Onatel Février  2009  Vtbg V3_Copie de Flash du mois d' avril 2009 corrigé par NAIMI_Reporting Onatel septembre  2009 préparé_Capex- Mobile" xfId="6970"/>
    <cellStyle name="_SubHeading_210302 VU Liquidity new figures_Reporting Onatel Mai 2009 V 0 A ENVOYE_Flash du mois de septembre 2009 (2) (version 1) 2" xfId="6971"/>
    <cellStyle name="40 % - Accent2 8" xfId="6972"/>
    <cellStyle name="40% - Accent4 3" xfId="6973"/>
    <cellStyle name="_Table_02 Pfd Valuation_commentaires fixe  internet Déc 08_TBG Onatel Février  2009  Vtbg V3_Commentaires TBG mars_Flash du mois d' avril 2009_Capex- Mobile" xfId="6974"/>
    <cellStyle name="_TableRowBorder_Reporting Onatel Avril 2009 V0_Flash du mois de mai 2009_Budget Telmob 2011" xfId="6975"/>
    <cellStyle name="_Table_commentaires fixe  internet Déc 08_TBG Onatel Février  2009  Vtbg V3_Copie de Flash du mois d' avril 2009 corrigé par NAIMI_Budget Telmob 2011" xfId="6976"/>
    <cellStyle name="_Table_02 Pfd Valuation_TBG Onatel Février  2009  Vtbg V3_Commentaires TBG mars_Budget Telmob 2011" xfId="6977"/>
    <cellStyle name="_Table_USA Ownership_commentaires fixe  internet Déc 08_Commentaires TBG mars_Flash du mois d' avril 2009_Reporting Onatel Mai 2009 V 0_Budget Telmob 2011" xfId="6978"/>
    <cellStyle name="Comma [0] 3 2" xfId="6979"/>
    <cellStyle name="%_Phase préparatoire du TBG de Décembre 2008_Flash du mois de septembre 2009 (2) (version 1)_FLASH ONATEL DU MOIS DE FEVRIER 2010 V2" xfId="6980"/>
    <cellStyle name="_TableHead_Commentaires TBG mars_Flash du mois de mai 2009 2" xfId="6981"/>
    <cellStyle name="Avertissement 6" xfId="6982"/>
    <cellStyle name="_Table_TBG Onatel Février  2009  Vtbg V3_Commentaires TBG mars_Reporting Onatel Mai 2009 V 0" xfId="6983"/>
    <cellStyle name="PrePop Units (1)" xfId="6984"/>
    <cellStyle name="_Retenu  Projets exceptionnels" xfId="6985"/>
    <cellStyle name="_TableHeading_commentaires fixe  internet Déc 08_TBG Onatel Février  2009  Vtbg V3_Commentaires TBG mars_Flash du mois d' avril 2009_Reporting Onatel Mai 2009 V 0_Budget 2011 v1 (4) 2" xfId="6986"/>
    <cellStyle name="_Table_USA Ownership_commentaires fixe  internet Déc 08_TBG Onatel Février  2009  Vtbg V3_Commentaires TBG mars_Flash du mois d' avril 2009_Reporting Onatel septembre  2009 préparé_Budget Telmob 2011" xfId="6987"/>
    <cellStyle name="_Table_TBG Onatel Février  2009  Vtbg V3_Commentaires TBG mars_Flash du mois de septembre 2009 (2) (version 1)_Budget Telmob 2011" xfId="6988"/>
    <cellStyle name="_TableHead_Commentaires TBG mars_Budget 2011 v1 (4)" xfId="6989"/>
    <cellStyle name="20 % - Accent1 11" xfId="6990"/>
    <cellStyle name="_Table_USA Ownership_TBG Onatel Février  2009  Vtbg V3_Commentaires TBG mars_Flash du mois de septembre 2009 (2) (version 1)" xfId="6991"/>
    <cellStyle name="Accent5 6" xfId="6992"/>
    <cellStyle name="_Table_TBG Onatel Février  2009  Vtbg V3_Commentaires TBG mars_Flash du mois d' avril 2009_Reporting Onatel Mai 2009 V 0" xfId="6993"/>
    <cellStyle name="_Table_02 Pfd Valuation_commentaires fixe  internet Déc 08_TBG Onatel Février  2009  Vtbg V3_Capex- Mobile" xfId="6994"/>
    <cellStyle name="_TableHead_Flash du mois d' avril 2009_Reporting Onatel Mai 2009 V 0_Budget 2011 v1 (4)" xfId="6995"/>
    <cellStyle name="_TableHeading_Flash du mois d' avril 2009_Reporting Onatel septembre  2009 préparé_Budget 2011 v1 (4) 2" xfId="6996"/>
    <cellStyle name="20 % - Accent5 7 2" xfId="6997"/>
    <cellStyle name="_TableHeading_commentaires fixe  internet Déc 08_Flash du mois d' avril 2009_Budget Telmob 2011 2" xfId="6998"/>
    <cellStyle name="_TableRowHead" xfId="6999"/>
    <cellStyle name="_Table_TBG Onatel Février  2009  Vtbg V3_Commentaires TBG mars_Copie de Flash du mois d' avril 2009 corrigé par NAIMI_Reporting Onatel Mai 2009 V 0_Flash du mois de septembre 2009 (2) (version 1)_Budget Telmob 2011" xfId="7000"/>
    <cellStyle name="20% - Accent2 11_RH et QS" xfId="7001"/>
    <cellStyle name="20 % - Accent3 3" xfId="7002"/>
    <cellStyle name="Good 27" xfId="7003"/>
    <cellStyle name="Comma  - Style8 2" xfId="7004"/>
    <cellStyle name="_TableHeading_commentaires fixe  internet Déc 08_TBG Onatel Février  2009  Vtbg V3_Flash du mois d' avril 2009_Reporting Onatel septembre  2009 préparé 2" xfId="7005"/>
    <cellStyle name="_Table_02 Pfd Valuation_Reporting Onatel Mai 2009 V 0_Budget Telmob 2011" xfId="7006"/>
    <cellStyle name="_Table_USA Ownership_TBG Onatel Février  2009  Vtbg V3_Commentaires TBG mars_Flash du mois d' avril 2009_Flash du mois de mai 2009" xfId="7007"/>
    <cellStyle name="_Table_USA Ownership_TBG Onatel Février  2009  Vtbg V3_Commentaires TBG mars_Reporting Onatel Mai 2009 V 0" xfId="7008"/>
    <cellStyle name="%_REPORTING  ONATEL SEPTEMBRE 2008 V3" xfId="7009"/>
    <cellStyle name="_Table_TBG Onatel Février  2009  Vtbg V3_Commentaires TBG mars_Copie de Flash du mois d' avril 2009 corrigé par NAIMI_Reporting Onatel Mai 2009 V 0_Flash du mois de septembre 2009 (2) (version 1)" xfId="7010"/>
    <cellStyle name="Accent2 4_Parc Mobile" xfId="7011"/>
    <cellStyle name="Pourcentage 17 4 3_RH et QS" xfId="7012"/>
    <cellStyle name="_Table_TBG Onatel Février  2009  Vtbg V3_Commentaires TBG mars_Copie de Flash du mois d' avril 2009 corrigé par NAIMI_Flash du mois de septembre 2009 (2) (version 1)_Budget Telmob 2011" xfId="7013"/>
    <cellStyle name="20 % - Accent1 9 3" xfId="7014"/>
    <cellStyle name="_Table_TBG Onatel Février  2009  Vtbg V3_Commentaires TBG mars" xfId="7015"/>
    <cellStyle name="_Table_commentaires fixe  internet Déc 08_Copie de Flash du mois d' avril 2009 corrigé par NAIMI_Reporting Onatel septembre  2009 préparé_Budget Telmob 2011" xfId="7016"/>
    <cellStyle name="Milliers 5 5 2 3" xfId="7017"/>
    <cellStyle name="_SubHeading_prestemp_Reporting Onatel Avril 2009 V0 2" xfId="7018"/>
    <cellStyle name="_Heading_210302 VU Liquidity new figures_Reporting Onatel Mai 2009 V 0_Reporting Onatel septembre  2009 préparé" xfId="7019"/>
    <cellStyle name="_Table_TBG Onatel Février  2009  Vtbg V3_Commentaires TBG mars_Copie de Flash du mois d' avril 2009 corrigé par NAIMI_Flash du mois de mai 2009_Budget Telmob 2011" xfId="7020"/>
    <cellStyle name="Calc Units (0)_Parc Mobile" xfId="7021"/>
    <cellStyle name="_Table_TBG Onatel Février  2009  Vtbg V3_Commentaires TBG mars_Copie de Flash du mois d' avril 2009 corrigé par NAIMI_Budget Telmob 2011" xfId="7022"/>
    <cellStyle name="_Table_commentaires fixe  internet Déc 08_Reporting Onatel Mai 2009 V 0 A ENVOYE_Flash du mois de septembre 2009 (2) (version 1)_Budget Telmob 2011" xfId="7023"/>
    <cellStyle name="_Table_Rev Fixe-Internet_COMMENTAIRES JUILLET 2009_Budget Telmob 2011" xfId="7024"/>
    <cellStyle name="_MultipleSpace_02 Pfd Valuation" xfId="7025"/>
    <cellStyle name="Milliers 9" xfId="7026"/>
    <cellStyle name="%_Phase préparatoire du TBG de Décembre 2008_Flash du mois de septembre 2009 (2) (version 1) 2" xfId="7027"/>
    <cellStyle name="Hyperlink_Book1" xfId="7028"/>
    <cellStyle name="40 % - Accent6 6 2" xfId="7029"/>
    <cellStyle name="_TableHeading_commentaires fixe  internet Déc 08_TBG Onatel Février  2009  Vtbg V3_Reporting Onatel septembre  2009 préparé" xfId="7030"/>
    <cellStyle name="_Currency_Pirelli Valo" xfId="7031"/>
    <cellStyle name="Note 12" xfId="7032"/>
    <cellStyle name="Heading 1 26" xfId="7033"/>
    <cellStyle name="_Table_commentaires fixe  internet Déc 08_Flash du mois de mai 2009" xfId="7034"/>
    <cellStyle name="_TableHead_commentaires fixe  internet Déc 08_Commentaires TBG mars_Budget 2011 v1 (4)" xfId="7035"/>
    <cellStyle name="Milliers 5 2 2 3" xfId="7036"/>
    <cellStyle name="Pourcentage 17 2 4 2" xfId="7037"/>
    <cellStyle name="40% - Accent6 9 2" xfId="7038"/>
    <cellStyle name="_TableHeading_Rev Fixe-Internet" xfId="7039"/>
    <cellStyle name="Normal 101 5" xfId="7040"/>
    <cellStyle name="%_commentaires_fixe__internet_nov_08(2)_FLASH ONATEL DU MOIS DE FEVRIER 2010 V2" xfId="7041"/>
    <cellStyle name="_Table_Commentaires TBG mars_Copie de Flash du mois d' avril 2009 corrigé par NAIMI_Budget Telmob 2011" xfId="7042"/>
    <cellStyle name="_Heading_210302 VU Liquidity new figures_Reporting Onatel Mai 2009 V 0 A ENVOYE_Classeur1" xfId="7043"/>
    <cellStyle name="40 % - Accent4 6" xfId="7044"/>
    <cellStyle name="_Table_Reporting Onatel septembre  2009 préparé_Budget Telmob 2011" xfId="7045"/>
    <cellStyle name="_TableHead_commentaires fixe  internet Déc 08_TBG Onatel Février  2009  Vtbg V3_Commentaires TBG mars_Flash du mois d' avril 2009_Reporting Onatel Mai 2009 V 0_Budget Telmob 2011" xfId="7046"/>
    <cellStyle name="_Table_Reporting Onatel septembre  2009 préparé" xfId="7047"/>
    <cellStyle name="%_TRAFIC FIXE &amp; MOBILE_Flash du mois de septembre 2009 (2) (version 1)_Flash du mois de Novembre V2" xfId="7048"/>
    <cellStyle name="_Table_USA Ownership_TBG Onatel Février  2009  Vtbg V3_Flash du mois de septembre 2009 (2) (version 1)" xfId="7049"/>
    <cellStyle name="_Table_Reporting Onatel Mai 2009 V 0 A ENVOYE_Reporting Onatel septembre  2009 préparé_Budget Telmob 2011" xfId="7050"/>
    <cellStyle name="60% - Accent1 9" xfId="7051"/>
    <cellStyle name="_TableHead_commentaires fixe  internet Déc 08_Commentaires TBG mars_Copie de Flash du mois d' avril 2009 corrigé par NAIMI_Reporting Onatel septembre  2009 préparé 2" xfId="7052"/>
    <cellStyle name="_Table_02 Pfd Valuation_Commentaires TBG mars_Flash du mois d' avril 2009_Reporting Onatel septembre  2009 préparé_Budget Telmob 2011" xfId="7053"/>
    <cellStyle name="Normal 21 2 6" xfId="7054"/>
    <cellStyle name="_Table_Reporting Onatel Mai 2009 V 0 A ENVOYE_Reporting Onatel septembre  2009 préparé" xfId="7055"/>
    <cellStyle name="Normal 21 2 4" xfId="7056"/>
    <cellStyle name="_TableHeading_Flash du mois d' avril 2009_Reporting Onatel Mai 2009 V 0_Budget 2011 v1 (4) 2" xfId="7057"/>
    <cellStyle name="_TableHead_Commentaires TBG mars_Flash du mois d' avril 2009_Reporting Onatel Mai 2009 V 0" xfId="7058"/>
    <cellStyle name="Enter Units (2)" xfId="7059"/>
    <cellStyle name="_TableHead_commentaires fixe  internet Déc 08_TBG Onatel Février  2009  Vtbg V3_Copie de Flash du mois d' avril 2009 corrigé par NAIMI_Flash du mois de mai 2009 2" xfId="7060"/>
    <cellStyle name="Titre 3 8 2" xfId="7061"/>
    <cellStyle name="Calc Percent (2)_Parc Mobile" xfId="7062"/>
    <cellStyle name="_TableHeading_TBG Onatel Février  2009  Vtbg V3_Commentaires TBG mars_Copie de Flash du mois d' avril 2009 corrigé par NAIMI_Reporting Onatel septembre  2009 préparé" xfId="7063"/>
    <cellStyle name="_Table_Reporting Onatel Mai 2009 V 0 A ENVOYE_Flash du mois de septembre 2009 (2) (version 1)_Budget Telmob 2011" xfId="7064"/>
    <cellStyle name="_TableHead_Commentaires TBG mars_Copie de Flash du mois d' avril 2009 corrigé par NAIMI_Reporting Onatel Mai 2009 V 0 2" xfId="7065"/>
    <cellStyle name="40 % - Accent2 8 2_RH et QS" xfId="7066"/>
    <cellStyle name="20% - Accent5 16" xfId="7067"/>
    <cellStyle name="20% - Accent5 21" xfId="7068"/>
    <cellStyle name="Normal 3 12 3" xfId="7069"/>
    <cellStyle name="40% - Accent5 10 2" xfId="7070"/>
    <cellStyle name="_Table_02 Pfd Valuation_Commentaires TBG mars_Copie de Flash du mois d' avril 2009 corrigé par NAIMI_Reporting Onatel Mai 2009 V 0_Flash du mois de septembre 2009 (2) (version 1)" xfId="7071"/>
    <cellStyle name="_TableHeading_commentaires fixe  internet Déc 08_TBG Onatel Février  2009  Vtbg V3_Commentaires TBG mars_Copie de Flash du mois d' avril 2009 corrigé par NAIMI_Flash du mois de mai 2009_Budget 2011 v1 (4)" xfId="7072"/>
    <cellStyle name="_Table_Reporting Onatel Mai 2009 V 0 A ENVOYE" xfId="7073"/>
    <cellStyle name="_TableHead_commentaires fixe  internet Déc 08_TBG Onatel Février  2009  Vtbg V3_Commentaires TBG mars_Reporting Onatel Mai 2009 V 0 2" xfId="7074"/>
    <cellStyle name="_Table_02 Pfd Valuation_Commentaires TBG mars_Flash du mois de septembre 2009 (2) (version 1)_Budget Telmob 2011" xfId="7075"/>
    <cellStyle name="20% - Accent6 12" xfId="7076"/>
    <cellStyle name="_Heading_prestemp_Commentaire activité Fixe  mobile ONATEL Nov 2009" xfId="7077"/>
    <cellStyle name="_Table_Reporting Onatel Mai 2009 V 0" xfId="7078"/>
    <cellStyle name="_TableRowBorder_commentaires fixe  internet Déc 08_Commentaires TBG mars_Copie de Flash du mois d' avril 2009 corrigé par NAIMI_Flash du mois de mai 2009_Budget Telmob 2011" xfId="7079"/>
    <cellStyle name="nonmultiple" xfId="7080"/>
    <cellStyle name="_TableHead_commentaires fixe  internet Déc 08_TBG Onatel Février  2009  Vtbg V3_Commentaires TBG mars_Flash du mois d' avril 2009" xfId="7081"/>
    <cellStyle name="_Table_Reporting Onatel Avril 2009 V0_Flash du mois de septembre 2009 (2) (version 1)_Budget Telmob 2011" xfId="7082"/>
    <cellStyle name="Normal 12 5" xfId="7083"/>
    <cellStyle name="_Table_02 Pfd Valuation_commentaires fixe  internet Déc 08_Commentaires TBG mars_Flash du mois de mai 2009_Budget Telmob 2011" xfId="7084"/>
    <cellStyle name="20 % - Accent2 6 2" xfId="7085"/>
    <cellStyle name="_TableHead_Copie de Flash du mois d' avril 2009 corrigé par NAIMI_Reporting Onatel Mai 2009 V 0 2" xfId="7086"/>
    <cellStyle name="_TableHead_TBG Onatel Février  2009  Vtbg V3_Copie de Flash du mois d' avril 2009 corrigé par NAIMI_Reporting Onatel Mai 2009 V 0_Reporting Onatel septembre  2009 préparé 2" xfId="7087"/>
    <cellStyle name="Walutowy_12" xfId="7088"/>
    <cellStyle name="_TableHead_commentaires fixe  internet Déc 08_Flash du mois d' avril 2009_Reporting Onatel Mai 2009 V 0 2" xfId="7089"/>
    <cellStyle name="Normal 3 2 6_RH et QS" xfId="7090"/>
    <cellStyle name="_Table_Reporting Onatel Avril 2009 V0_Flash du mois de septembre 2009 (2) (version 1)" xfId="7091"/>
    <cellStyle name="Normal 20 2 2 4" xfId="7092"/>
    <cellStyle name="_SubHeading_210302 VU Liquidity new figures_commentaires fixe  internet Déc 08" xfId="7093"/>
    <cellStyle name="_Table_Reporting Onatel Avril 2009 V0_Reporting Onatel septembre  2009 préparé_Budget Telmob 2011" xfId="7094"/>
    <cellStyle name="20 % - Accent5 2 2_Parc Mobile" xfId="7095"/>
    <cellStyle name="Input Percent" xfId="7096"/>
    <cellStyle name="_Table_02 Pfd Valuation_commentaires fixe  internet Déc 08_Copie de Flash du mois d' avril 2009 corrigé par NAIMI_Reporting Onatel Mai 2009 V 0_Capex- Mobile" xfId="7097"/>
    <cellStyle name="_Table_Reporting Onatel Avril 2009 V0_Flash du mois de mai 2009_Budget Telmob 2011" xfId="7098"/>
    <cellStyle name="Accent3 14" xfId="7099"/>
    <cellStyle name="_Table_Reporting Onatel Avril 2009 V0_Copie de Flash du mois d' avril 2009 corrigé par NAIMI_Reporting Onatel septembre  2009 préparé" xfId="7100"/>
    <cellStyle name="_Situation des projets FTK_BSS_Envrt_02-10-07_Tableau de bord 3G_TBG nov 09 - v5" xfId="7101"/>
    <cellStyle name="_Table_Reporting Onatel Avril 2009 V0_Copie de Flash du mois d' avril 2009 corrigé par NAIMI_Reporting Onatel Mai 2009 V 0_Budget Telmob 2011" xfId="7102"/>
    <cellStyle name="Milliers 7 2_RH et QS" xfId="7103"/>
    <cellStyle name="_TableHeading_Commentaires TBG mars_Copie de Flash du mois d' avril 2009 corrigé par NAIMI 2" xfId="7104"/>
    <cellStyle name="_Table_USA Ownership_TBG Onatel Février  2009  Vtbg V3_Commentaires TBG mars_Copie de Flash du mois d' avril 2009 corrigé par NAIMI_Flash du mois de septembre 2009 (2) (version 1)_Budget Telmob 2011" xfId="7105"/>
    <cellStyle name="_Table_NBC-5 yearDCF-Final from Vivendi modified" xfId="7106"/>
    <cellStyle name="NonPrint_Heading" xfId="7107"/>
    <cellStyle name="_Table_USA Ownership_Copie de Flash du mois d' avril 2009 corrigé par NAIMI_Flash du mois de septembre 2009 (2) (version 1)_Budget Telmob 2011" xfId="7108"/>
    <cellStyle name="_Table_Flash du mois de mai 2009" xfId="7109"/>
    <cellStyle name="40% - Accent2 26_RH et QS" xfId="7110"/>
    <cellStyle name="_Heading_prestemp_Reporting Onatel Avril 2009 V0_Flash du mois de septembre 2009 (2) (version 1)_COMMENTAIRES" xfId="7111"/>
    <cellStyle name="40% - Accent2 27 2" xfId="7112"/>
    <cellStyle name="_Table_02 Pfd Valuation_TBG Onatel Février  2009  Vtbg V3_Commentaires TBG mars_Flash du mois d' avril 2009_Flash du mois de mai 2009_Budget Telmob 2011" xfId="7113"/>
    <cellStyle name="Percent [2] 2" xfId="7114"/>
    <cellStyle name="_Table_02 Pfd Valuation_commentaires fixe  internet Déc 08_Reporting Onatel Mai 2009 V 0 A ENVOYE_Reporting Onatel septembre  2009 préparé" xfId="7115"/>
    <cellStyle name="_Table_Reporting Onatel Mai 2009 V 0 A ENVOYE_Flash du mois de septembre 2009 (2) (version 1)" xfId="7116"/>
    <cellStyle name="_Table_02 Pfd Valuation_commentaires fixe  internet Déc 08_TBG Onatel Février  2009  Vtbg V3_Flash du mois d' avril 2009_Flash du mois de septembre 2009 (2) (version 1)_Budget Telmob 2011" xfId="7117"/>
    <cellStyle name="_TableHeading_commentaires fixe  internet Déc 08_Commentaires TBG mars_Reporting Onatel Mai 2009 V 0_Budget Telmob 2011" xfId="7118"/>
    <cellStyle name="_Table_Copie de Flash du mois d' avril 2009 corrigé par NAIMI_Reporting Onatel septembre  2009 préparé" xfId="7119"/>
    <cellStyle name="_Table_commentaires fixe  internet Déc 08_Commentaires TBG mars_Copie de Flash du mois d' avril 2009 corrigé par NAIMI_Reporting Onatel Mai 2009 V 0_Flash du mois de septembre 2009 (2) (version 1)" xfId="7120"/>
    <cellStyle name="_Table_Commentaires TBG mars_Flash du mois d' avril 2009_Reporting Onatel Mai 2009 V 0" xfId="7121"/>
    <cellStyle name="20% - Accent3 10" xfId="7122"/>
    <cellStyle name="_Table_02 Pfd Valuation_TBG Onatel Février  2009  Vtbg V3_Commentaires TBG mars_Copie de Flash du mois d' avril 2009 corrigé par NAIMI_Reporting Onatel Mai 2009 V 0_Flash du mois de septembre 2009 (2) (version 1)_Budget Telmob 2011" xfId="7123"/>
    <cellStyle name=" Writer Import]_x000d__x000a_Display Dialog=No_x000d__x000a__x000d__x000a_[Horizontal Arrange]_x000d__x000a_Dimensions Interlocking=Yes_x000d__x000a_Sum Hierarchy=Yes_x000d__x000a_Generate 4" xfId="7124"/>
    <cellStyle name="_Table_Copie de Flash du mois d' avril 2009 corrigé par NAIMI_Flash du mois de mai 2009_Budget Telmob 2011" xfId="7125"/>
    <cellStyle name=" Writer Import]_x000d__x000a_Display Dialog=No_x000d__x000a__x000d__x000a_[Horizontal Arrange]_x000d__x000a_Dimensions Interlocking=Yes_x000d__x000a_Sum Hierarchy=Yes_x000d__x000a_Generate 3 2" xfId="7126"/>
    <cellStyle name="_TableHead_commentaires fixe  internet Déc 08_TBG Onatel Février  2009  Vtbg V3_Flash du mois d' avril 2009_Reporting Onatel Mai 2009 V 0_Budget 2011 v1 (4)" xfId="7127"/>
    <cellStyle name="_Table_Commentaires TBG mars_Reporting Onatel septembre  2009 préparé_Budget Telmob 2011" xfId="7128"/>
    <cellStyle name="_Table_Commentaires TBG mars_Reporting Onatel septembre  2009 préparé" xfId="7129"/>
    <cellStyle name="_Table_02 Pfd Valuation_commentaires fixe  internet Déc 08_TBG Onatel Février  2009  Vtbg V3_Commentaires TBG mars_Reporting Onatel Mai 2009 V 0_Capex- Mobile" xfId="7130"/>
    <cellStyle name="40% - Accent5 7 2" xfId="7131"/>
    <cellStyle name="_Table_Commentaires TBG mars_Flash du mois de mai 2009_Budget Telmob 2011" xfId="7132"/>
    <cellStyle name="_TableHeading_commentaires fixe  internet Déc 08 2" xfId="7133"/>
    <cellStyle name="20 % - Accent3 7 3" xfId="7134"/>
    <cellStyle name="_Table_Commentaires TBG mars_Flash du mois de mai 2009" xfId="7135"/>
    <cellStyle name="_Table_02 Pfd Valuation_P&amp;L S1 2008" xfId="7136"/>
    <cellStyle name="_Table_Commentaires TBG mars_Flash du mois d' avril 2009_Reporting Onatel Mai 2009 V 0_Budget Telmob 2011" xfId="7137"/>
    <cellStyle name="Titre 1 2_RH et QS" xfId="7138"/>
    <cellStyle name="_Heading_prestemp_Reporting Onatel Mai 2009 V 0_Flash du mois de septembre 2009 (2) (version 1)_FLASH ONATEL DU MOIS DE FEVRIER 2010 V2" xfId="7139"/>
    <cellStyle name="Protected" xfId="7140"/>
    <cellStyle name="Normal 21 2 3" xfId="7141"/>
    <cellStyle name="%_Trafic_Comptable_2009_juillet 2_Tableau de suivi d'interco-DF_DO Onatel" xfId="7142"/>
    <cellStyle name="_Table_02 Pfd Valuation_commentaires fixe  internet Déc 08_Commentaires TBG mars_Flash du mois de septembre 2009 (2) (version 1)_Budget Telmob 2011" xfId="7143"/>
    <cellStyle name="_Table_Commentaires TBG mars_Flash du mois d' avril 2009_Budget Telmob 2011" xfId="7144"/>
    <cellStyle name="_TableHead_TBG Onatel Février  2009  Vtbg V3_Flash du mois d' avril 2009" xfId="7145"/>
    <cellStyle name="_TableHeading_commentaires fixe  internet Déc 08_Commentaires TBG mars_Flash du mois de mai 2009_Budget Telmob 2011 2" xfId="7146"/>
    <cellStyle name="_Table_commentaires fixe  internet Déc 08_Commentaires TBG mars_Copie de Flash du mois d' avril 2009 corrigé par NAIMI_Reporting Onatel Mai 2009 V 0" xfId="7147"/>
    <cellStyle name="Vérification 5_RH et QS" xfId="7148"/>
    <cellStyle name="NPPESalesPct_RH et QS" xfId="7149"/>
    <cellStyle name="_TableHead_Commentaires TBG mars_Flash du mois de mai 2009_Budget Telmob 2011" xfId="7150"/>
    <cellStyle name="_Table_USA Ownership_Copie de Flash du mois d' avril 2009 corrigé par NAIMI" xfId="7151"/>
    <cellStyle name="Thousands" xfId="7152"/>
    <cellStyle name="_Table_Commentaires TBG mars_Copie de Flash du mois d' avril 2009 corrigé par NAIMI_Reporting Onatel septembre  2009 préparé_Budget Telmob 2011" xfId="7153"/>
    <cellStyle name="_Comma_CSC Cable makers 060502" xfId="7154"/>
    <cellStyle name="_TableHeading_Flash du mois d' avril 2009_Budget Telmob 2011" xfId="7155"/>
    <cellStyle name="_TBG Malitel juillet 2009" xfId="7156"/>
    <cellStyle name="60% - Accent2 8" xfId="7157"/>
    <cellStyle name="40% - Accent2 7 2" xfId="7158"/>
    <cellStyle name="40% - Accent1 13_RH et QS" xfId="7159"/>
    <cellStyle name="_Table_USA Ownership_commentaires fixe  internet Déc 08_TBG Onatel Février  2009  Vtbg V3_Copie de Flash du mois d' avril 2009 corrigé par NAIMI_Reporting Onatel Mai 2009 V 0_Flash du mois de septembre 2009 (2) (version 1)" xfId="7160"/>
    <cellStyle name="_Table_P &amp; L Conso" xfId="7161"/>
    <cellStyle name="_Table_02 Pfd Valuation_TBG Onatel Février  2009  Vtbg V3_Commentaires TBG mars_Copie de Flash du mois d' avril 2009 corrigé par NAIMI_Reporting Onatel septembre  2009 préparé_Budget Telmob 2011" xfId="7162"/>
    <cellStyle name="Valuta_NPV" xfId="7163"/>
    <cellStyle name="40% - Accent4 13 2" xfId="7164"/>
    <cellStyle name="Euro 2 2 2 2 3" xfId="7165"/>
    <cellStyle name="40% - Accent6 17 2" xfId="7166"/>
    <cellStyle name="40% - Accent6 22 2" xfId="7167"/>
    <cellStyle name="_Table_commentaires fixe  internet Déc 08_TBG Onatel Février  2009  Vtbg V3_Reporting Onatel septembre  2009 préparé" xfId="7168"/>
    <cellStyle name="_SubHeading_210302 VU Liquidity new figures_Reporting Onatel Avril 2009 V0_Flash du mois de septembre 2009 (2) (version 1)" xfId="7169"/>
    <cellStyle name="_MultipleSpace_further analysis on comparables_BLS2q_salesforce" xfId="7170"/>
    <cellStyle name="_Heading_01 VU Liquidity 171202" xfId="7171"/>
    <cellStyle name="_Situation des projets FTK_BSS_Envrt_02-10-07_DRC" xfId="7172"/>
    <cellStyle name="Explanatory Text 19" xfId="7173"/>
    <cellStyle name="Explanatory Text 24" xfId="7174"/>
    <cellStyle name="_TableHeading_commentaires fixe  internet Déc 08_TBG Onatel Février  2009  Vtbg V3_Reporting Onatel Mai 2009 V 0_Budget Telmob 2011 2" xfId="7175"/>
    <cellStyle name="60% - Accent5 26" xfId="7176"/>
    <cellStyle name="_Table_commentaires fixe  internet Déc 08_TBG Onatel Février  2009  Vtbg V3_Flash du mois de septembre 2009 (2) (version 1)" xfId="7177"/>
    <cellStyle name="40 % - Accent4 4 5" xfId="7178"/>
    <cellStyle name="_Table_02 Pfd Valuation_TBG Onatel Février  2009  Vtbg V3_Commentaires TBG mars_Flash du mois de mai 2009" xfId="7179"/>
    <cellStyle name="_Table_commentaires fixe  internet Déc 08_TBG Onatel Février  2009  Vtbg V3_Flash du mois d' avril 2009_Reporting Onatel septembre  2009 préparé" xfId="7180"/>
    <cellStyle name="20 % - Accent6 4_CA Fixe" xfId="7181"/>
    <cellStyle name="Style 3" xfId="7182"/>
    <cellStyle name="20 % - Accent4 6 2" xfId="7183"/>
    <cellStyle name="_Table_commentaires fixe  internet Déc 08_TBG Onatel Février  2009  Vtbg V3_Flash du mois d' avril 2009_Reporting Onatel Mai 2009 V 0" xfId="7184"/>
    <cellStyle name="_Table_commentaires fixe  internet Déc 08_TBG Onatel Février  2009  Vtbg V3_Commentaires TBG mars_Flash du mois d' avril 2009_Flash du mois de septembre 2009 (2) (version 1)" xfId="7185"/>
    <cellStyle name="_TableHeading_commentaires fixe  internet Déc 08_TBG Onatel Février  2009  Vtbg V3_Commentaires TBG mars_Copie de Flash du mois d' avril 2009 corrigé par NAIMI_Flash du mois de mai 2009" xfId="7186"/>
    <cellStyle name="0,0_x000d__x000a_NA_x000d__x000a_ 2" xfId="7187"/>
    <cellStyle name="20 % - Accent2 9 4" xfId="7188"/>
    <cellStyle name="_TableRowBorder_P &amp; L Conso_COMMENTAIRES JUILLET 2009_Budget Telmob 2011" xfId="7189"/>
    <cellStyle name="%_commentaires fixe  internet Déc 08" xfId="7190"/>
    <cellStyle name="_TableHeading_commentaires fixe  internet Déc 08_Reporting Onatel Avril 2009 V0_Reporting Onatel Mai 2009 V 0" xfId="7191"/>
    <cellStyle name="Text allg" xfId="7192"/>
    <cellStyle name="_Table_commentaires fixe  internet Déc 08_TBG Onatel Février  2009  Vtbg V3_Copie de Flash du mois d' avril 2009 corrigé par NAIMI_Reporting Onatel septembre  2009 préparé_Budget Telmob 2011" xfId="7193"/>
    <cellStyle name="_Table_commentaires fixe  internet Déc 08_TBG Onatel Février  2009  Vtbg V3_Copie de Flash du mois d' avril 2009 corrigé par NAIMI_Reporting Onatel Mai 2009 V 0_Reporting Onatel septembre  2009 préparé" xfId="7194"/>
    <cellStyle name="_Table_USA Ownership_commentaires fixe  internet Déc 08_TBG Onatel Février  2009  Vtbg V3_Flash du mois d' avril 2009_Reporting Onatel septembre  2009 préparé" xfId="7195"/>
    <cellStyle name="20 % - Accent2 4 2_Parc Mobile" xfId="7196"/>
    <cellStyle name="_Table_02 Pfd Valuation_commentaires fixe  internet Déc 08_Reporting Onatel Avril 2009 V0_Copie de Flash du mois d' avril 2009 corrigé par NAIMI_Reporting Onatel Mai 2009 V 0_Flash du mois de septembre 2009 (2) (version 1)_Capex- Mobile" xfId="7197"/>
    <cellStyle name="Normal 55 4" xfId="7198"/>
    <cellStyle name="Accent5 3" xfId="7199"/>
    <cellStyle name="_Table_USA Ownership_commentaires fixe  internet Déc 08_Commentaires TBG mars_Copie de Flash du mois d' avril 2009 corrigé par NAIMI_Flash du mois de mai 2009_Budget Telmob 2011" xfId="7200"/>
    <cellStyle name="_Table_commentaires fixe  internet Déc 08_TBG Onatel Février  2009  Vtbg V3_Copie de Flash du mois d' avril 2009 corrigé par NAIMI_Flash du mois de septembre 2009 (2) (version 1)" xfId="7201"/>
    <cellStyle name="_TableHead_commentaires fixe  internet Déc 08_TBG Onatel Février  2009  Vtbg V3_Copie de Flash du mois d' avril 2009 corrigé par NAIMI_Flash du mois de mai 2009_Budget Telmob 2011 2" xfId="7202"/>
    <cellStyle name="_Heading_210302 VU Liquidity new figures_Reporting Onatel Mai 2009 V 0 A ENVOYE_FAITS MARQUANTS DE SEPTEMBRE 2009" xfId="7203"/>
    <cellStyle name="Accent4 - 40 %_RH et QS" xfId="7204"/>
    <cellStyle name="Milliers 20 2 3" xfId="7205"/>
    <cellStyle name="_TableHeading_commentaires fixe  internet Déc 08_TBG Onatel Février  2009  Vtbg V3_Copie de Flash du mois d' avril 2009 corrigé par NAIMI_Reporting Onatel septembre  2009 préparé_Budget 2011 v1 (4)" xfId="7206"/>
    <cellStyle name="_IR Pack first cut" xfId="7207"/>
    <cellStyle name="Check Cell 25" xfId="7208"/>
    <cellStyle name="_TableHead_commentaires fixe  internet Déc 08_TBG Onatel Février  2009  Vtbg V3_Commentaires TBG mars_Copie de Flash du mois d' avril 2009 corrigé par NAIMI_Budget 2011 v1 (4) 2" xfId="7209"/>
    <cellStyle name="20% - Accent4 13 2" xfId="7210"/>
    <cellStyle name="Milliers 16 3 2" xfId="7211"/>
    <cellStyle name="Milliers 21 3 2" xfId="7212"/>
    <cellStyle name="_Table_commentaires fixe  internet Déc 08_TBG Onatel Février  2009  Vtbg V3_Commentaires TBG mars_Reporting Onatel Mai 2009 V 0" xfId="7213"/>
    <cellStyle name="Milliers 22" xfId="7214"/>
    <cellStyle name="Milliers 17" xfId="7215"/>
    <cellStyle name="40 % - Accent2 2 2 2" xfId="7216"/>
    <cellStyle name="Normal 21 6" xfId="7217"/>
    <cellStyle name="_Table_02 Pfd Valuation_commentaires fixe  internet Déc 08_TBG Onatel Février  2009  Vtbg V3_Commentaires TBG mars_Copie de Flash du mois d' avril 2009 corrigé par NAIMI_Reporting Onatel Mai 2009 V 0_Budget Telmob 2011" xfId="7218"/>
    <cellStyle name="Normal 68" xfId="7219"/>
    <cellStyle name="Normal 73" xfId="7220"/>
    <cellStyle name="_Table_02 Pfd Valuation_P&amp;L S1 2008_Budget Telmob 2011" xfId="7221"/>
    <cellStyle name="Milliers 14 2 4" xfId="7222"/>
    <cellStyle name="\_Tableau de Bord de Gestion ONATEL 2011" xfId="7223"/>
    <cellStyle name="Enter Units (2) 2" xfId="7224"/>
    <cellStyle name="_Table_commentaires fixe  internet Déc 08_TBG Onatel Février  2009  Vtbg V3_Copie de Flash du mois d' avril 2009 corrigé par NAIMI_Reporting Onatel Mai 2009 V 0" xfId="7225"/>
    <cellStyle name="Normal 8 7 2" xfId="7226"/>
    <cellStyle name="_Table_commentaires fixe  internet Déc 08_TBG Onatel Février  2009  Vtbg V3_Commentaires TBG mars_Flash du mois de septembre 2009 (2) (version 1)_Budget Telmob 2011" xfId="7227"/>
    <cellStyle name="Milliers 7 2 3" xfId="7228"/>
    <cellStyle name="40 % - Accent5 7 4" xfId="7229"/>
    <cellStyle name="Normal 3 2 2 3" xfId="7230"/>
    <cellStyle name="_Table_02 Pfd Valuation_Reporting Onatel Avril 2009 V0_Flash du mois de septembre 2009 (2) (version 1)_Budget Telmob 2011" xfId="7231"/>
    <cellStyle name="_SubHeading_prestemp_Reporting Onatel Mai 2009 V 0 2" xfId="7232"/>
    <cellStyle name="_SubHeading_210302 VU Liquidity new figures_Reporting Onatel Mai 2009 V 0 A ENVOYE" xfId="7233"/>
    <cellStyle name="_Table_commentaires fixe  internet Déc 08_TBG Onatel Février  2009  Vtbg V3_Commentaires TBG mars_Flash du mois de septembre 2009 (2) (version 1)" xfId="7234"/>
    <cellStyle name="40% - Accent2 12 2" xfId="7235"/>
    <cellStyle name="_Heading_prestemp_Reporting Onatel Avril 2009 V0_Flash du mois de septembre 2009 (2) (version 1)_Commentaires Janvier 2010" xfId="7236"/>
    <cellStyle name="Normal 6 3" xfId="7237"/>
    <cellStyle name="Comma  - Style2 3" xfId="7238"/>
    <cellStyle name="_Table_02 Pfd Valuation_commentaires fixe  internet Déc 08_Commentaires TBG mars_Flash du mois d' avril 2009_Reporting Onatel Mai 2009 V 0_Budget Telmob 2011" xfId="7239"/>
    <cellStyle name="_Table_02 Pfd Valuation_Commentaires TBG mars_Copie de Flash du mois d' avril 2009 corrigé par NAIMI_Reporting Onatel Mai 2009 V 0_Flash du mois de septembre 2009 (2) (version 1)_Capex- Mobile" xfId="7240"/>
    <cellStyle name="_Table_02 Pfd Valuation_Flash du mois d' avril 2009_Flash du mois de mai 2009" xfId="7241"/>
    <cellStyle name="60% - Accent1 2" xfId="7242"/>
    <cellStyle name="_Situation des projets FTK_BSS_Envrt_18-10-05_Tableau de bord-PPO_3G_2009 (3)" xfId="7243"/>
    <cellStyle name="Heading 4 5" xfId="7244"/>
    <cellStyle name="_Table_TBG Onatel Février  2009  Vtbg V3_Commentaires TBG mars_Flash du mois d' avril 2009_Flash du mois de septembre 2009 (2) (version 1)_Budget Telmob 2011" xfId="7245"/>
    <cellStyle name="Euro 4 3 2" xfId="7246"/>
    <cellStyle name="_Table_02 Pfd Valuation_Commentaires TBG mars_Flash du mois d' avril 2009_Flash du mois de septembre 2009 (2) (version 1)_Capex- Mobile" xfId="7247"/>
    <cellStyle name="_TableRowBorder_Reporting Onatel Avril 2009 V0_Reporting Onatel Mai 2009 V 0" xfId="7248"/>
    <cellStyle name="_TableRowBorder_Commentaires TBG mars_Copie de Flash du mois d' avril 2009 corrigé par NAIMI_Reporting Onatel Mai 2009 V 0" xfId="7249"/>
    <cellStyle name="20 % - Accent6 10 3" xfId="7250"/>
    <cellStyle name="_Table_commentaires fixe  internet Déc 08_TBG Onatel Février  2009  Vtbg V3_Commentaires TBG mars_Flash du mois d' avril 2009_Budget Telmob 2011" xfId="7251"/>
    <cellStyle name="_Table_02 Pfd Valuation_Commentaires TBG mars" xfId="7252"/>
    <cellStyle name="_Table_TBG Onatel Février  2009  Vtbg V3_Copie de Flash du mois d' avril 2009 corrigé par NAIMI_Flash du mois de septembre 2009 (2) (version 1)_Budget Telmob 2011" xfId="7253"/>
    <cellStyle name="60 % - Accent6 2 2_Parc Mobile" xfId="7254"/>
    <cellStyle name="_Heading_prestemp_Reporting Onatel Avril 2009 V0_Flash du mois de septembre 2009 (2) (version 1)_Classeur1" xfId="7255"/>
    <cellStyle name="_Table_commentaires fixe  internet Déc 08_TBG Onatel Février  2009  Vtbg V3_Commentaires TBG mars_Flash du mois d' avril 2009" xfId="7256"/>
    <cellStyle name="40 % - Accent4 13_RH et QS" xfId="7257"/>
    <cellStyle name="Accent1 3_Parc Mobile" xfId="7258"/>
    <cellStyle name="Normal 109" xfId="7259"/>
    <cellStyle name="_TableRowBorder_commentaires fixe  internet Déc 08_Commentaires TBG mars_Flash du mois d' avril 2009" xfId="7260"/>
    <cellStyle name="40 % - Accent4 4 4" xfId="7261"/>
    <cellStyle name="Milliers 2 6 3 2" xfId="7262"/>
    <cellStyle name="20 % - Accent4 10 2_RH et QS" xfId="7263"/>
    <cellStyle name="_SubHeading_210302 VU Liquidity new figures_Reporting Onatel Mai 2009 V 0_Reporting Onatel septembre  2009 V1 (4)" xfId="7264"/>
    <cellStyle name="_Table_commentaires fixe  internet Déc 08_TBG Onatel Février  2009  Vtbg V3_Commentaires TBG mars_Copie de Flash du mois d' avril 2009 corrigé par NAIMI_Reporting Onatel Mai 2009 V 0_Flash du mois de septembre 2009 (2) (version 1)_Budget Telmob 2011" xfId="7265"/>
    <cellStyle name="_Heading_prestemp_FLASH ONATEL DU MOIS DE FEVRIER 2010 V2" xfId="7266"/>
    <cellStyle name="40% - Accent4 14_RH et QS" xfId="7267"/>
    <cellStyle name="_Situation des projets FTK_BSS_Envrt_02-10-07_Sotelma- P&amp;L MAD " xfId="7268"/>
    <cellStyle name="_Table_commentaires fixe  internet Déc 08_TBG Onatel Février  2009  Vtbg V3_Budget Telmob 2011" xfId="7269"/>
    <cellStyle name="_TableHeading_TBG Onatel Février  2009  Vtbg V3_Commentaires TBG mars_Copie de Flash du mois d' avril 2009 corrigé par NAIMI_Flash du mois de mai 2009 2" xfId="7270"/>
    <cellStyle name="Monétaire 2 7 2" xfId="7271"/>
    <cellStyle name="_Table_commentaires fixe  internet Déc 08_Reporting Onatel septembre  2009 préparé_Budget Telmob 2011" xfId="7272"/>
    <cellStyle name="_Table_commentaires fixe  internet Déc 08_Reporting Onatel septembre  2009 préparé" xfId="7273"/>
    <cellStyle name="_Table_TBG Onatel Février  2009  Vtbg V3_Flash du mois d' avril 2009_Budget Telmob 2011" xfId="7274"/>
    <cellStyle name="Accent1 2 8" xfId="7275"/>
    <cellStyle name="_Table_USA Ownership_commentaires fixe  internet Déc 08_Commentaires TBG mars_Copie de Flash du mois d' avril 2009 corrigé par NAIMI" xfId="7276"/>
    <cellStyle name="Accent3 15" xfId="7277"/>
    <cellStyle name="Accent3 20" xfId="7278"/>
    <cellStyle name="_Table_commentaires fixe  internet Déc 08_TBG Onatel Février  2009  Vtbg V3_Commentaires TBG mars_Flash du mois d' avril 2009_Flash du mois de mai 2009_Budget Telmob 2011" xfId="7279"/>
    <cellStyle name="_TableHead_commentaires fixe  internet Déc 08_Reporting Onatel Mai 2009 V 0 A ENVOYE_Reporting Onatel septembre  2009 préparé_Budget 2011 v1 (4)" xfId="7280"/>
    <cellStyle name="Normal 19_RH et QS" xfId="7281"/>
    <cellStyle name="_Table_commentaires fixe  internet Déc 08_Reporting Onatel Mai 2009 V 0" xfId="7282"/>
    <cellStyle name="_Table_Commentaires TBG mars_Copie de Flash du mois d' avril 2009 corrigé par NAIMI_Reporting Onatel septembre  2009 préparé" xfId="7283"/>
    <cellStyle name="Milliers 3 6 2" xfId="7284"/>
    <cellStyle name="_TableHead_Copie de Flash du mois d' avril 2009 corrigé par NAIMI_Reporting Onatel Mai 2009 V 0_Budget Telmob 2011 2" xfId="7285"/>
    <cellStyle name="Normal 2 10" xfId="7286"/>
    <cellStyle name="_Table_commentaires fixe  internet Déc 08_Reporting Onatel Avril 2009 V0_Copie de Flash du mois d' avril 2009 corrigé par NAIMI_Reporting Onatel septembre  2009 préparé_Budget Telmob 2011" xfId="7287"/>
    <cellStyle name="Normal 92 2 2" xfId="7288"/>
    <cellStyle name="Normal 87 2 2" xfId="7289"/>
    <cellStyle name="_Table_02 Pfd Valuation_commentaires fixe  internet Déc 08_TBG Onatel Février  2009  Vtbg V3_Commentaires TBG mars_Flash du mois de septembre 2009 (2) (version 1)_Budget Telmob 2011" xfId="7290"/>
    <cellStyle name="Calc Percent (1) 2" xfId="7291"/>
    <cellStyle name="_Heading_prestemp_Reporting Onatel Mai 2009 V 0_Flash du mois de septembre 2009 (2) (version 1)_Flash du mois de Décembre 2009 V3 (2)" xfId="7292"/>
    <cellStyle name="Input Normal 14" xfId="7293"/>
    <cellStyle name="_TableHead_commentaires fixe  internet Déc 08_Commentaires TBG mars_Flash du mois de mai 2009_Budget 2011 v1 (4) 2" xfId="7294"/>
    <cellStyle name="40% - Accent4 7_RH et QS" xfId="7295"/>
    <cellStyle name="20% - Accent5 8 2" xfId="7296"/>
    <cellStyle name=" Writer Import]_x000d__x000a_Display Dialog=No_x000d__x000a__x000d__x000a_[Horizontal Arrange]_x000d__x000a_Dimensions Interlocking=Yes_x000d__x000a_Sum Hierarchy=Yes_x000d__x000a_Generate" xfId="7297"/>
    <cellStyle name="%_Capex- Mobile" xfId="7298"/>
    <cellStyle name="Comma [0] 15" xfId="7299"/>
    <cellStyle name="_Heading_prestemp_Reporting Onatel Avril 2009 V0_FLASH ONATEL DU MOIS DE FEVRIER 2010 V2" xfId="7300"/>
    <cellStyle name="_Table_TBG Onatel Février  2009  Vtbg V3_Flash du mois d' avril 2009_Flash du mois de septembre 2009 (2) (version 1)" xfId="7301"/>
    <cellStyle name="40 % - Accent6 14" xfId="7302"/>
    <cellStyle name="Milliers 13 2" xfId="7303"/>
    <cellStyle name="40% - Accent5 26_RH et QS" xfId="7304"/>
    <cellStyle name="Normal 3 2 7" xfId="7305"/>
    <cellStyle name="40 % - Accent1 10 3" xfId="7306"/>
    <cellStyle name="_Table_commentaires fixe  internet Déc 08_Reporting Onatel Avril 2009 V0_Copie de Flash du mois d' avril 2009 corrigé par NAIMI_Reporting Onatel Mai 2009 V 0_Reporting Onatel septembre  2009 préparé_Budget Telmob 2011" xfId="7307"/>
    <cellStyle name="ViewDate" xfId="7308"/>
    <cellStyle name="_Table_USA Ownership_commentaires fixe  internet Déc 08_Reporting Onatel Avril 2009 V0_Copie de Flash du mois d' avril 2009 corrigé par NAIMI_Reporting Onatel Mai 2009 V 0_Flash du mois de septembre 2009 (2) (version 1)_Budget Telmob 2011" xfId="7309"/>
    <cellStyle name="Pourcentage 20 2" xfId="7310"/>
    <cellStyle name="_Table_commentaires fixe  internet Déc 08_Reporting Onatel Avril 2009 V0_Copie de Flash du mois d' avril 2009 corrigé par NAIMI_Flash du mois de mai 2009_Budget Telmob 2011" xfId="7311"/>
    <cellStyle name="20 % - Accent5 3_CA Fixe" xfId="7312"/>
    <cellStyle name="Comma [0] 18" xfId="7313"/>
    <cellStyle name="Explanatory Text 26" xfId="7314"/>
    <cellStyle name="_TableHead_Commentaires TBG mars_Copie de Flash du mois d' avril 2009 corrigé par NAIMI" xfId="7315"/>
    <cellStyle name="_Table_commentaires fixe  internet Déc 08_Reporting Onatel Avril 2009 V0" xfId="7316"/>
    <cellStyle name="_Table_Commentaires TBG mars_Copie de Flash du mois d' avril 2009 corrigé par NAIMI_Flash du mois de mai 2009" xfId="7317"/>
    <cellStyle name="_TableHead_Commentaires TBG mars_Copie de Flash du mois d' avril 2009 corrigé par NAIMI_Reporting Onatel septembre  2009 préparé_Budget 2011 v1 (4)" xfId="7318"/>
    <cellStyle name="_TableHeading_commentaires fixe  internet Déc 08_Reporting Onatel Mai 2009 V 0 A ENVOYE" xfId="7319"/>
    <cellStyle name="Accent3 27" xfId="7320"/>
    <cellStyle name="_Heading_210302 VU Liquidity new figures_Reporting Onatel Avril 2009 V0_Classeur1" xfId="7321"/>
    <cellStyle name="Milliers 7 3 3" xfId="7322"/>
    <cellStyle name="20 % - Accent2 8" xfId="7323"/>
    <cellStyle name="_Heading_prestemp" xfId="7324"/>
    <cellStyle name="Pourcentage 18 2 2" xfId="7325"/>
    <cellStyle name="_TableHead_commentaires fixe  internet Déc 08_TBG Onatel Février  2009  Vtbg V3_Flash du mois de mai 2009 2" xfId="7326"/>
    <cellStyle name="_SubHeading_210302 VU Liquidity new figures_Reporting Onatel septembre  2009 préparé" xfId="7327"/>
    <cellStyle name="_TableHeading_Commentaires TBG mars_Copie de Flash du mois d' avril 2009 corrigé par NAIMI_Reporting Onatel Mai 2009 V 0_Reporting Onatel septembre  2009 préparé_Budget 2011 v1 (4) 2" xfId="7328"/>
    <cellStyle name="_Table_commentaires fixe  internet Déc 08_TBG Onatel Février  2009  Vtbg V3_Commentaires TBG mars_Flash du mois d' avril 2009_Reporting Onatel Mai 2009 V 0" xfId="7329"/>
    <cellStyle name="_Table_02 Pfd Valuation_commentaires fixe  internet Déc 08_Reporting Onatel Mai 2009 V 0 A ENVOYE_Flash du mois de septembre 2009 (2) (version 1)_Budget Telmob 2011" xfId="7330"/>
    <cellStyle name="_Table_commentaires fixe  internet Déc 08_Flash du mois de septembre 2009 (2) (version 1)_Budget Telmob 2011" xfId="7331"/>
    <cellStyle name="_Heading_210302 VU Liquidity new figures_BUDGET ONATEL 2010 v5" xfId="7332"/>
    <cellStyle name="%_Flash_du_mois_de_Décembre_2008_v2(2)_Flux Financiers Conso_Reporting Onatel septembre  2009 V1 (4)" xfId="7333"/>
    <cellStyle name="Legal 8½ x 14 in" xfId="7334"/>
    <cellStyle name="_Table_02 Pfd Valuation_TBG Onatel Février  2009  Vtbg V3_Flash du mois d' avril 2009_Reporting Onatel septembre  2009 préparé" xfId="7335"/>
    <cellStyle name="_Table_USA Ownership_commentaires fixe  internet Déc 08_Flash du mois d' avril 2009_Reporting Onatel Mai 2009 V 0" xfId="7336"/>
    <cellStyle name="60 % - Accent4 6" xfId="7337"/>
    <cellStyle name="_Table_USA Ownership_Flash du mois d' avril 2009_Reporting Onatel Mai 2009 V 0_Budget Telmob 2011" xfId="7338"/>
    <cellStyle name="_Heading_210302 VU Liquidity new figures_Classeur1" xfId="7339"/>
    <cellStyle name="_Table_USA Ownership_commentaires fixe  internet Déc 08_TBG Onatel Février  2009  Vtbg V3_Commentaires TBG mars_Flash du mois de mai 2009" xfId="7340"/>
    <cellStyle name="_Table_USA Ownership_Commentaires TBG mars" xfId="7341"/>
    <cellStyle name="20% - Accent2 25 2" xfId="7342"/>
    <cellStyle name="_TableRowBorder_Commentaires TBG mars_Flash du mois d' avril 2009_Flash du mois de mai 2009_Budget Telmob 2011" xfId="7343"/>
    <cellStyle name="_Table_02 Pfd Valuation_Commentaires TBG mars_Copie de Flash du mois d' avril 2009 corrigé par NAIMI_Reporting Onatel Mai 2009 V 0_Flash du mois de septembre 2009 (2) (version 1)_Budget Telmob 2011" xfId="7344"/>
    <cellStyle name="Normal 3 12 2" xfId="7345"/>
    <cellStyle name="_TableHead_commentaires fixe  internet Déc 08_TBG Onatel Février  2009  Vtbg V3_Commentaires TBG mars_Reporting Onatel Mai 2009 V 0_Budget Telmob 2011 2" xfId="7346"/>
    <cellStyle name="_Access KPI_Nov 04" xfId="7347"/>
    <cellStyle name="_Table_Commentaires TBG mars_Budget Telmob 2011" xfId="7348"/>
    <cellStyle name="_Table_USA Ownership_commentaires fixe  internet Déc 08_TBG Onatel Février  2009  Vtbg V3_Commentaires TBG mars_Copie de Flash du mois d' avril 2009 corrigé par NAIMI" xfId="7349"/>
    <cellStyle name="_Comma_Training Model Shell" xfId="7350"/>
    <cellStyle name="_Table_commentaires fixe  internet Déc 08_TBG Onatel Février  2009  Vtbg V3_Copie de Flash du mois d' avril 2009 corrigé par NAIMI_Reporting Onatel Mai 2009 V 0_Flash du mois de septembre 2009 (2) (version 1)_Budget Telmob 2011" xfId="7351"/>
    <cellStyle name="Neutral 3" xfId="7352"/>
    <cellStyle name="40% - Accent6 15_RH et QS" xfId="7353"/>
    <cellStyle name="40% - Accent6 20_RH et QS" xfId="7354"/>
    <cellStyle name="_Table_02 Pfd Valuation_commentaires fixe  internet Déc 08_Copie de Flash du mois d' avril 2009 corrigé par NAIMI_Budget Telmob 2011" xfId="7355"/>
    <cellStyle name="_TableHeading_Commentaires TBG mars_Reporting Onatel septembre  2009 préparé_Budget 2011 v1 (4)" xfId="7356"/>
    <cellStyle name="_Table_TBG Onatel Février  2009  Vtbg V3_Commentaires TBG mars_Flash du mois de mai 2009" xfId="7357"/>
    <cellStyle name="_Table_commentaires fixe  internet Déc 08_Copie de Flash du mois d' avril 2009 corrigé par NAIMI_Reporting Onatel Mai 2009 V 0_Budget Telmob 2011" xfId="7358"/>
    <cellStyle name="20% - Accent3 7 2" xfId="7359"/>
    <cellStyle name="Normal 2 8" xfId="7360"/>
    <cellStyle name="_TableHead_commentaires fixe  internet Déc 08_Commentaires TBG mars_Reporting Onatel septembre  2009 préparé_Budget 2011 v1 (4) 2" xfId="7361"/>
    <cellStyle name="DimDown" xfId="7362"/>
    <cellStyle name="_Table_02 Pfd Valuation_commentaires fixe  internet Déc 08_TBG Onatel Février  2009  Vtbg V3_Copie de Flash du mois d' avril 2009 corrigé par NAIMI_Reporting Onatel Mai 2009 V 0_Flash du mois de septembre 2009 (2) (version 1)_Budget Telmob 2011" xfId="7363"/>
    <cellStyle name="_Table_commentaires fixe  internet Déc 08_Copie de Flash du mois d' avril 2009 corrigé par NAIMI_Budget Telmob 2011" xfId="7364"/>
    <cellStyle name="_TableHeading_commentaires fixe  internet Déc 08_Reporting Onatel Mai 2009 V 0_Budget 2011 v1 (4)" xfId="7365"/>
    <cellStyle name="_Table_USA Ownership_P &amp; L Conso_Budget Telmob 2011" xfId="7366"/>
    <cellStyle name="_Table_USA Ownership_Commentaires TBG mars_Copie de Flash du mois d' avril 2009 corrigé par NAIMI_Reporting Onatel Mai 2009 V 0_Reporting Onatel septembre  2009 préparé" xfId="7367"/>
    <cellStyle name="Total 25" xfId="7368"/>
    <cellStyle name="60 % - Accent6 5" xfId="7369"/>
    <cellStyle name="Input 21" xfId="7370"/>
    <cellStyle name="Input 16" xfId="7371"/>
    <cellStyle name="_TableHeading_Reporting Onatel Mai 2009 V 0 A ENVOYE_Budget 2011 v1 (4)" xfId="7372"/>
    <cellStyle name="20% - Accent2 6_RH et QS" xfId="7373"/>
    <cellStyle name="40 % - Accent1 3 3" xfId="7374"/>
    <cellStyle name="_Table_02 Pfd Valuation_Flash du mois d' avril 2009_Capex- Mobile" xfId="7375"/>
    <cellStyle name="_Table_02 Pfd Valuation_TBG Onatel Février  2009  Vtbg V3_Flash du mois d' avril 2009_Flash du mois de mai 2009" xfId="7376"/>
    <cellStyle name="_Table_TBG Onatel Février  2009  Vtbg V3_Reporting Onatel septembre  2009 préparé_Budget Telmob 2011" xfId="7377"/>
    <cellStyle name="Percent [00] 2" xfId="7378"/>
    <cellStyle name="Cellule liée 4" xfId="7379"/>
    <cellStyle name="_TableHead_commentaires fixe  internet Déc 08_TBG Onatel Février  2009  Vtbg V3_Commentaires TBG mars_Flash du mois d' avril 2009_Reporting Onatel Mai 2009 V 0" xfId="7380"/>
    <cellStyle name="_Currency_NBC-5 yearDCF-Final from Vivendi modified" xfId="7381"/>
    <cellStyle name="Comma [0] 7" xfId="7382"/>
    <cellStyle name="_Table_02 Pfd Valuation_commentaires fixe  internet Déc 08_Flash du mois d' avril 2009_Reporting Onatel septembre  2009 préparé" xfId="7383"/>
    <cellStyle name="_Table_commentaires fixe  internet Déc 08_Commentaires TBG mars_Copie de Flash du mois d' avril 2009 corrigé par NAIMI_Budget Telmob 2011" xfId="7384"/>
    <cellStyle name="40% - Accent3 23" xfId="7385"/>
    <cellStyle name="40% - Accent3 18" xfId="7386"/>
    <cellStyle name="_Table_02 Pfd Valuation_TBG Onatel Février  2009  Vtbg V3" xfId="7387"/>
    <cellStyle name="_SubHeading_prestemp_Reporting Onatel Mai 2009 V 0_Flash du mois de septembre 2009 (2) (version 1) 2" xfId="7388"/>
    <cellStyle name="Milliers 4 2 3 2 2" xfId="7389"/>
    <cellStyle name="_TableHeading_commentaires fixe  internet Déc 08_Flash du mois d' avril 2009_Flash du mois de mai 2009_Budget Telmob 2011" xfId="7390"/>
    <cellStyle name="_TableHead_Rev Fixe-Internet_Budget Telmob 2011" xfId="7391"/>
    <cellStyle name="Milliers 14 4 4" xfId="7392"/>
    <cellStyle name="GRAS 2" xfId="7393"/>
    <cellStyle name="20 % - Accent4 3 3" xfId="7394"/>
    <cellStyle name="20 % - Accent6 8 3 2" xfId="7395"/>
    <cellStyle name="_Table_02 Pfd Valuation_Flash du mois d' avril 2009_Reporting Onatel Mai 2009 V 0_Budget Telmob 2011" xfId="7396"/>
    <cellStyle name="Comma [0] 11" xfId="7397"/>
    <cellStyle name="_Heading_210302 VU Liquidity new figures_Reporting Onatel Avril 2009 V0_Flash du mois de septembre 2009 (2) (version 1)_COMMENTAIRES" xfId="7398"/>
    <cellStyle name="_TableHeading_commentaires fixe  internet Déc 08_Reporting Onatel Avril 2009 V0_Reporting Onatel Mai 2009 V 0_Budget Telmob 2011" xfId="7399"/>
    <cellStyle name="Explanatory Text 13" xfId="7400"/>
    <cellStyle name="%_Flash_du_mois_de_Décembre_2008_v2(2)_Flash du mois de septembre 2009 (2) (version 1)_Reporting Onatel septembre  2009 V1 (4)" xfId="7401"/>
    <cellStyle name="_TableHead_Commentaires TBG mars_Copie de Flash du mois d' avril 2009 corrigé par NAIMI_Budget Telmob 2011 2" xfId="7402"/>
    <cellStyle name="60 % - Accent5 2 2" xfId="7403"/>
    <cellStyle name="_TableHeading_commentaires fixe  internet Déc 08_TBG Onatel Février  2009  Vtbg V3_Flash du mois d' avril 2009_Flash du mois de mai 2009_Budget Telmob 2011" xfId="7404"/>
    <cellStyle name="_Table_02 Pfd Valuation_commentaires fixe  internet Déc 08_TBG Onatel Février  2009  Vtbg V3_Reporting Onatel septembre  2009 préparé" xfId="7405"/>
    <cellStyle name="40 % - Accent2 5 2" xfId="7406"/>
    <cellStyle name="_Table_Flash du mois d' avril 2009_Reporting Onatel septembre  2009 préparé_Budget Telmob 2011" xfId="7407"/>
    <cellStyle name="_TableHead_TBG Onatel Février  2009  Vtbg V3_Commentaires TBG mars_Copie de Flash du mois d' avril 2009 corrigé par NAIMI_Reporting Onatel Mai 2009 V 0_Reporting Onatel septembre  2009 préparé_Budget 2011 v1 (4)" xfId="7408"/>
    <cellStyle name="_~8691318_BP&amp;A Bulletin - 05- 2008-09-MAPA (draft)" xfId="7409"/>
    <cellStyle name="_Heading_prestemp_Flux Financiers Conso" xfId="7410"/>
    <cellStyle name="Milliers 2 17" xfId="7411"/>
    <cellStyle name="Currency [1] 2" xfId="7412"/>
    <cellStyle name="_Table_commentaires fixe  internet Déc 08_Commentaires TBG mars_Flash du mois de septembre 2009 (2) (version 1)" xfId="7413"/>
    <cellStyle name="Insatisfaisant 3_RH et QS" xfId="7414"/>
    <cellStyle name="_SubHeading_prestemp_Reporting Onatel Mai 2009 V 0 A ENVOYE_Flash du mois de septembre 2009 (2) (version 1) 2" xfId="7415"/>
    <cellStyle name="_SubHeading_prestemp_Flash_du_mois_de_Décembre_2008_v2(2)" xfId="7416"/>
    <cellStyle name="_Table_commentaires fixe  internet Déc 08_Commentaires TBG mars_Flash du mois de mai 2009" xfId="7417"/>
    <cellStyle name="Accent4 27" xfId="7418"/>
    <cellStyle name="40 % - Accent3 6" xfId="7419"/>
    <cellStyle name="_Access Charges Infotel" xfId="7420"/>
    <cellStyle name="Text Indent C_Parc Mobile" xfId="7421"/>
    <cellStyle name="20% - Accent4 6" xfId="7422"/>
    <cellStyle name="Warning Text 11" xfId="7423"/>
    <cellStyle name="%_yan mogo ba_Flash du mois de septembre 2009 (2) (version 1)_Commentaire activité Fixe  mobile ONATEL Nov 2009" xfId="7424"/>
    <cellStyle name="_Table_commentaires fixe  internet Déc 08_Commentaires TBG mars_Flash du mois d' avril 2009_Reporting Onatel Mai 2009 V 0_Budget Telmob 2011" xfId="7425"/>
    <cellStyle name="_Heading_210302 VU Liquidity new figures_Reporting Onatel Mai 2009 V 0 A ENVOYE_Reporting Onatel septembre  2009 V1 (4)" xfId="7426"/>
    <cellStyle name="_SubHeading_prestemp_Reporting Onatel septembre  2009 V1 (4)" xfId="7427"/>
    <cellStyle name="Normal 5 2 2 5" xfId="7428"/>
    <cellStyle name="_TableHeading_Commentaires TBG mars_Flash du mois de mai 2009" xfId="7429"/>
    <cellStyle name="_TableHead_commentaires fixe  internet Déc 08_TBG Onatel Février  2009  Vtbg V3_Flash du mois d' avril 2009_Budget Telmob 2011 2" xfId="7430"/>
    <cellStyle name="Milliers 14 5" xfId="7431"/>
    <cellStyle name="_TableHeading_TBG Onatel Février  2009  Vtbg V3_Flash du mois d' avril 2009_Reporting Onatel Mai 2009 V 0_Budget Telmob 2011 2" xfId="7432"/>
    <cellStyle name="_Table_commentaires fixe  internet Déc 08_Commentaires TBG mars_Copie de Flash du mois d' avril 2009 corrigé par NAIMI_Reporting Onatel Mai 2009 V 0_Reporting Onatel septembre  2009 préparé_Budget Telmob 2011" xfId="7433"/>
    <cellStyle name="_SubHeading_210302 VU Liquidity new figures_Reporting Onatel Mai 2009 V 0 A ENVOYE_Commentaires Janvier 2010" xfId="7434"/>
    <cellStyle name="Total 2" xfId="7435"/>
    <cellStyle name="_Table_TBG Onatel Février  2009  Vtbg V3_Copie de Flash du mois d' avril 2009 corrigé par NAIMI_Reporting Onatel Mai 2009 V 0_Reporting Onatel septembre  2009 préparé" xfId="7436"/>
    <cellStyle name="_Table_commentaires fixe  internet Déc 08_Commentaires TBG mars_Copie de Flash du mois d' avril 2009 corrigé par NAIMI_Flash du mois de septembre 2009 (2) (version 1)_Budget Telmob 2011" xfId="7437"/>
    <cellStyle name="_TableRowBorder_commentaires fixe  internet Déc 08_TBG Onatel Février  2009  Vtbg V3_Commentaires TBG mars_Copie de Flash du mois d' avril 2009 corrigé par NAIMI_Budget Telmob 2011" xfId="7438"/>
    <cellStyle name="_TableHead_TBG Onatel Février  2009  Vtbg V3_Flash du mois d' avril 2009_Reporting Onatel Mai 2009 V 0" xfId="7439"/>
    <cellStyle name="_TableHead_P &amp; L Conso_COMMENTAIRES JUILLET 2009_Budget Telmob 2011" xfId="7440"/>
    <cellStyle name="_Table_commentaires fixe  internet Déc 08_Flash du mois d' avril 2009_Reporting Onatel septembre  2009 préparé" xfId="7441"/>
    <cellStyle name="_TableHead_Flash du mois d' avril 2009_Flash du mois de mai 2009" xfId="7442"/>
    <cellStyle name="20 % - Accent1 7 3 2" xfId="7443"/>
    <cellStyle name="_Table_USA Ownership_Commentaires TBG mars_Budget Telmob 2011" xfId="7444"/>
    <cellStyle name="_Table_Budget Telmob 2011" xfId="7445"/>
    <cellStyle name="Milliers 2 5 4" xfId="7446"/>
    <cellStyle name="_Table_02 Pfd Valuation_commentaires fixe  internet Déc 08_Reporting Onatel Avril 2009 V0_Flash du mois de mai 2009" xfId="7447"/>
    <cellStyle name="_Table_USA Ownership_commentaires fixe  internet Déc 08_Copie de Flash du mois d' avril 2009 corrigé par NAIMI_Reporting Onatel Mai 2009 V 0" xfId="7448"/>
    <cellStyle name="_Table_02 Pfd Valuation_TBG Onatel Février  2009  Vtbg V3_Reporting Onatel Mai 2009 V 0" xfId="7449"/>
    <cellStyle name="_Currency_further analysis on comparables" xfId="7450"/>
    <cellStyle name="_Table_02 Pfd Valuation_TBG Onatel Février  2009  Vtbg V3_Flash du mois de septembre 2009 (2) (version 1)" xfId="7451"/>
    <cellStyle name="_TableRowBorder" xfId="7452"/>
    <cellStyle name="Normal 102_RH et QS" xfId="7453"/>
    <cellStyle name="_TableHead_commentaires fixe  internet Déc 08_TBG Onatel Février  2009  Vtbg V3_Flash du mois de mai 2009" xfId="7454"/>
    <cellStyle name="_Table_02 Pfd Valuation_TBG Onatel Février  2009  Vtbg V3_Flash du mois de mai 2009_Budget Telmob 2011" xfId="7455"/>
    <cellStyle name="20% - Accent1 13_RH et QS" xfId="7456"/>
    <cellStyle name="%_CAPEX BUDGET2010" xfId="7457"/>
    <cellStyle name="_Table_02 Pfd Valuation_commentaires fixe  internet Déc 08_TBG Onatel Février  2009  Vtbg V3_Copie de Flash du mois d' avril 2009 corrigé par NAIMI_Reporting Onatel Mai 2009 V 0_Budget Telmob 2011" xfId="7458"/>
    <cellStyle name="_CurrencySpace_Training Model Shell" xfId="7459"/>
    <cellStyle name="_Table_Copie de Flash du mois d' avril 2009 corrigé par NAIMI_Reporting Onatel Mai 2009 V 0_Reporting Onatel septembre  2009 préparé_Budget Telmob 2011" xfId="7460"/>
    <cellStyle name="_TableHead_commentaires fixe  internet Déc 08_Reporting Onatel Avril 2009 V0_Copie de Flash du mois d' avril 2009 corrigé par NAIMI_Flash du mois de mai 2009 2" xfId="7461"/>
    <cellStyle name="_Table_02 Pfd Valuation_TBG Onatel Février  2009  Vtbg V3_Flash du mois d' avril 2009_Reporting Onatel septembre  2009 préparé_Budget Telmob 2011" xfId="7462"/>
    <cellStyle name="_Table_02 Pfd Valuation_TBG Onatel Février  2009  Vtbg V3_Flash du mois d' avril 2009_Flash du mois de septembre 2009 (2) (version 1)" xfId="7463"/>
    <cellStyle name="_TableHeading_commentaires fixe  internet Déc 08_Commentaires TBG mars_Copie de Flash du mois d' avril 2009 corrigé par NAIMI_Reporting Onatel Mai 2009 V 0_Budget 2011 v1 (4)" xfId="7464"/>
    <cellStyle name="_TableHead_Commentaires TBG mars_Flash du mois d' avril 2009_Flash du mois de mai 2009_Budget Telmob 2011" xfId="7465"/>
    <cellStyle name="_SubHeading_prestemp_Reporting Onatel Mai 2009 V 0 A ENVOYE_Flash du mois de Décembre 2009 V3 (2)" xfId="7466"/>
    <cellStyle name="Milliers 14_RH et QS" xfId="7467"/>
    <cellStyle name="_TableHeading_Commentaires TBG mars_Copie de Flash du mois d' avril 2009 corrigé par NAIMI" xfId="7468"/>
    <cellStyle name="Comma [0] 4 2 2" xfId="7469"/>
    <cellStyle name="??[0]_laroux" xfId="7470"/>
    <cellStyle name="Body" xfId="7471"/>
    <cellStyle name="_Table_02 Pfd Valuation_TBG Onatel Février  2009  Vtbg V3_Copie de Flash du mois d' avril 2009 corrigé par NAIMI_Reporting Onatel Mai 2009 V 0_Flash du mois de septembre 2009 (2) (version 1)" xfId="7472"/>
    <cellStyle name="40 % - Accent1 7 3_RH et QS" xfId="7473"/>
    <cellStyle name="Milliers 3 2 2 3" xfId="7474"/>
    <cellStyle name="Milliers 5 3 3" xfId="7475"/>
    <cellStyle name="_Table_USA Ownership_commentaires fixe  internet Déc 08_Flash du mois d' avril 2009_Reporting Onatel septembre  2009 préparé" xfId="7476"/>
    <cellStyle name="_TableHead_Reporting Onatel Mai 2009 V 0_Budget 2011 v1 (4) 2" xfId="7477"/>
    <cellStyle name="_Heading_prestemp_Reporting Onatel septembre  2009 préparé" xfId="7478"/>
    <cellStyle name="_TableHeading_commentaires fixe  internet Déc 08_Budget Telmob 2011 2" xfId="7479"/>
    <cellStyle name="40% - Accent4 27_RH et QS" xfId="7480"/>
    <cellStyle name="20% - Accent6 4_RH et QS" xfId="7481"/>
    <cellStyle name="Œ…‹æØ‚è [0.00]_laroux" xfId="7482"/>
    <cellStyle name="_Table_02 Pfd Valuation_TBG Onatel Février  2009  Vtbg V3_Copie de Flash du mois d' avril 2009 corrigé par NAIMI" xfId="7483"/>
    <cellStyle name="_Table_02 Pfd Valuation_TBG Onatel Février  2009  Vtbg V3_Commentaires TBG mars_Reporting Onatel septembre  2009 préparé_Budget Telmob 2011" xfId="7484"/>
    <cellStyle name="Warning Text 12" xfId="7485"/>
    <cellStyle name="20% - Accent4 7" xfId="7486"/>
    <cellStyle name="_Table_02 Pfd Valuation_TBG Onatel Février  2009  Vtbg V3_Commentaires TBG mars_Reporting Onatel Mai 2009 V 0" xfId="7487"/>
    <cellStyle name="20 % - Accent2 7 2 2" xfId="7488"/>
    <cellStyle name="40 % - Accent4 11_RH et QS" xfId="7489"/>
    <cellStyle name="_Table_02 Pfd Valuation_commentaires fixe  internet Déc 08_TBG Onatel Février  2009  Vtbg V3_Flash du mois de mai 2009_Capex- Mobile" xfId="7490"/>
    <cellStyle name="_Table_Reporting Onatel Avril 2009 V0_Copie de Flash du mois d' avril 2009 corrigé par NAIMI_Reporting Onatel Mai 2009 V 0" xfId="7491"/>
    <cellStyle name="_CWNs - HAR" xfId="7492"/>
    <cellStyle name="Normal 8 2 7" xfId="7493"/>
    <cellStyle name="Monétaire 2 11" xfId="7494"/>
    <cellStyle name="40% - Accent2 9_RH et QS" xfId="7495"/>
    <cellStyle name="Comma [0] 5" xfId="7496"/>
    <cellStyle name="_Table_Commentaires TBG mars_Reporting Onatel Mai 2009 V 0_Budget Telmob 2011" xfId="7497"/>
    <cellStyle name="_BTVL consolidation format_new V 2.7" xfId="7498"/>
    <cellStyle name="Cellule liée 2" xfId="7499"/>
    <cellStyle name="_Table_02 Pfd Valuation_TBG Onatel Février  2009  Vtbg V3_Commentaires TBG mars_Flash du mois d' avril 2009_Reporting Onatel septembre  2009 préparé_Budget Telmob 2011" xfId="7500"/>
    <cellStyle name="_TableHeading_commentaires fixe  internet Déc 08_Commentaires TBG mars_Copie de Flash du mois d' avril 2009 corrigé par NAIMI_Reporting Onatel Mai 2009 V 0_Reporting Onatel septembre  2009 préparé 2" xfId="7501"/>
    <cellStyle name="20% - Accent2 5" xfId="7502"/>
    <cellStyle name="_TableHeading_TBG Onatel Février  2009  Vtbg V3_Commentaires TBG mars_Flash du mois d' avril 2009_Budget Telmob 2011 2" xfId="7503"/>
    <cellStyle name="_Table_USA Ownership_Reporting Onatel Mai 2009 V 0" xfId="7504"/>
    <cellStyle name="_Table_02 Pfd Valuation_TBG Onatel Février  2009  Vtbg V3_Commentaires TBG mars_Flash du mois d' avril 2009_Flash du mois de mai 2009_Capex- Mobile" xfId="7505"/>
    <cellStyle name="_Multiple_Contribution of assets into USAi_02" xfId="7506"/>
    <cellStyle name="_TableHead_TBG Onatel Février  2009  Vtbg V3_Commentaires TBG mars_Copie de Flash du mois d' avril 2009 corrigé par NAIMI_Reporting Onatel Mai 2009 V 0_Budget 2011 v1 (4) 2" xfId="7507"/>
    <cellStyle name="Accent5 2 5" xfId="7508"/>
    <cellStyle name="_TableHead_commentaires fixe  internet Déc 08_TBG Onatel Février  2009  Vtbg V3_Reporting Onatel Mai 2009 V 0 2" xfId="7509"/>
    <cellStyle name="_Table_USA Ownership_commentaires fixe  internet Déc 08_Commentaires TBG mars_Flash du mois d' avril 2009_Flash du mois de mai 2009" xfId="7510"/>
    <cellStyle name="Accent4 32 2" xfId="7511"/>
    <cellStyle name="_Table_02 Pfd Valuation_TBG Onatel Février  2009  Vtbg V3_Commentaires TBG mars_Flash du mois d' avril 2009_Capex- Mobile" xfId="7512"/>
    <cellStyle name="_TableHeading_commentaires fixe  internet Déc 08_TBG Onatel Février  2009  Vtbg V3_Commentaires TBG mars_Reporting Onatel Mai 2009 V 0 2" xfId="7513"/>
    <cellStyle name="_TableHeading_Commentaires TBG mars_Copie de Flash du mois d' avril 2009 corrigé par NAIMI_Reporting Onatel Mai 2009 V 0_Reporting Onatel septembre  2009 préparé 2" xfId="7514"/>
    <cellStyle name="_Table_02 Pfd Valuation_TBG Onatel Février  2009  Vtbg V3_Commentaires TBG mars_Flash du mois d' avril 2009_Budget Telmob 2011" xfId="7515"/>
    <cellStyle name="_Table_02 Pfd Valuation_Reporting Onatel Mai 2009 V 0 A ENVOYE_Flash du mois de septembre 2009 (2) (version 1)_Capex- Mobile" xfId="7516"/>
    <cellStyle name="_TableRowBorder_commentaires fixe  internet Déc 08_Copie de Flash du mois d' avril 2009 corrigé par NAIMI_Reporting Onatel Mai 2009 V 0_Budget Telmob 2011" xfId="7517"/>
    <cellStyle name="_TableHead_TBG Onatel Février  2009  Vtbg V3_Commentaires TBG mars_Flash du mois de mai 2009_Budget Telmob 2011 2" xfId="7518"/>
    <cellStyle name="_SubHeading_210302 VU Liquidity new figures_Reporting Onatel Mai 2009 V 0 A ENVOYE_Flash du mois de septembre 2009 (2) (version 1)" xfId="7519"/>
    <cellStyle name="60% - Accent5 12" xfId="7520"/>
    <cellStyle name="??" xfId="7521"/>
    <cellStyle name="_TableRowBorder_Commentaires TBG mars_Flash du mois de mai 2009_Budget Telmob 2011" xfId="7522"/>
    <cellStyle name="_TableRowBorder_commentaires fixe  internet Déc 08_TBG Onatel Février  2009  Vtbg V3_Commentaires TBG mars_Flash du mois d' avril 2009 2" xfId="7523"/>
    <cellStyle name="_Table_commentaires fixe  internet Déc 08_Reporting Onatel Avril 2009 V0_Flash du mois de mai 2009_Budget Telmob 2011" xfId="7524"/>
    <cellStyle name="_Table_02 Pfd Valuation_TBG Onatel Février  2009  Vtbg V3_Commentaires TBG mars_Copie de Flash du mois d' avril 2009 corrigé par NAIMI_Reporting Onatel Mai 2009 V 0_Flash du mois de septembre 2009 (2) (version 1)" xfId="7525"/>
    <cellStyle name="40 % - Accent5 10 2 2" xfId="7526"/>
    <cellStyle name="Percent 2" xfId="7527"/>
    <cellStyle name="_Table_USA Ownership" xfId="7528"/>
    <cellStyle name="_TableRowBorder_TBG Onatel Février  2009  Vtbg V3" xfId="7529"/>
    <cellStyle name="_Table_commentaires fixe  internet Déc 08_Copie de Flash du mois d' avril 2009 corrigé par NAIMI_Reporting Onatel Mai 2009 V 0_Flash du mois de septembre 2009 (2) (version 1)_Budget Telmob 2011" xfId="7530"/>
    <cellStyle name="_Table_02 Pfd Valuation_TBG Onatel Février  2009  Vtbg V3_Commentaires TBG mars_Copie de Flash du mois d' avril 2009 corrigé par NAIMI_Reporting Onatel Mai 2009 V 0" xfId="7531"/>
    <cellStyle name="_TableHead_commentaires fixe  internet Déc 08_Commentaires TBG mars_Copie de Flash du mois d' avril 2009 corrigé par NAIMI_Flash du mois de mai 2009_Budget Telmob 2011" xfId="7532"/>
    <cellStyle name="%_repartition_objectifs_2011" xfId="7533"/>
    <cellStyle name="_TableHeading_commentaires fixe  internet Déc 08_TBG Onatel Février  2009  Vtbg V3_Flash du mois d' avril 2009" xfId="7534"/>
    <cellStyle name="_Table_TBG Onatel Février  2009  Vtbg V3_Commentaires TBG mars_Copie de Flash du mois d' avril 2009 corrigé par NAIMI_Flash du mois de septembre 2009 (2) (version 1)" xfId="7535"/>
    <cellStyle name="_Table_commentaires fixe  internet Déc 08_TBG Onatel Février  2009  Vtbg V3_Commentaires TBG mars_Flash du mois de mai 2009" xfId="7536"/>
    <cellStyle name="40 % - Accent1 11" xfId="7537"/>
    <cellStyle name="Normal 76_RH et QS" xfId="7538"/>
    <cellStyle name="Normal 81_RH et QS" xfId="7539"/>
    <cellStyle name="_TableHeading_commentaires fixe  internet Déc 08_Reporting Onatel Mai 2009 V 0 A ENVOYE_Budget Telmob 2011" xfId="7540"/>
    <cellStyle name="_TableRowBorder_commentaires fixe  internet Déc 08_Commentaires TBG mars_Flash du mois d' avril 2009_Reporting Onatel septembre  2009 préparé" xfId="7541"/>
    <cellStyle name="Reference" xfId="7542"/>
    <cellStyle name="_MAPA-Nov 04" xfId="7543"/>
    <cellStyle name="_TableHeading_commentaires fixe  internet Déc 08_TBG Onatel Février  2009  Vtbg V3_Commentaires TBG mars_Copie de Flash du mois d' avril 2009 corrigé par NAIMI_Reporting Onatel Mai 2009 V 0_Budget Telmob 2011" xfId="7544"/>
    <cellStyle name="_SubHeading_prestemp_Reporting Onatel Mai 2009 V 0_Flash du mois de Décembre 2009 V3 (2)" xfId="7545"/>
    <cellStyle name="40% - Accent6 25" xfId="7546"/>
    <cellStyle name="_Table_02 Pfd Valuation_Reporting Onatel Mai 2009 V 0 A ENVOYE" xfId="7547"/>
    <cellStyle name="_Table_02 Pfd Valuation_TBG Onatel Février  2009  Vtbg V3_Commentaires TBG mars" xfId="7548"/>
    <cellStyle name="20 % - Accent2 8 4" xfId="7549"/>
    <cellStyle name="_TableHeading_commentaires fixe  internet Déc 08_Commentaires TBG mars_Budget Telmob 2011 2" xfId="7550"/>
    <cellStyle name="_CONSOLIDATION DES PRODUITS COMMERCIAUX-31-10-05" xfId="7551"/>
    <cellStyle name="_TableHead_commentaires fixe  internet Déc 08_Reporting Onatel Mai 2009 V 0 A ENVOYE_Budget Telmob 2011" xfId="7552"/>
    <cellStyle name="NWI%S 7" xfId="7553"/>
    <cellStyle name="Normal 5 2 5 3 2" xfId="7554"/>
    <cellStyle name="_Table_02 Pfd Valuation_TBG Onatel Février  2009  Vtbg V3_Capex- Mobile" xfId="7555"/>
    <cellStyle name="_TableHeading_commentaires fixe  internet Déc 08_TBG Onatel Février  2009  Vtbg V3_Commentaires TBG mars_Budget 2011 v1 (4)" xfId="7556"/>
    <cellStyle name="_TableHead_P &amp; L Conso_COMMENTAIRES JUILLET 2009_Budget Telmob 2011 2" xfId="7557"/>
    <cellStyle name="Decimal 0,0000 4" xfId="7558"/>
    <cellStyle name="Normal 90 3 2" xfId="7559"/>
    <cellStyle name="Normal 85 3 2" xfId="7560"/>
    <cellStyle name="_Table_USA Ownership_commentaires fixe  internet Déc 08_Reporting Onatel Avril 2009 V0_Budget Telmob 2011" xfId="7561"/>
    <cellStyle name="40 % - Accent2 4 3" xfId="7562"/>
    <cellStyle name="Pourcentage 5_RH et QS" xfId="7563"/>
    <cellStyle name="_Table_02 Pfd Valuation_Rev Fixe-Internet_Capex- Mobile" xfId="7564"/>
    <cellStyle name="_TableHead_commentaires fixe  internet Déc 08_TBG Onatel Février  2009  Vtbg V3_Commentaires TBG mars_Flash du mois de mai 2009_Budget Telmob 2011 2" xfId="7565"/>
    <cellStyle name="_Table_02 Pfd Valuation_Reporting Onatel septembre  2009 préparé_Budget Telmob 2011" xfId="7566"/>
    <cellStyle name="_TableHeading_commentaires fixe  internet Déc 08_Budget 2011 v1 (4)" xfId="7567"/>
    <cellStyle name="_TableHeading_TBG Onatel Février  2009  Vtbg V3_Flash du mois de mai 2009" xfId="7568"/>
    <cellStyle name="_TableHeading_commentaires fixe  internet Déc 08_Commentaires TBG mars_Copie de Flash du mois d' avril 2009 corrigé par NAIMI_Reporting Onatel Mai 2009 V 0_Reporting Onatel septembre  2009 préparé" xfId="7569"/>
    <cellStyle name="_Table_02 Pfd Valuation_Flash du mois d' avril 2009_Flash du mois de septembre 2009 (2) (version 1)_Budget Telmob 2011" xfId="7570"/>
    <cellStyle name="Accent6 2 9" xfId="7571"/>
    <cellStyle name="_Heading_210302 VU Liquidity new figures_commentaires_fixe__internet_nov_08(2)" xfId="7572"/>
    <cellStyle name="_TableHead_Reporting Onatel Avril 2009 V0_Copie de Flash du mois d' avril 2009 corrigé par NAIMI_Flash du mois de mai 2009" xfId="7573"/>
    <cellStyle name="_Table_02 Pfd Valuation_Reporting Onatel Mai 2009 V 0_Capex- Mobile" xfId="7574"/>
    <cellStyle name="_TableHead_commentaires fixe  internet Déc 08_Copie de Flash du mois d' avril 2009 corrigé par NAIMI_Reporting Onatel Mai 2009 V 0_Budget 2011 v1 (4) 2" xfId="7575"/>
    <cellStyle name="Entrée 7 2" xfId="7576"/>
    <cellStyle name="40 % - Accent2 14" xfId="7577"/>
    <cellStyle name="40% - Accent1 14_RH et QS" xfId="7578"/>
    <cellStyle name="Currency [2] 4" xfId="7579"/>
    <cellStyle name="_Heading_210302 VU Liquidity new figures_Reporting Onatel Avril 2009 V0_Flash du mois de septembre 2009 (2) (version 1)_Flash du mois de Décembre 2009 V3 (2)" xfId="7580"/>
    <cellStyle name="%_Phase préparatoire du TBG de Décembre 2008_Flux Financiers Conso_Flash du mois de Décembre 2009 V3 (2)" xfId="7581"/>
    <cellStyle name="_Table_02 Pfd Valuation_P &amp; L Conso" xfId="7582"/>
    <cellStyle name="_TableHead_commentaires fixe  internet Déc 08_Reporting Onatel Avril 2009 V0_Reporting Onatel Mai 2009 V 0_Budget Telmob 2011 2" xfId="7583"/>
    <cellStyle name="_Table_02 Pfd Valuation_Reporting Onatel Mai 2009 V 0 A ENVOYE_Reporting Onatel septembre  2009 préparé" xfId="7584"/>
    <cellStyle name="_Heading_210302 VU Liquidity new figures_Reporting Onatel Mai 2009 V 0_Flash du mois de septembre 2009 (2) (version 1)_Commentaire activité Fixe  mobile ONATEL Nov 2009" xfId="7585"/>
    <cellStyle name="_Table_TBG Onatel Février  2009  Vtbg V3_Commentaires TBG mars_Copie de Flash du mois d' avril 2009 corrigé par NAIMI_Reporting Onatel Mai 2009 V 0" xfId="7586"/>
    <cellStyle name="_Table_02 Pfd Valuation_Reporting Onatel Mai 2009 V 0 A ENVOYE_Flash du mois de septembre 2009 (2) (version 1)_Budget Telmob 2011" xfId="7587"/>
    <cellStyle name="_Table_02 Pfd Valuation_commentaires fixe  internet Déc 08_TBG Onatel Février  2009  Vtbg V3_Reporting Onatel septembre  2009 préparé_Capex- Mobile" xfId="7588"/>
    <cellStyle name="Milliers 19 2 2" xfId="7589"/>
    <cellStyle name="_Heading_210302 VU Liquidity new figures_COMMENTAIRES" xfId="7590"/>
    <cellStyle name="_TableHeading_TBG Onatel Février  2009  Vtbg V3_Budget Telmob 2011" xfId="7591"/>
    <cellStyle name="_Table_02 Pfd Valuation_Reporting Onatel Mai 2009 V 0" xfId="7592"/>
    <cellStyle name="Pourcentage 2 3" xfId="7593"/>
    <cellStyle name="40% - Accent3 12_RH et QS" xfId="7594"/>
    <cellStyle name="40% - Accent4 10" xfId="7595"/>
    <cellStyle name="_Table_02 Pfd Valuation_commentaires fixe  internet Déc 08_Commentaires TBG mars_Capex- Mobile" xfId="7596"/>
    <cellStyle name="_TableHead_commentaires fixe  internet Déc 08_TBG Onatel Février  2009  Vtbg V3_Commentaires TBG mars_Flash du mois de mai 2009" xfId="7597"/>
    <cellStyle name="_Table_02 Pfd Valuation_commentaires fixe  internet Déc 08_Flash du mois d' avril 2009_Flash du mois de septembre 2009 (2) (version 1)_Capex- Mobile" xfId="7598"/>
    <cellStyle name="_Table_02 Pfd Valuation_P &amp; L Conso_COMMENTAIRES JUILLET 2009" xfId="7599"/>
    <cellStyle name="_Table_commentaires fixe  internet Déc 08_Commentaires TBG mars_Budget Telmob 2011" xfId="7600"/>
    <cellStyle name="_Table_02 Pfd Valuation_Reporting Onatel Avril 2009 V0_Reporting Onatel septembre  2009 préparé_Capex- Mobile" xfId="7601"/>
    <cellStyle name="_Table_Reporting Onatel Avril 2009 V0_Copie de Flash du mois d' avril 2009 corrigé par NAIMI_Reporting Onatel Mai 2009 V 0_Reporting Onatel septembre  2009 préparé_Budget Telmob 2011" xfId="7602"/>
    <cellStyle name="Comma [0] 8 2" xfId="7603"/>
    <cellStyle name="_Table_Reporting Onatel Avril 2009 V0_Reporting Onatel Mai 2009 V 0_Budget Telmob 2011" xfId="7604"/>
    <cellStyle name="_TableHeading_TBG Onatel Février  2009  Vtbg V3_Flash du mois d' avril 2009_Budget 2011 v1 (4) 2" xfId="7605"/>
    <cellStyle name="Milliers 9_CA Fixe" xfId="7606"/>
    <cellStyle name="_Table_02 Pfd Valuation_Reporting Onatel Avril 2009 V0_Reporting Onatel septembre  2009 préparé_Budget Telmob 2011" xfId="7607"/>
    <cellStyle name="_Table_USA Ownership_commentaires fixe  internet Déc 08_TBG Onatel Février  2009  Vtbg V3_Reporting Onatel Mai 2009 V 0" xfId="7608"/>
    <cellStyle name="%_Flux Financiers Conso_Reporting Onatel septembre  2009 V1 (4)" xfId="7609"/>
    <cellStyle name="_Table_02 Pfd Valuation_commentaires fixe  internet Déc 08_Copie de Flash du mois d' avril 2009 corrigé par NAIMI_Reporting Onatel septembre  2009 préparé_Capex- Mobile" xfId="7610"/>
    <cellStyle name="40% - Accent5 6_RH et QS" xfId="7611"/>
    <cellStyle name="40 % - Accent5 12_RH et QS" xfId="7612"/>
    <cellStyle name="20% - Accent5 2" xfId="7613"/>
    <cellStyle name="20% - Accent5 8" xfId="7614"/>
    <cellStyle name="Milliers 2 2 2 3" xfId="7615"/>
    <cellStyle name="_MultipleSpace_Update 08-27-01-3" xfId="7616"/>
    <cellStyle name="_Table_02 Pfd Valuation_Commentaires TBG mars_Copie de Flash du mois d' avril 2009 corrigé par NAIMI_Reporting Onatel Mai 2009 V 0_Reporting Onatel septembre  2009 préparé_Budget Telmob 2011" xfId="7617"/>
    <cellStyle name="Normal 4 10" xfId="7618"/>
    <cellStyle name="40% - Accent1 9_RH et QS" xfId="7619"/>
    <cellStyle name="_Table_02 Pfd Valuation_Reporting Onatel Avril 2009 V0_Reporting Onatel Mai 2009 V 0" xfId="7620"/>
    <cellStyle name="_TableHeading_Commentaires TBG mars_Flash du mois d' avril 2009_Reporting Onatel septembre  2009 préparé" xfId="7621"/>
    <cellStyle name="discount" xfId="7622"/>
    <cellStyle name="_TableHead_commentaires fixe  internet Déc 08_Reporting Onatel Avril 2009 V0" xfId="7623"/>
    <cellStyle name="Milliers 4 2 2 2 3" xfId="7624"/>
    <cellStyle name="20% - Accent6 8_RH et QS" xfId="7625"/>
    <cellStyle name="_Table_Reporting Onatel Avril 2009 V0_Flash du mois de mai 2009" xfId="7626"/>
    <cellStyle name="%_Budget Onatel -Actu 3-2008_BUDGET ONATEL 2010 v5" xfId="7627"/>
    <cellStyle name="Normal 12 2 4 2_RH et QS" xfId="7628"/>
    <cellStyle name="_Table_02 Pfd Valuation_TBG Onatel Février  2009  Vtbg V3_Commentaires TBG mars_Copie de Flash du mois d' avril 2009 corrigé par NAIMI_Flash du mois de septembre 2009 (2) (version 1)" xfId="7629"/>
    <cellStyle name="_Table_02 Pfd Valuation_TBG Onatel Février  2009  Vtbg V3_Budget Telmob 2011" xfId="7630"/>
    <cellStyle name="Normal 2 7" xfId="7631"/>
    <cellStyle name="_TableRowHeading_Budget 2011 v1 (4)" xfId="7632"/>
    <cellStyle name="_Table_02 Pfd Valuation_Reporting Onatel Avril 2009 V0_Flash du mois de mai 2009_Budget Telmob 2011" xfId="7633"/>
    <cellStyle name="_TableHead_Reporting Onatel Avril 2009 V0_Budget Telmob 2011 2" xfId="7634"/>
    <cellStyle name="Komma_RESULTS" xfId="7635"/>
    <cellStyle name="Accent5 8" xfId="7636"/>
    <cellStyle name="20 % - Accent1 13" xfId="7637"/>
    <cellStyle name="_Table_02 Pfd Valuation_Reporting Onatel Avril 2009 V0_Copie de Flash du mois d' avril 2009 corrigé par NAIMI_Reporting Onatel Mai 2009 V 0_Flash du mois de septembre 2009 (2) (version 1)" xfId="7638"/>
    <cellStyle name="_TableHeading_Commentaires TBG mars 2" xfId="7639"/>
    <cellStyle name="_TableHeading_Copie de Flash du mois d' avril 2009 corrigé par NAIMI_Reporting Onatel Mai 2009 V 0_Reporting Onatel septembre  2009 préparé_Budget 2011 v1 (4)" xfId="7640"/>
    <cellStyle name="_TableHead_TBG Onatel Février  2009  Vtbg V3_Copie de Flash du mois d' avril 2009 corrigé par NAIMI" xfId="7641"/>
    <cellStyle name="40 % - Accent3 10 3" xfId="7642"/>
    <cellStyle name="Normal 2 3 6" xfId="7643"/>
    <cellStyle name="_SubHeading_210302 VU Liquidity new figures_Reporting Consolidé ONATEL 04.2009" xfId="7644"/>
    <cellStyle name="_TableHeading_TBG Onatel Février  2009  Vtbg V3_Commentaires TBG mars_Copie de Flash du mois d' avril 2009 corrigé par NAIMI_Budget Telmob 2011" xfId="7645"/>
    <cellStyle name="_Currency_Warrants Valuation Model 3" xfId="7646"/>
    <cellStyle name="_TableHeading_commentaires fixe  internet Déc 08_Commentaires TBG mars_Flash du mois d' avril 2009_Reporting Onatel septembre  2009 préparé" xfId="7647"/>
    <cellStyle name="Normal 5 2 2 5_RH et QS" xfId="7648"/>
    <cellStyle name="_TableHeading_TBG Onatel Février  2009  Vtbg V3_Reporting Onatel Mai 2009 V 0_Budget Telmob 2011" xfId="7649"/>
    <cellStyle name="_Table_02 Pfd Valuation_P&amp;L S1 2008_Capex- Mobile" xfId="7650"/>
    <cellStyle name="40% - Accent6 4" xfId="7651"/>
    <cellStyle name="_TableRowBorder_Commentaires TBG mars_Copie de Flash du mois d' avril 2009 corrigé par NAIMI_Budget Telmob 2011" xfId="7652"/>
    <cellStyle name="Normal 14 2 2_RH et QS" xfId="7653"/>
    <cellStyle name="_TB Mauritel  12.2005" xfId="7654"/>
    <cellStyle name="_Table_USA Ownership_Commentaires TBG mars_Reporting Onatel Mai 2009 V 0_Budget Telmob 2011" xfId="7655"/>
    <cellStyle name="Milliers 4 2 3" xfId="7656"/>
    <cellStyle name="_Table_02 Pfd Valuation_Rev Fixe-Internet_COMMENTAIRES JUILLET 2009_Budget Telmob 2011" xfId="7657"/>
    <cellStyle name="%_Tableau de suivi d'interco-DF_DO Onatel" xfId="7658"/>
    <cellStyle name="20% - Accent4 28_RH et QS" xfId="7659"/>
    <cellStyle name="_TableHead_TBG Onatel Février  2009  Vtbg V3_Commentaires TBG mars_Copie de Flash du mois d' avril 2009 corrigé par NAIMI_Flash du mois de mai 2009" xfId="7660"/>
    <cellStyle name="%_Budget Onatel -Actu 3-2008" xfId="7661"/>
    <cellStyle name="_Table_02 Pfd Valuation_P &amp; L Conso_Capex- Mobile" xfId="7662"/>
    <cellStyle name="_Multiple_Update 08-27-01-3_BLS2q_salesforce" xfId="7663"/>
    <cellStyle name="20% - Accent6 3 2" xfId="7664"/>
    <cellStyle name="Milliers 5 10" xfId="7665"/>
    <cellStyle name="_Table_commentaires fixe  internet Déc 08_Flash du mois d' avril 2009_Flash du mois de septembre 2009 (2) (version 1)" xfId="7666"/>
    <cellStyle name="_TableRowBorder_commentaires fixe  internet Déc 08" xfId="7667"/>
    <cellStyle name="_Table_commentaires fixe  internet Déc 08_TBG Onatel Février  2009  Vtbg V3_Commentaires TBG mars_Copie de Flash du mois d' avril 2009 corrigé par NAIMI_Reporting Onatel Mai 2009 V 0" xfId="7668"/>
    <cellStyle name="60 % - Accent2 7 2" xfId="7669"/>
    <cellStyle name="%_TBG filiales Février 10" xfId="7670"/>
    <cellStyle name="_SubHeading_210302 VU Liquidity new figures_Reporting Onatel Mai 2009 V 0_FLASH ONATEL DU MOIS DE FEVRIER 2010 V2" xfId="7671"/>
    <cellStyle name="_Table_USA Ownership_Copie de Flash du mois d' avril 2009 corrigé par NAIMI_Reporting Onatel Mai 2009 V 0_Reporting Onatel septembre  2009 préparé" xfId="7672"/>
    <cellStyle name="_Table_commentaires fixe  internet Déc 08_Copie de Flash du mois d' avril 2009 corrigé par NAIMI_Reporting Onatel septembre  2009 préparé" xfId="7673"/>
    <cellStyle name="Pourcentage 19 3_RH et QS" xfId="7674"/>
    <cellStyle name="_TableHead_commentaires fixe  internet Déc 08_Commentaires TBG mars_Flash du mois d' avril 2009_Reporting Onatel septembre  2009 préparé 2" xfId="7675"/>
    <cellStyle name="Accent2 2 6" xfId="7676"/>
    <cellStyle name="0,0_x000d__x000a_NA_x000d__x000a_" xfId="7677"/>
    <cellStyle name="_Table_USA Ownership_Copie de Flash du mois d' avril 2009 corrigé par NAIMI_Flash du mois de septembre 2009 (2) (version 1)" xfId="7678"/>
    <cellStyle name="20% - Accent1 8 2" xfId="7679"/>
    <cellStyle name="Total 11" xfId="7680"/>
    <cellStyle name="_TableHead_Reporting Onatel Avril 2009 V0_Copie de Flash du mois d' avril 2009 corrigé par NAIMI_Budget Telmob 2011 2" xfId="7681"/>
    <cellStyle name="Normal 98_RH et QS" xfId="7682"/>
    <cellStyle name="20% - Accent1 11_RH et QS" xfId="7683"/>
    <cellStyle name="_TableHead_commentaires fixe  internet Déc 08_Flash du mois d' avril 2009_Reporting Onatel Mai 2009 V 0_Budget 2011 v1 (4)" xfId="7684"/>
    <cellStyle name="20% - Accent3 11" xfId="7685"/>
    <cellStyle name="_Heading_prestemp_Flash du mois de septembre 2009 (2) (version 1)" xfId="7686"/>
    <cellStyle name="_SubHeading_prestemp_Reporting Onatel Mai 2009 V 0" xfId="7687"/>
    <cellStyle name="Milliers 14 2 3_RH et QS" xfId="7688"/>
    <cellStyle name="20 % - Accent5 9 3 2" xfId="7689"/>
    <cellStyle name="_TableHeading_Copie de Flash du mois d' avril 2009 corrigé par NAIMI_Reporting Onatel Mai 2009 V 0_Reporting Onatel septembre  2009 préparé 2" xfId="7690"/>
    <cellStyle name="_TableHead_commentaires fixe  internet Déc 08_TBG Onatel Février  2009  Vtbg V3_Commentaires TBG mars_Flash du mois d' avril 2009_Budget Telmob 2011" xfId="7691"/>
    <cellStyle name="_Situation des projets FTK_BSS_Envrt_18-10-05_TBG nov 09 - v5" xfId="7692"/>
    <cellStyle name="=C:\WINNT35\SYSTEM32\COMMAND.COM" xfId="7693"/>
    <cellStyle name="_Table_02 Pfd Valuation_Flash du mois de mai 2009_Budget Telmob 2011" xfId="7694"/>
    <cellStyle name="_Table_02 Pfd Valuation_Flash du mois d' avril 2009_Reporting Onatel septembre  2009 préparé" xfId="7695"/>
    <cellStyle name="_TableHead_Commentaires TBG mars_Copie de Flash du mois d' avril 2009 corrigé par NAIMI_Flash du mois de mai 2009_Budget Telmob 2011" xfId="7696"/>
    <cellStyle name="Commentaire 6 2" xfId="7697"/>
    <cellStyle name="_Heading_prestemp_Reporting Onatel Mai 2009 V 0 A ENVOYE" xfId="7698"/>
    <cellStyle name="60 % - Accent3 5 2" xfId="7699"/>
    <cellStyle name="_Heading_210302 VU Liquidity new figures_Reporting Onatel Mai 2009 V 0 A ENVOYE_Flash du mois de septembre 2009 (2) (version 1)_Flash du mois de Décembre 2009 V3 (2)" xfId="7700"/>
    <cellStyle name="40 % - Accent6 2" xfId="7701"/>
    <cellStyle name="_TableHeading_commentaires fixe  internet Déc 08_TBG Onatel Février  2009  Vtbg V3_Commentaires TBG mars_Reporting Onatel septembre  2009 préparé 2" xfId="7702"/>
    <cellStyle name="_TableHead_TBG Onatel Février  2009  Vtbg V3_Commentaires TBG mars_Copie de Flash du mois d' avril 2009 corrigé par NAIMI_Flash du mois de mai 2009 2" xfId="7703"/>
    <cellStyle name="_TableHead_Budget 2011 v1 (4) 2" xfId="7704"/>
    <cellStyle name="NWI%S 4" xfId="7705"/>
    <cellStyle name="_TableHead_commentaires fixe  internet Déc 08_Copie de Flash du mois d' avril 2009 corrigé par NAIMI_Reporting Onatel Mai 2009 V 0_Budget Telmob 2011 2" xfId="7706"/>
    <cellStyle name="_TableHeading_commentaires fixe  internet Déc 08_Reporting Onatel Mai 2009 V 0 A ENVOYE_Budget 2011 v1 (4)" xfId="7707"/>
    <cellStyle name="_Table_02 Pfd Valuation_commentaires fixe  internet Déc 08_Reporting Onatel Avril 2009 V0_Copie de Flash du mois d' avril 2009 corrigé par NAIMI_Flash du mois de septembre 2009 (2) (version 1)_Budget Telmob 2011" xfId="7708"/>
    <cellStyle name="_Table_USA Ownership_commentaires fixe  internet Déc 08_TBG Onatel Février  2009  Vtbg V3_Commentaires TBG mars_Copie de Flash du mois d' avril 2009 corrigé par NAIMI_Reporting Onatel septembre  2009 préparé" xfId="7709"/>
    <cellStyle name="20 % - Accent6 5 2" xfId="7710"/>
    <cellStyle name="_Table_02 Pfd Valuation_Copie de Flash du mois d' avril 2009 corrigé par NAIMI_Reporting Onatel septembre  2009 préparé_Capex- Mobile" xfId="7711"/>
    <cellStyle name="_Table_commentaires fixe  internet Déc 08_TBG Onatel Février  2009  Vtbg V3_Commentaires TBG mars_Copie de Flash du mois d' avril 2009 corrigé par NAIMI_Reporting Onatel Mai 2009 V 0_Budget Telmob 2011" xfId="7712"/>
    <cellStyle name="_Table_02 Pfd Valuation_Copie de Flash du mois d' avril 2009 corrigé par NAIMI_Reporting Onatel Mai 2009 V 0_Budget Telmob 2011" xfId="7713"/>
    <cellStyle name="Input Percent 9" xfId="7714"/>
    <cellStyle name="_Table_USA Ownership_Reporting Onatel septembre  2009 préparé_Budget Telmob 2011" xfId="7715"/>
    <cellStyle name="%_Flash du mois de septembre 2009 (2) (version 1)_Reporting Onatel septembre  2009 V1 (4)" xfId="7716"/>
    <cellStyle name="_Table_USA Ownership_Reporting Onatel Avril 2009 V0_Reporting Onatel Mai 2009 V 0_Budget Telmob 2011" xfId="7717"/>
    <cellStyle name="_CIP Commercial DRM 30-10-05" xfId="7718"/>
    <cellStyle name="Comma [0] 19 2" xfId="7719"/>
    <cellStyle name="_Table_USA Ownership_Commentaires TBG mars_Copie de Flash du mois d' avril 2009 corrigé par NAIMI_Reporting Onatel Mai 2009 V 0_Reporting Onatel septembre  2009 préparé_Budget Telmob 2011" xfId="7720"/>
    <cellStyle name="Linked Cell 13" xfId="7721"/>
    <cellStyle name="Euro 3 2 4" xfId="7722"/>
    <cellStyle name="_Indicateurs BFR Régions 03 2008 vesrion finale (2) (2)" xfId="7723"/>
    <cellStyle name="_Classeur4" xfId="7724"/>
    <cellStyle name="_Heading_prestemp_FAITS MARQUANTS DE SEPTEMBRE 2009" xfId="7725"/>
    <cellStyle name="Accent1" xfId="7726" builtinId="29"/>
    <cellStyle name="Accent4 2 2_Parc Mobile" xfId="7727"/>
    <cellStyle name="_TableRowBorder_Commentaires TBG mars_Copie de Flash du mois d' avril 2009 corrigé par NAIMI_Reporting Onatel Mai 2009 V 0_Reporting Onatel septembre  2009 préparé" xfId="7728"/>
    <cellStyle name="Total 2 4" xfId="7729"/>
    <cellStyle name="_TableHead_Reporting Onatel Avril 2009 V0_Reporting Onatel septembre  2009 préparé_Budget 2011 v1 (4) 2" xfId="7730"/>
    <cellStyle name="_Table_commentaires fixe  internet Déc 08_TBG Onatel Février  2009  Vtbg V3_Flash du mois d' avril 2009_Reporting Onatel septembre  2009 préparé_Budget Telmob 2011" xfId="7731"/>
    <cellStyle name="40 % - Accent5 7 2_RH et QS" xfId="7732"/>
    <cellStyle name="_TableHeading_Copie de Flash du mois d' avril 2009 corrigé par NAIMI" xfId="7733"/>
    <cellStyle name="_Table_02 Pfd Valuation_Copie de Flash du mois d' avril 2009 corrigé par NAIMI_Flash du mois de septembre 2009 (2) (version 1)_Budget Telmob 2011" xfId="7734"/>
    <cellStyle name="_TableHead_commentaires fixe  internet Déc 08_Reporting Onatel septembre  2009 préparé_Budget 2011 v1 (4)" xfId="7735"/>
    <cellStyle name="40 % - Accent4 8 2 2" xfId="7736"/>
    <cellStyle name="_Table_02 Pfd Valuation_Copie de Flash du mois d' avril 2009 corrigé par NAIMI_Flash du mois de mai 2009" xfId="7737"/>
    <cellStyle name="_Table_02 Pfd Valuation_Copie de Flash du mois d' avril 2009 corrigé par NAIMI_Capex- Mobile" xfId="7738"/>
    <cellStyle name="40% - Accent3 15 2" xfId="7739"/>
    <cellStyle name="40% - Accent3 20 2" xfId="7740"/>
    <cellStyle name="Normal 79 3" xfId="7741"/>
    <cellStyle name="Normal 84 3" xfId="7742"/>
    <cellStyle name="_TableHead_commentaires fixe  internet Déc 08_Commentaires TBG mars_Reporting Onatel Mai 2009 V 0" xfId="7743"/>
    <cellStyle name="_Table_02 Pfd Valuation_Commentaires TBG mars_Reporting Onatel Mai 2009 V 0_Capex- Mobile" xfId="7744"/>
    <cellStyle name="_TableHeading" xfId="7745"/>
    <cellStyle name="_TableHeading_Commentaires TBG mars_Flash du mois de mai 2009 2" xfId="7746"/>
    <cellStyle name="Satisfaisant 8 2" xfId="7747"/>
    <cellStyle name="_Heading_prestemp_Reporting Onatel Mai 2009 V 0 A ENVOYE_Flash du mois de septembre 2009 (2) (version 1)" xfId="7748"/>
    <cellStyle name="_TableHeading_Reporting Onatel Avril 2009 V0_Copie de Flash du mois d' avril 2009 corrigé par NAIMI_Reporting Onatel Mai 2009 V 0 2" xfId="7749"/>
    <cellStyle name="Normal 21 2 3 4" xfId="7750"/>
    <cellStyle name="_Table_USA Ownership_commentaires fixe  internet Déc 08_TBG Onatel Février  2009  Vtbg V3_Copie de Flash du mois d' avril 2009 corrigé par NAIMI" xfId="7751"/>
    <cellStyle name="%_commentaires fixe  internet Déc 08_Classeur1" xfId="7752"/>
    <cellStyle name="%_yan mogo ba" xfId="7753"/>
    <cellStyle name="Normal 18 2 2_RH et QS" xfId="7754"/>
    <cellStyle name="Normal 23 2 2_RH et QS" xfId="7755"/>
    <cellStyle name="_Table_Commentaires TBG mars_Reporting Onatel Mai 2009 V 0" xfId="7756"/>
    <cellStyle name="_TableHead_commentaires fixe  internet Déc 08_Commentaires TBG mars_Flash du mois d' avril 2009_Flash du mois de mai 2009_Budget 2011 v1 (4)" xfId="7757"/>
    <cellStyle name="Bad 2" xfId="7758"/>
    <cellStyle name="_Table_02 Pfd Valuation_TBG Onatel Février  2009  Vtbg V3_Commentaires TBG mars_Copie de Flash du mois d' avril 2009 corrigé par NAIMI_Reporting Onatel Mai 2009 V 0_Reporting Onatel septembre  2009 préparé_Budget Telmob 2011" xfId="7759"/>
    <cellStyle name="_Table_02 Pfd Valuation_Commentaires TBG mars_Flash du mois de mai 2009" xfId="7760"/>
    <cellStyle name="Normal 5 2 4 4" xfId="7761"/>
    <cellStyle name="40% - Accent1" xfId="7762" builtinId="31"/>
    <cellStyle name="%_commentaires_fixe__internet_nov_08(2)_Commentaire activité Fixe  mobile ONATEL Nov 2009" xfId="7763"/>
    <cellStyle name="_P&amp;LMobility_BP&amp;A Bulletin - 05- 2008-09-MAPA (Post review)" xfId="7764"/>
    <cellStyle name="SAPBEXexcCritical5" xfId="7765"/>
    <cellStyle name="_TableHead_commentaires fixe  internet Déc 08_TBG Onatel Février  2009  Vtbg V3_Copie de Flash du mois d' avril 2009 corrigé par NAIMI_Reporting Onatel Mai 2009 V 0_Reporting Onatel septembre  2009 préparé_Budget 2011 v1 (4)" xfId="7766"/>
    <cellStyle name="_TableRowBorder_TBG Onatel Février  2009  Vtbg V3_Commentaires TBG mars_Flash du mois de mai 2009" xfId="7767"/>
    <cellStyle name="_TableHeading_commentaires fixe  internet Déc 08_Commentaires TBG mars_Flash du mois d' avril 2009_Reporting Onatel Mai 2009 V 0" xfId="7768"/>
    <cellStyle name="_Table_02 Pfd Valuation_commentaires fixe  internet Déc 08_Commentaires TBG mars_Copie de Flash du mois d' avril 2009 corrigé par NAIMI_Reporting Onatel Mai 2009 V 0_Reporting Onatel septembre  2009 préparé_Budget Telmob 2011" xfId="7769"/>
    <cellStyle name="Pourcentage 3 3 2 3_RH et QS" xfId="7770"/>
    <cellStyle name="_Table_02 Pfd Valuation_Commentaires TBG mars_Flash du mois d' avril 2009_Reporting Onatel Mai 2009 V 0" xfId="7771"/>
    <cellStyle name="_Table_02 Pfd Valuation_commentaires fixe  internet Déc 08_TBG Onatel Février  2009  Vtbg V3_Flash du mois de mai 2009_Budget Telmob 2011" xfId="7772"/>
    <cellStyle name="_Table_commentaires fixe  internet Déc 08_TBG Onatel Février  2009  Vtbg V3_Commentaires TBG mars_Copie de Flash du mois d' avril 2009 corrigé par NAIMI_Flash du mois de mai 2009" xfId="7773"/>
    <cellStyle name="réel_Kombissiri" xfId="7774"/>
    <cellStyle name="_TableHeading_Copie de Flash du mois d' avril 2009 corrigé par NAIMI_Budget Telmob 2011" xfId="7775"/>
    <cellStyle name="_Table_02 Pfd Valuation_commentaires fixe  internet Déc 08_TBG Onatel Février  2009  Vtbg V3_Commentaires TBG mars_Reporting Onatel Mai 2009 V 0" xfId="7776"/>
    <cellStyle name="_Table_02 Pfd Valuation_Commentaires TBG mars_Flash du mois d' avril 2009" xfId="7777"/>
    <cellStyle name="_Table_commentaires fixe  internet Déc 08_Reporting Onatel Avril 2009 V0_Flash du mois de septembre 2009 (2) (version 1)" xfId="7778"/>
    <cellStyle name="_Table_USA Ownership_Commentaires TBG mars_Flash du mois d' avril 2009_Reporting Onatel Mai 2009 V 0" xfId="7779"/>
    <cellStyle name="_TableHead_commentaires fixe  internet Déc 08_TBG Onatel Février  2009  Vtbg V3_Flash du mois d' avril 2009_Flash du mois de mai 2009_Budget Telmob 2011" xfId="7780"/>
    <cellStyle name="_TableRowBorder_commentaires fixe  internet Déc 08_Reporting Onatel Avril 2009 V0_Copie de Flash du mois d' avril 2009 corrigé par NAIMI_Reporting Onatel septembre  2009 préparé" xfId="7781"/>
    <cellStyle name="_TableHead_Reporting Onatel Avril 2009 V0_Reporting Onatel Mai 2009 V 0_Budget 2011 v1 (4) 2" xfId="7782"/>
    <cellStyle name="_TableHeading_Commentaires TBG mars_Reporting Onatel Mai 2009 V 0_Budget Telmob 2011" xfId="7783"/>
    <cellStyle name="_Table_02 Pfd Valuation_Commentaires TBG mars_Copie de Flash du mois d' avril 2009 corrigé par NAIMI_Reporting Onatel septembre  2009 préparé" xfId="7784"/>
    <cellStyle name="_Table_commentaires fixe  internet Déc 08_Reporting Onatel Avril 2009 V0_Copie de Flash du mois d' avril 2009 corrigé par NAIMI_Reporting Onatel septembre  2009 préparé" xfId="7785"/>
    <cellStyle name="%_Trafic_Comptable_2009_NOV" xfId="7786"/>
    <cellStyle name="40 % - Accent2 2_CA Fixe" xfId="7787"/>
    <cellStyle name="%_commentaires_fixe__internet_nov_08(2)_FAITS MARQUANTS DE SEPTEMBRE 2009" xfId="7788"/>
    <cellStyle name="_TableHead_commentaires fixe  internet Déc 08_TBG Onatel Février  2009  Vtbg V3_Flash du mois d' avril 2009_Budget 2011 v1 (4)" xfId="7789"/>
    <cellStyle name="_KPI BBNL_BP&amp;A Bulletin - 05- 2008-09-MAPA (draft)" xfId="7790"/>
    <cellStyle name="_Table_02 Pfd Valuation_Commentaires TBG mars_Copie de Flash du mois d' avril 2009 corrigé par NAIMI_Reporting Onatel Mai 2009 V 0_Reporting Onatel septembre  2009 préparé_Capex- Mobile" xfId="7791"/>
    <cellStyle name="20 % - Accent3 4_CA Fixe" xfId="7792"/>
    <cellStyle name="_TableHead_commentaires fixe  internet Déc 08_TBG Onatel Février  2009  Vtbg V3_Flash du mois d' avril 2009_Reporting Onatel septembre  2009 préparé 2" xfId="7793"/>
    <cellStyle name="_Table_USA Ownership_commentaires fixe  internet Déc 08_Commentaires TBG mars_Flash du mois d' avril 2009_Flash du mois de septembre 2009 (2) (version 1)" xfId="7794"/>
    <cellStyle name="Normal 48" xfId="7795"/>
    <cellStyle name="Normal 53" xfId="7796"/>
    <cellStyle name="_Table_02 Pfd Valuation_Commentaires TBG mars_Copie de Flash du mois d' avril 2009 corrigé par NAIMI_Reporting Onatel Mai 2009 V 0_Budget Telmob 2011" xfId="7797"/>
    <cellStyle name="_TableHead_Copie de Flash du mois d' avril 2009 corrigé par NAIMI_Flash du mois de mai 2009 2" xfId="7798"/>
    <cellStyle name="_TableRowBorder_TBG Onatel Février  2009  Vtbg V3_Flash du mois d' avril 2009_Reporting Onatel septembre  2009 préparé" xfId="7799"/>
    <cellStyle name="_TableHead_commentaires fixe  internet Déc 08_Reporting Onatel Mai 2009 V 0 2" xfId="7800"/>
    <cellStyle name="Border Heavy 2 2" xfId="7801"/>
    <cellStyle name="40% - Accent2 27" xfId="7802"/>
    <cellStyle name="Calcul 5 2" xfId="7803"/>
    <cellStyle name="20 % - Accent5 3 2 2" xfId="7804"/>
    <cellStyle name="_Table_02 Pfd Valuation_Commentaires TBG mars_Copie de Flash du mois d' avril 2009 corrigé par NAIMI_Budget Telmob 2011" xfId="7805"/>
    <cellStyle name="Accent5 24" xfId="7806"/>
    <cellStyle name="Accent5 19" xfId="7807"/>
    <cellStyle name="_Table_02 Pfd Valuation_commentaires fixe  internet Déc 08_TBG Onatel Février  2009  Vtbg V3_Commentaires TBG mars_Copie de Flash du mois d' avril 2009 corrigé par NAIMI_Flash du mois de septembre 2009 (2) (version 1)" xfId="7808"/>
    <cellStyle name="_TableHead_commentaires fixe  internet Déc 08_Reporting Onatel Avril 2009 V0_Copie de Flash du mois d' avril 2009 corrigé par NAIMI_Flash du mois de mai 2009" xfId="7809"/>
    <cellStyle name="SAPBEXexcGood1" xfId="7810"/>
    <cellStyle name="40% - Accent1 23_RH et QS" xfId="7811"/>
    <cellStyle name="40% - Accent1 18_RH et QS" xfId="7812"/>
    <cellStyle name="_Table_02 Pfd Valuation_Rev Fixe-Internet_Budget Telmob 2011" xfId="7813"/>
    <cellStyle name="_Table_02 Pfd Valuation_Flash du mois d' avril 2009_Budget Telmob 2011" xfId="7814"/>
    <cellStyle name="20 % - Accent5 10 3" xfId="7815"/>
    <cellStyle name="_Table_TBG Onatel Février  2009  Vtbg V3_Commentaires TBG mars_Budget Telmob 2011" xfId="7816"/>
    <cellStyle name="_TableRowBorder_commentaires fixe  internet Déc 08_TBG Onatel Février  2009  Vtbg V3_Reporting Onatel septembre  2009 préparé" xfId="7817"/>
    <cellStyle name="_Table_USA Ownership_Reporting Onatel Mai 2009 V 0_Budget Telmob 2011" xfId="7818"/>
    <cellStyle name="40 % - Accent4 4_CA Fixe" xfId="7819"/>
    <cellStyle name="Neutral" xfId="7820" builtinId="28"/>
    <cellStyle name="20% - Accent5 28_RH et QS" xfId="7821"/>
    <cellStyle name="Input [yellow]" xfId="7822"/>
    <cellStyle name="_TableHeading_Reporting Onatel Avril 2009 V0_Copie de Flash du mois d' avril 2009 corrigé par NAIMI_Reporting Onatel Mai 2009 V 0" xfId="7823"/>
    <cellStyle name="\" xfId="7824"/>
    <cellStyle name="_Table_02 Pfd Valuation_commentaires fixe  internet Déc 08_Commentaires TBG mars_Flash du mois d' avril 2009_Flash du mois de mai 2009_Capex- Mobile" xfId="7825"/>
    <cellStyle name="20 % - Accent5 3 5" xfId="7826"/>
    <cellStyle name="_Table_02 Pfd Valuation_commentaires fixe  internet Déc 08_TBG Onatel Février  2009  Vtbg V3_Reporting Onatel Mai 2009 V 0_Budget Telmob 2011" xfId="7827"/>
    <cellStyle name="_Table_02 Pfd Valuation_Reporting Onatel Avril 2009 V0_Capex- Mobile" xfId="7828"/>
    <cellStyle name="Input Normal 8" xfId="7829"/>
    <cellStyle name="_TableHead_commentaires fixe  internet Déc 08_Reporting Onatel Avril 2009 V0_Budget 2011 v1 (4) 2" xfId="7830"/>
    <cellStyle name="_Table_02 Pfd Valuation_commentaires fixe  internet Déc 08_TBG Onatel Février  2009  Vtbg V3_Flash du mois de septembre 2009 (2) (version 1)" xfId="7831"/>
    <cellStyle name="Pourcentage 17 2 3 3_RH et QS" xfId="7832"/>
    <cellStyle name="Output Report Title" xfId="7833"/>
    <cellStyle name="Normal 5 2 4 2_RH et QS" xfId="7834"/>
    <cellStyle name="_Table_02 Pfd Valuation_commentaires fixe  internet Déc 08_TBG Onatel Février  2009  Vtbg V3_Flash du mois d' avril 2009_Reporting Onatel septembre  2009 préparé_Capex- Mobile" xfId="7835"/>
    <cellStyle name="%_yan mogo ba_Flash du mois de septembre 2009 (2) (version 1)_FLASH ONATEL DU MOIS DE FEVRIER 2010 V2" xfId="7836"/>
    <cellStyle name="Normal 20 4" xfId="7837"/>
    <cellStyle name="_Table_02 Pfd Valuation_Reporting Onatel Avril 2009 V0_Copie de Flash du mois d' avril 2009 corrigé par NAIMI_Reporting Onatel Mai 2009 V 0_Flash du mois de septembre 2009 (2) (version 1)_Capex- Mobile" xfId="7838"/>
    <cellStyle name="40% - Accent6 16 2" xfId="7839"/>
    <cellStyle name="40% - Accent6 21 2" xfId="7840"/>
    <cellStyle name="_Heading_prestemp_Reporting Onatel Mai 2009 V 0 A ENVOYE_Flash du mois de septembre 2009 (2) (version 1) 2" xfId="7841"/>
    <cellStyle name="_TableHeading_commentaires fixe  internet Déc 08_Copie de Flash du mois d' avril 2009 corrigé par NAIMI_Reporting Onatel Mai 2009 V 0_Reporting Onatel septembre  2009 préparé" xfId="7842"/>
    <cellStyle name="_TableHead_commentaires fixe  internet Déc 08_TBG Onatel Février  2009  Vtbg V3_Flash du mois de mai 2009_Budget 2011 v1 (4)" xfId="7843"/>
    <cellStyle name="_Table_02 Pfd Valuation_TBG Onatel Février  2009  Vtbg V3_Flash du mois d' avril 2009" xfId="7844"/>
    <cellStyle name="_Table_02 Pfd Valuation_commentaires fixe  internet Déc 08_TBG Onatel Février  2009  Vtbg V3_Flash du mois d' avril 2009_Flash du mois de septembre 2009 (2) (version 1)" xfId="7845"/>
    <cellStyle name="40% - Accent3 4" xfId="7846"/>
    <cellStyle name="Monétaire 2 6" xfId="7847"/>
    <cellStyle name="Comma  - Style1_RH et QS" xfId="7848"/>
    <cellStyle name="_Table_02 Pfd Valuation_commentaires fixe  internet Déc 08_Commentaires TBG mars_Copie de Flash du mois d' avril 2009 corrigé par NAIMI_Reporting Onatel Mai 2009 V 0_Reporting Onatel septembre  2009 préparé_Capex- Mobile" xfId="7849"/>
    <cellStyle name="_TableHeading_commentaires fixe  internet Déc 08_Reporting Onatel Avril 2009 V0_Copie de Flash du mois d' avril 2009 corrigé par NAIMI_Flash du mois de mai 2009_Budget 2011 v1 (4)" xfId="7850"/>
    <cellStyle name="_SubHeading_prestemp_Feuil1" xfId="7851"/>
    <cellStyle name="_Table_02 Pfd Valuation_commentaires fixe  internet Déc 08_TBG Onatel Février  2009  Vtbg V3_Flash du mois d' avril 2009_Flash du mois de mai 2009_Budget Telmob 2011" xfId="7852"/>
    <cellStyle name="Comma [0] 6 2" xfId="7853"/>
    <cellStyle name="_Table_02 Pfd Valuation_commentaires fixe  internet Déc 08_TBG Onatel Février  2009  Vtbg V3_Flash du mois d' avril 2009_Capex- Mobile" xfId="7854"/>
    <cellStyle name="%_yan mogo ba_Flash du mois de septembre 2009 (2) (version 1) 2" xfId="7855"/>
    <cellStyle name="_Table_TBG Onatel Février  2009  Vtbg V3" xfId="7856"/>
    <cellStyle name="_Table_USA Ownership_commentaires fixe  internet Déc 08_TBG Onatel Février  2009  Vtbg V3_Commentaires TBG mars_Flash du mois de mai 2009_Budget Telmob 2011" xfId="7857"/>
    <cellStyle name="_Heading_210302 VU Liquidity new figures_Reporting Onatel Mai 2009 V 0_Commentaires Janvier 2010" xfId="7858"/>
    <cellStyle name="40% - Accent4 3 2" xfId="7859"/>
    <cellStyle name="_Heading_prestemp_Reporting Onatel Avril 2009 V0_FAITS MARQUANTS DE SEPTEMBRE 2009" xfId="7860"/>
    <cellStyle name="Milliers 8 6" xfId="7861"/>
    <cellStyle name="_Table_02 Pfd Valuation_commentaires fixe  internet Déc 08_TBG Onatel Février  2009  Vtbg V3_Commentaires TBG mars_Flash du mois d' avril 2009_Reporting Onatel Mai 2009 V 0_Capex- Mobile" xfId="7862"/>
    <cellStyle name="Accent3 - 40 % 2" xfId="7863"/>
    <cellStyle name="_TableHeading_Copie de Flash du mois d' avril 2009 corrigé par NAIMI_Flash du mois de mai 2009 2" xfId="7864"/>
    <cellStyle name="_Table_02 Pfd Valuation_commentaires fixe  internet Déc 08_TBG Onatel Février  2009  Vtbg V3_Copie de Flash du mois d' avril 2009 corrigé par NAIMI_Reporting Onatel Mai 2009 V 0_Flash du mois de septembre 2009 (2) (version 1)" xfId="7865"/>
    <cellStyle name="_Table_02 Pfd Valuation_commentaires fixe  internet Déc 08_TBG Onatel Février  2009  Vtbg V3_Copie de Flash du mois d' avril 2009 corrigé par NAIMI_Reporting Onatel Mai 2009 V 0_Capex- Mobile" xfId="7866"/>
    <cellStyle name="Normal 74 2_RH et QS" xfId="7867"/>
    <cellStyle name="_Table_02 Pfd Valuation_commentaires fixe  internet Déc 08_TBG Onatel Février  2009  Vtbg V3_Copie de Flash du mois d' avril 2009 corrigé par NAIMI_Flash du mois de septembre 2009 (2) (version 1)_Capex- Mobile" xfId="7868"/>
    <cellStyle name="Milliers 18 2 2" xfId="7869"/>
    <cellStyle name="_TableHead_commentaires fixe  internet Déc 08_Reporting Onatel Avril 2009 V0_Copie de Flash du mois d' avril 2009 corrigé par NAIMI_Reporting Onatel septembre  2009 préparé" xfId="7870"/>
    <cellStyle name="Accent1 31 2" xfId="7871"/>
    <cellStyle name="_Table_02 Pfd Valuation_commentaires fixe  internet Déc 08_TBG Onatel Février  2009  Vtbg V3_Copie de Flash du mois d' avril 2009 corrigé par NAIMI_Flash du mois de septembre 2009 (2) (version 1)" xfId="7872"/>
    <cellStyle name="_Table_02 Pfd Valuation_commentaires fixe  internet Déc 08_TBG Onatel Février  2009  Vtbg V3_Commentaires TBG mars_Flash du mois de septembre 2009 (2) (version 1)_Capex- Mobile" xfId="7873"/>
    <cellStyle name="Comma [0] 14 2 2" xfId="7874"/>
    <cellStyle name="40% - Accent2 26 2" xfId="7875"/>
    <cellStyle name="%_BUDGET ONATEL 2010 v5" xfId="7876"/>
    <cellStyle name="_TableHeading_commentaires fixe  internet Déc 08_Commentaires TBG mars_Copie de Flash du mois d' avril 2009 corrigé par NAIMI_Flash du mois de mai 2009_Budget 2011 v1 (4)" xfId="7877"/>
    <cellStyle name="Explanatory Text 2" xfId="7878"/>
    <cellStyle name="_TableHead_Flash du mois d' avril 2009_Reporting Onatel Mai 2009 V 0 2" xfId="7879"/>
    <cellStyle name="_Table_02 Pfd Valuation_Reporting Onatel septembre  2009 préparé" xfId="7880"/>
    <cellStyle name="_TableHead_TBG Onatel Février  2009  Vtbg V3_Flash du mois d' avril 2009_Reporting Onatel Mai 2009 V 0_Budget 2011 v1 (4)" xfId="7881"/>
    <cellStyle name="Comma [0] 6 2 2" xfId="7882"/>
    <cellStyle name="Accent4 - 40 %" xfId="7883"/>
    <cellStyle name="_TableHead_commentaires fixe  internet Déc 08_TBG Onatel Février  2009  Vtbg V3_Copie de Flash du mois d' avril 2009 corrigé par NAIMI_Reporting Onatel septembre  2009 préparé 2" xfId="7884"/>
    <cellStyle name="Currency [2] 5" xfId="7885"/>
    <cellStyle name="_TableHead_TBG Onatel Février  2009  Vtbg V3_Commentaires TBG mars_Copie de Flash du mois d' avril 2009 corrigé par NAIMI_Reporting Onatel septembre  2009 préparé_Budget 2011 v1 (4) 2" xfId="7886"/>
    <cellStyle name="_Table_Commentaires TBG mars_Copie de Flash du mois d' avril 2009 corrigé par NAIMI_Flash du mois de septembre 2009 (2) (version 1)" xfId="7887"/>
    <cellStyle name="%_commentaires fixe  internet Déc 08_Reporting Onatel septembre  2009 V1 (4)" xfId="7888"/>
    <cellStyle name="Currency [2] 9" xfId="7889"/>
    <cellStyle name="_Table_02 Pfd Valuation_commentaires fixe  internet Déc 08_TBG Onatel Février  2009  Vtbg V3_Commentaires TBG mars_Flash du mois de septembre 2009 (2) (version 1)" xfId="7890"/>
    <cellStyle name="_KPI BBNL_BP&amp;A Bulletin - 05- 2008-09-MAPA (Post review)" xfId="7891"/>
    <cellStyle name="40% - Accent6 8_RH et QS" xfId="7892"/>
    <cellStyle name="20% - Accent1 19_RH et QS" xfId="7893"/>
    <cellStyle name="20% - Accent1 24_RH et QS" xfId="7894"/>
    <cellStyle name="_Heading_prestemp_Reporting Onatel Mai 2009 V 0 A ENVOYE_Flash du mois de septembre 2009 (2) (version 1)_FLASH ONATEL DU MOIS DE FEVRIER 2010 V2" xfId="7895"/>
    <cellStyle name="_Situation des projets FTK_BSS_Envrt_02-10-07_PPO_3G_2009 Propos DR &amp; Scénarios Mktg 12-12_Feuil1" xfId="7896"/>
    <cellStyle name="_MultipleSpace_Contribution of assets into USAi_02" xfId="7897"/>
    <cellStyle name="_TableHeading_commentaires fixe  internet Déc 08_TBG Onatel Février  2009  Vtbg V3_Reporting Onatel Mai 2009 V 0_Budget 2011 v1 (4) 2" xfId="7898"/>
    <cellStyle name="Normal 19 2" xfId="7899"/>
    <cellStyle name="Normal 24 2" xfId="7900"/>
    <cellStyle name="_Table_02 Pfd Valuation_commentaires fixe  internet Déc 08_TBG Onatel Février  2009  Vtbg V3_Commentaires TBG mars_Flash du mois d' avril 2009_Reporting Onatel septembre  2009 préparé_Budget Telmob 2011" xfId="7901"/>
    <cellStyle name="40 % - Accent6 7 2" xfId="7902"/>
    <cellStyle name="_TableHead_Flash du mois d' avril 2009_Reporting Onatel septembre  2009 préparé_Budget 2011 v1 (4) 2" xfId="7903"/>
    <cellStyle name="NWI%S 3" xfId="7904"/>
    <cellStyle name="_TableHeading_Reporting Onatel Avril 2009 V0_Flash du mois de mai 2009_Budget Telmob 2011 2" xfId="7905"/>
    <cellStyle name="_TableHead_commentaires fixe  internet Déc 08_Commentaires TBG mars_Flash du mois d' avril 2009_Flash du mois de mai 2009_Budget Telmob 2011 2" xfId="7906"/>
    <cellStyle name="Accent6 34 2" xfId="7907"/>
    <cellStyle name="Accent6 29 2" xfId="7908"/>
    <cellStyle name="_TableHead_commentaires fixe  internet Déc 08_TBG Onatel Février  2009  Vtbg V3_Copie de Flash du mois d' avril 2009 corrigé par NAIMI_Reporting Onatel Mai 2009 V 0_Reporting Onatel septembre  2009 préparé" xfId="7909"/>
    <cellStyle name="Neutral 21" xfId="7910"/>
    <cellStyle name="Neutral 16" xfId="7911"/>
    <cellStyle name="_Table_commentaires fixe  internet Déc 08_TBG Onatel Février  2009  Vtbg V3_Commentaires TBG mars_Flash du mois d' avril 2009_Reporting Onatel septembre  2009 préparé" xfId="7912"/>
    <cellStyle name="_Table_Capex- Mobile" xfId="7913"/>
    <cellStyle name="_TableHead_commentaires fixe  internet Déc 08_TBG Onatel Février  2009  Vtbg V3_Copie de Flash du mois d' avril 2009 corrigé par NAIMI_Reporting Onatel septembre  2009 préparé_Budget 2011 v1 (4) 2" xfId="7914"/>
    <cellStyle name="%_commentaires_fixe__internet_nov_08(2)_Flash du mois de Novembre V2" xfId="7915"/>
    <cellStyle name="_Table_02 Pfd Valuation_commentaires fixe  internet Déc 08_Flash du mois d' avril 2009_Reporting Onatel Mai 2009 V 0" xfId="7916"/>
    <cellStyle name="_TableHeading_commentaires fixe  internet Déc 08_Commentaires TBG mars_Flash du mois d' avril 2009_Reporting Onatel Mai 2009 V 0_Budget 2011 v1 (4) 2" xfId="7917"/>
    <cellStyle name="_Table_02 Pfd Valuation_commentaires fixe  internet Déc 08_TBG Onatel Février  2009  Vtbg V3_Commentaires TBG mars_Flash du mois d' avril 2009_Reporting Onatel septembre  2009 préparé" xfId="7918"/>
    <cellStyle name="%_Phase préparatoire du TBG de Décembre 2008_Reporting Onatel septembre  2009 préparé" xfId="7919"/>
    <cellStyle name="_Table_02 Pfd Valuation_commentaires fixe  internet Déc 08_TBG Onatel Février  2009  Vtbg V3_Commentaires TBG mars_Flash du mois d' avril 2009_Reporting Onatel Mai 2009 V 0" xfId="7920"/>
    <cellStyle name="_Table_02 Pfd Valuation_commentaires fixe  internet Déc 08_TBG Onatel Février  2009  Vtbg V3_Commentaires TBG mars_Flash du mois d' avril 2009_Flash du mois de septembre 2009 (2) (version 1)_Capex- Mobile" xfId="7921"/>
    <cellStyle name="Normal 32" xfId="7922"/>
    <cellStyle name="Normal 27" xfId="7923"/>
    <cellStyle name="_~8691318" xfId="7924"/>
    <cellStyle name="_Heading_210302 VU Liquidity new figures_Reporting Onatel Mai 2009 V 0 A ENVOYE_Flash du mois de septembre 2009 (2) (version 1)_Flash du mois de Novembre V2" xfId="7925"/>
    <cellStyle name="_Table_TBG Onatel Février  2009  Vtbg V3_Copie de Flash du mois d' avril 2009 corrigé par NAIMI_Flash du mois de mai 2009_Budget Telmob 2011" xfId="7926"/>
    <cellStyle name="Euro 2 3 2" xfId="7927"/>
    <cellStyle name="_Table_commentaires fixe  internet Déc 08_Copie de Flash du mois d' avril 2009 corrigé par NAIMI_Flash du mois de mai 2009_Budget Telmob 2011" xfId="7928"/>
    <cellStyle name="_TableHead_TBG Onatel Février  2009  Vtbg V3_Flash du mois d' avril 2009_Reporting Onatel septembre  2009 préparé 2" xfId="7929"/>
    <cellStyle name="Normal 26 2 3" xfId="7930"/>
    <cellStyle name="_TableHead_Flash du mois d' avril 2009 2" xfId="7931"/>
    <cellStyle name="NWI%S 11" xfId="7932"/>
    <cellStyle name="20 % - Accent1 13_RH et QS" xfId="7933"/>
    <cellStyle name="_SubHeading_prestemp_Reporting Onatel Mai 2009 V 0 A ENVOYE_FAITS MARQUANTS DE SEPTEMBRE 2009" xfId="7934"/>
    <cellStyle name="%_Flash_du_mois_de_Décembre_2008_v2(2)_Flux Financiers Conso_COMMENTAIRES" xfId="7935"/>
    <cellStyle name="_Table_02 Pfd Valuation_commentaires fixe  internet Déc 08_TBG Onatel Février  2009  Vtbg V3_Commentaires TBG mars_Flash du mois d' avril 2009_Flash du mois de septembre 2009 (2) (version 1)" xfId="7936"/>
    <cellStyle name="_Table_commentaires fixe  internet Déc 08" xfId="7937"/>
    <cellStyle name="Milliers 2 12 2" xfId="7938"/>
    <cellStyle name="_Table_USA Ownership_commentaires fixe  internet Déc 08_Reporting Onatel Avril 2009 V0_Copie de Flash du mois d' avril 2009 corrigé par NAIMI_Reporting Onatel Mai 2009 V 0_Flash du mois de septembre 2009 (2) (version 1)" xfId="7939"/>
    <cellStyle name="_Table_02 Pfd Valuation_commentaires fixe  internet Déc 08_TBG Onatel Février  2009  Vtbg V3_Commentaires TBG mars_Flash du mois d' avril 2009_Flash du mois de mai 2009" xfId="7940"/>
    <cellStyle name="_TableHead_commentaires fixe  internet Déc 08_Commentaires TBG mars_Reporting Onatel septembre  2009 préparé 2" xfId="7941"/>
    <cellStyle name="_Table_02 Pfd Valuation_commentaires fixe  internet Déc 08_TBG Onatel Février  2009  Vtbg V3_Commentaires TBG mars_Flash du mois d' avril 2009_Budget Telmob 2011" xfId="7942"/>
    <cellStyle name="_Table_02 Pfd Valuation_commentaires fixe  internet Déc 08_TBG Onatel Février  2009  Vtbg V3_Commentaires TBG mars_Copie de Flash du mois d' avril 2009 corrigé par NAIMI_Reporting Onatel septembre  2009 préparé_Capex- Mobile" xfId="7943"/>
    <cellStyle name="_Table_02 Pfd Valuation_commentaires fixe  internet Déc 08_TBG Onatel Février  2009  Vtbg V3_Commentaires TBG mars_Copie de Flash du mois d' avril 2009 corrigé par NAIMI_Flash du mois de septembre 2009 (2) (version 1)_Budget Telmob 2011" xfId="7944"/>
    <cellStyle name="_Table_02 Pfd Valuation_commentaires fixe  internet Déc 08_TBG Onatel Février  2009  Vtbg V3_Commentaires TBG mars_Copie de Flash du mois d' avril 2009 corrigé par NAIMI_Reporting Onatel septembre  2009 préparé_Budget Telmob 2011" xfId="7945"/>
    <cellStyle name="Milliers 16 2 4" xfId="7946"/>
    <cellStyle name="_SubHeading_210302 VU Liquidity new figures_Reporting Onatel Mai 2009 V 0_Flash du mois de septembre 2009 (2) (version 1)_Reporting Onatel septembre  2009 V1 (4)" xfId="7947"/>
    <cellStyle name="_Table_02 Pfd Valuation_Reporting Onatel Avril 2009 V0_Copie de Flash du mois d' avril 2009 corrigé par NAIMI_Reporting Onatel septembre  2009 préparé_Capex- Mobile" xfId="7948"/>
    <cellStyle name="_Table_02 Pfd Valuation_Copie de Flash du mois d' avril 2009 corrigé par NAIMI_Flash du mois de mai 2009_Budget Telmob 2011" xfId="7949"/>
    <cellStyle name="_Table_02 Pfd Valuation_commentaires fixe  internet Déc 08_TBG Onatel Février  2009  Vtbg V3_Commentaires TBG mars_Copie de Flash du mois d' avril 2009 corrigé par NAIMI_Reporting Onatel septembre  2009 préparé" xfId="7950"/>
    <cellStyle name="Calcul 6 2" xfId="7951"/>
    <cellStyle name="_TableHead_Reporting Onatel Mai 2009 V 0 A ENVOYE_Budget Telmob 2011" xfId="7952"/>
    <cellStyle name="_TableHead_Copie de Flash du mois d' avril 2009 corrigé par NAIMI_Reporting Onatel septembre  2009 préparé" xfId="7953"/>
    <cellStyle name="20 % - Accent4 13" xfId="7954"/>
    <cellStyle name="60 % - Accent4 3" xfId="7955"/>
    <cellStyle name="_TableHead_Reporting Onatel Avril 2009 V0_Reporting Onatel septembre  2009 préparé 2" xfId="7956"/>
    <cellStyle name="60 % - Accent3 8 2" xfId="7957"/>
    <cellStyle name="_SubHeading_prestemp_Reporting Onatel Mai 2009 V 0_Flash du mois de septembre 2009 (2) (version 1)" xfId="7958"/>
    <cellStyle name="Monétaire 2 2" xfId="7959"/>
    <cellStyle name="_TableHead_commentaires fixe  internet Déc 08_Flash du mois d' avril 2009_Reporting Onatel Mai 2009 V 0_Budget Telmob 2011" xfId="7960"/>
    <cellStyle name="Normal 4 14" xfId="7961"/>
    <cellStyle name="_MultipleSpace_further analysis on comparables" xfId="7962"/>
    <cellStyle name="_TableRowBorder_commentaires fixe  internet Déc 08_Commentaires TBG mars 2" xfId="7963"/>
    <cellStyle name="_TableRowBorder_commentaires fixe  internet Déc 08_TBG Onatel Février  2009  Vtbg V3_Commentaires TBG mars_Copie de Flash du mois d' avril 2009 corrigé par NAIMI" xfId="7964"/>
    <cellStyle name="20% - Accent6 18" xfId="7965"/>
    <cellStyle name="20% - Accent6 23" xfId="7966"/>
    <cellStyle name="Normal 20 2 4" xfId="7967"/>
    <cellStyle name="_Table_USA Ownership_TBG Onatel Février  2009  Vtbg V3_Commentaires TBG mars_Flash du mois d' avril 2009_Reporting Onatel septembre  2009 préparé" xfId="7968"/>
    <cellStyle name="_Table_02 Pfd Valuation_commentaires fixe  internet Déc 08_TBG Onatel Février  2009  Vtbg V3_Commentaires TBG mars_Copie de Flash du mois d' avril 2009 corrigé par NAIMI_Reporting Onatel Mai 2009 V 0_Reporting Onatel septembre  2009 préparé" xfId="7969"/>
    <cellStyle name="PrePop Units (2)" xfId="7970"/>
    <cellStyle name="_TableHead_commentaires fixe  internet Déc 08_TBG Onatel Février  2009  Vtbg V3_Commentaires TBG mars_Copie de Flash du mois d' avril 2009 corrigé par NAIMI_Flash du mois de mai 2009_Budget Telmob 2011 2" xfId="7971"/>
    <cellStyle name="_TableHead_TBG Onatel Février  2009  Vtbg V3_Flash du mois d' avril 2009_Reporting Onatel Mai 2009 V 0_Budget 2011 v1 (4) 2" xfId="7972"/>
    <cellStyle name="20 % - Accent6 8 2_RH et QS" xfId="7973"/>
    <cellStyle name="Normal 72" xfId="7974"/>
    <cellStyle name="Normal 67" xfId="7975"/>
    <cellStyle name="_Table_02 Pfd Valuation_commentaires fixe  internet Déc 08_Commentaires TBG mars_Reporting Onatel Mai 2009 V 0_Budget Telmob 2011" xfId="7976"/>
    <cellStyle name="_Table_02 Pfd Valuation_commentaires fixe  internet Déc 08_TBG Onatel Février  2009  Vtbg V3_Commentaires TBG mars_Copie de Flash du mois d' avril 2009 corrigé par NAIMI_Flash du mois de mai 2009_Budget Telmob 2011" xfId="7977"/>
    <cellStyle name="_SubHeading_prestemp_Reporting Onatel Mai 2009 V 0_Classeur1" xfId="7978"/>
    <cellStyle name="_TableHead_TBG Onatel Février  2009  Vtbg V3_Copie de Flash du mois d' avril 2009 corrigé par NAIMI_Reporting Onatel Mai 2009 V 0_Budget 2011 v1 (4) 2" xfId="7979"/>
    <cellStyle name="_Table_02 Pfd Valuation_TBG Onatel Février  2009  Vtbg V3_Reporting Onatel septembre  2009 préparé_Budget Telmob 2011" xfId="7980"/>
    <cellStyle name="_Table_02 Pfd Valuation_commentaires fixe  internet Déc 08_TBG Onatel Février  2009  Vtbg V3_Commentaires TBG mars_Copie de Flash du mois d' avril 2009 corrigé par NAIMI_Capex- Mobile" xfId="7981"/>
    <cellStyle name="_TableHead_Commentaires TBG mars_Copie de Flash du mois d' avril 2009 corrigé par NAIMI_Reporting Onatel septembre  2009 préparé_Budget 2011 v1 (4) 2" xfId="7982"/>
    <cellStyle name="Titre 1 2 2 2" xfId="7983"/>
    <cellStyle name="_Table_02 Pfd Valuation_commentaires fixe  internet Déc 08_TBG Onatel Février  2009  Vtbg V3_Commentaires TBG mars_Copie de Flash du mois d' avril 2009 corrigé par NAIMI_Flash du mois de mai 2009" xfId="7984"/>
    <cellStyle name="40 % - Accent1 2 3" xfId="7985"/>
    <cellStyle name="Cellule liée 8 2" xfId="7986"/>
    <cellStyle name="_Heading_210302 VU Liquidity new figures_Reporting Onatel Avril 2009 V0_Commentaire activité Fixe  mobile ONATEL Nov 2009" xfId="7987"/>
    <cellStyle name="_TableRowBorder_Reporting Onatel Avril 2009 V0_Copie de Flash du mois d' avril 2009 corrigé par NAIMI_Reporting Onatel septembre  2009 préparé" xfId="7988"/>
    <cellStyle name="_PercentSpace_USA Ownership" xfId="7989"/>
    <cellStyle name="_Table_02 Pfd Valuation_commentaires fixe  internet Déc 08_TBG Onatel Février  2009  Vtbg V3_Commentaires TBG mars_Budget Telmob 2011" xfId="7990"/>
    <cellStyle name="_Table_commentaires fixe  internet Déc 08_Flash du mois de mai 2009_Budget Telmob 2011" xfId="7991"/>
    <cellStyle name="_Table_TBG Onatel Février  2009  Vtbg V3_Copie de Flash du mois d' avril 2009 corrigé par NAIMI_Reporting Onatel Mai 2009 V 0_Budget Telmob 2011" xfId="7992"/>
    <cellStyle name="Accent3 3" xfId="7993"/>
    <cellStyle name="_TableHead_Flash du mois d' avril 2009_Flash du mois de mai 2009_Budget Telmob 2011 2" xfId="7994"/>
    <cellStyle name="_TableHeading_commentaires fixe  internet Déc 08_TBG Onatel Février  2009  Vtbg V3_Flash du mois de mai 2009_Budget 2011 v1 (4)" xfId="7995"/>
    <cellStyle name="40 % - Accent5 3 3" xfId="7996"/>
    <cellStyle name="40 % - Accent3 3 2 2" xfId="7997"/>
    <cellStyle name="Input Normal 10" xfId="7998"/>
    <cellStyle name="_TableHead_commentaires fixe  internet Déc 08_Flash du mois d' avril 2009_Reporting Onatel septembre  2009 préparé_Budget 2011 v1 (4) 2" xfId="7999"/>
    <cellStyle name="Euro 15" xfId="8000"/>
    <cellStyle name="_TableHead_Commentaires TBG mars_Flash du mois d' avril 2009_Flash du mois de mai 2009_Budget 2011 v1 (4)" xfId="8001"/>
    <cellStyle name="_Table_Commentaires TBG mars_Flash du mois d' avril 2009_Reporting Onatel septembre  2009 préparé_Budget Telmob 2011" xfId="8002"/>
    <cellStyle name="_Table_02 Pfd Valuation_commentaires fixe  internet Déc 08_Reporting Onatel septembre  2009 préparé_Budget Telmob 2011" xfId="8003"/>
    <cellStyle name="In Growth" xfId="8004"/>
    <cellStyle name="Bad 28" xfId="8005"/>
    <cellStyle name="Normal 4 2 6_RH et QS" xfId="8006"/>
    <cellStyle name="_Table_02 Pfd Valuation_commentaires fixe  internet Déc 08_Reporting Onatel Mai 2009 V 0_Capex- Mobile" xfId="8007"/>
    <cellStyle name="Comma [0] 13 2" xfId="8008"/>
    <cellStyle name="Milliers 5 7 4" xfId="8009"/>
    <cellStyle name="_TableHeading_commentaires fixe  internet Déc 08_Copie de Flash du mois d' avril 2009 corrigé par NAIMI_Reporting Onatel Mai 2009 V 0_Budget Telmob 2011 2" xfId="8010"/>
    <cellStyle name="_TableHeading_TBG Onatel Février  2009  Vtbg V3_Commentaires TBG mars_Reporting Onatel septembre  2009 préparé" xfId="8011"/>
    <cellStyle name="Milliers 4 6 2 2" xfId="8012"/>
    <cellStyle name="40% - Accent2 22_RH et QS" xfId="8013"/>
    <cellStyle name="40% - Accent2 17_RH et QS" xfId="8014"/>
    <cellStyle name="_Table_USA Ownership_commentaires fixe  internet Déc 08_TBG Onatel Février  2009  Vtbg V3_Copie de Flash du mois d' avril 2009 corrigé par NAIMI_Reporting Onatel Mai 2009 V 0" xfId="8015"/>
    <cellStyle name="_TableHead_TBG Onatel Février  2009  Vtbg V3_Copie de Flash du mois d' avril 2009 corrigé par NAIMI_Flash du mois de mai 2009_Budget Telmob 2011" xfId="8016"/>
    <cellStyle name="In Years" xfId="8017"/>
    <cellStyle name="_conso v3 bis" xfId="8018"/>
    <cellStyle name="Accent6" xfId="8019" builtinId="49"/>
    <cellStyle name="20% - Accent4 8_RH et QS" xfId="8020"/>
    <cellStyle name="_Currency_Training Model Shell_BLS2q_salesforce" xfId="8021"/>
    <cellStyle name="Heading bar" xfId="8022"/>
    <cellStyle name="Normal 97_RH et QS" xfId="8023"/>
    <cellStyle name="_Heading_210302 VU Liquidity new figures_Reporting Onatel Mai 2009 V 0_Flash du mois de septembre 2009 (2) (version 1)_Flash du mois de Novembre V2" xfId="8024"/>
    <cellStyle name="Pourcentage 3 3 5" xfId="8025"/>
    <cellStyle name="60% - Accent1 12" xfId="8026"/>
    <cellStyle name="20% - Accent5 11" xfId="8027"/>
    <cellStyle name="Milliers 2 6 2 2" xfId="8028"/>
    <cellStyle name="40% - Accent5" xfId="8029" builtinId="47"/>
    <cellStyle name="_Table_USA Ownership_commentaires fixe  internet Déc 08_Flash du mois de septembre 2009 (2) (version 1)" xfId="8030"/>
    <cellStyle name="_TableHead_commentaires fixe  internet Déc 08_Commentaires TBG mars_Flash du mois d' avril 2009_Reporting Onatel septembre  2009 préparé_Budget 2011 v1 (4) 2" xfId="8031"/>
    <cellStyle name="20% - Accent1 27_RH et QS" xfId="8032"/>
    <cellStyle name="_P&amp;L consolidé q1 2007 V1 bis" xfId="8033"/>
    <cellStyle name="Comma  - Style5_RH et QS" xfId="8034"/>
    <cellStyle name="_Table_02 Pfd Valuation_Commentaires TBG mars_Flash du mois d' avril 2009_Flash du mois de mai 2009" xfId="8035"/>
    <cellStyle name="_TableHeading_Commentaires TBG mars_Budget Telmob 2011" xfId="8036"/>
    <cellStyle name="_Table_02 Pfd Valuation_commentaires fixe  internet Déc 08_Reporting Onatel Mai 2009 V 0" xfId="8037"/>
    <cellStyle name="20 % - Accent5 3 2" xfId="8038"/>
    <cellStyle name="_TableHead_TBG Onatel Février  2009  Vtbg V3_Commentaires TBG mars_Copie de Flash du mois d' avril 2009 corrigé par NAIMI_Reporting Onatel Mai 2009 V 0" xfId="8039"/>
    <cellStyle name="_Table_02 Pfd Valuation_commentaires fixe  internet Déc 08_Reporting Onatel Avril 2009 V0_Reporting Onatel septembre  2009 préparé_Capex- Mobile" xfId="8040"/>
    <cellStyle name="_Table_02 Pfd Valuation_commentaires fixe  internet Déc 08_TBG Onatel Février  2009  Vtbg V3_Commentaires TBG mars_Flash du mois d' avril 2009_Reporting Onatel septembre  2009 préparé_Capex- Mobile" xfId="8041"/>
    <cellStyle name="%_Trafic_Comptable_2010_Janvier" xfId="8042"/>
    <cellStyle name="40 % - Accent5 10 2_RH et QS" xfId="8043"/>
    <cellStyle name="20% - Accent2 25" xfId="8044"/>
    <cellStyle name="PercentSales 10" xfId="8045"/>
    <cellStyle name="_Situation des projets FTK_BSS_Envrt_02-10-07_Feuil1" xfId="8046"/>
    <cellStyle name="Neutre 3" xfId="8047"/>
    <cellStyle name="_TableHead_commentaires fixe  internet Déc 08_Commentaires TBG mars_Flash du mois d' avril 2009_Reporting Onatel Mai 2009 V 0 2" xfId="8048"/>
    <cellStyle name="_actu3 2007 GT" xfId="8049"/>
    <cellStyle name="%_REPORTING  ONATEL SEPTEMBRE 2008 V3_CAPEX BUDGET2010" xfId="8050"/>
    <cellStyle name="_Table_02 Pfd Valuation_commentaires fixe  internet Déc 08_Reporting Onatel Avril 2009 V0_Flash du mois de septembre 2009 (2) (version 1)_Budget Telmob 2011" xfId="8051"/>
    <cellStyle name="_SubHeading_prestemp_Commentaires Janvier 2010" xfId="8052"/>
    <cellStyle name="20% - Accent1 27 2" xfId="8053"/>
    <cellStyle name="CExplanatory Text" xfId="8054" builtinId="53"/>
    <cellStyle name="%_Flux Financiers Conso 2" xfId="8055"/>
    <cellStyle name="Pourcentage 19 4" xfId="8056"/>
    <cellStyle name="_Table_02 Pfd Valuation_commentaires fixe  internet Déc 08_Reporting Onatel Avril 2009 V0_Flash du mois de mai 2009_Capex- Mobile" xfId="8057"/>
    <cellStyle name="_TableRowBorder_Commentaires TBG mars_Flash du mois d' avril 2009" xfId="8058"/>
    <cellStyle name="40% - Accent3 9" xfId="8059"/>
    <cellStyle name="_TableHead_P&amp;L S1 2008_Budget Telmob 2011" xfId="8060"/>
    <cellStyle name="Input Currency 13" xfId="8061"/>
    <cellStyle name="Bad 26" xfId="8062"/>
    <cellStyle name="60% - Accent3 5" xfId="8063"/>
    <cellStyle name="NPPESalesPct 13" xfId="8064"/>
    <cellStyle name="_Table_02 Pfd Valuation_commentaires fixe  internet Déc 08_Reporting Onatel Avril 2009 V0_Copie de Flash du mois d' avril 2009 corrigé par NAIMI_Reporting Onatel Mai 2009 V 0_Reporting Onatel septembre  2009 préparé_Budget Telmob 2011" xfId="8065"/>
    <cellStyle name="_Table_02 Pfd Valuation_commentaires fixe  internet Déc 08_Reporting Onatel Avril 2009 V0_Copie de Flash du mois d' avril 2009 corrigé par NAIMI_Reporting Onatel Mai 2009 V 0_Reporting Onatel septembre  2009 préparé" xfId="8066"/>
    <cellStyle name="_MT-trim-mail2007-int_TBG Oct 2009 - v1" xfId="8067"/>
    <cellStyle name="Milliers 4 3 2 2" xfId="8068"/>
    <cellStyle name="40% - Accent5 11" xfId="8069"/>
    <cellStyle name="20% - Accent5 25 2" xfId="8070"/>
    <cellStyle name="_Table_02 Pfd Valuation_commentaires fixe  internet Déc 08_Reporting Onatel Avril 2009 V0_Copie de Flash du mois d' avril 2009 corrigé par NAIMI_Reporting Onatel Mai 2009 V 0_Flash du mois de septembre 2009 (2) (version 1)" xfId="8071"/>
    <cellStyle name="_TableHeading_P &amp; L Conso_Budget Telmob 2011" xfId="8072"/>
    <cellStyle name="_Table_02 Pfd Valuation_commentaires fixe  internet Déc 08_Reporting Onatel Avril 2009 V0_Copie de Flash du mois d' avril 2009 corrigé par NAIMI_Reporting Onatel Mai 2009 V 0_Capex- Mobile" xfId="8073"/>
    <cellStyle name="_Table_02 Pfd Valuation_Flash du mois d' avril 2009_Flash du mois de mai 2009_Budget Telmob 2011" xfId="8074"/>
    <cellStyle name="_TableRowBorder_TBG Onatel Février  2009  Vtbg V3_Flash du mois d' avril 2009_Flash du mois de mai 2009" xfId="8075"/>
    <cellStyle name="_Table_02 Pfd Valuation_commentaires fixe  internet Déc 08_Reporting Onatel Avril 2009 V0_Copie de Flash du mois d' avril 2009 corrigé par NAIMI_Reporting Onatel Mai 2009 V 0_Budget Telmob 2011" xfId="8076"/>
    <cellStyle name="_Table_commentaires fixe  internet Déc 08_Reporting Onatel Mai 2009 V 0 A ENVOYE_Budget Telmob 2011" xfId="8077"/>
    <cellStyle name="Milliers 2 10 3" xfId="8078"/>
    <cellStyle name="_Table_02 Pfd Valuation_commentaires fixe  internet Déc 08_Reporting Onatel Avril 2009 V0_Copie de Flash du mois d' avril 2009 corrigé par NAIMI_Flash du mois de mai 2009" xfId="8079"/>
    <cellStyle name="_Table_02 Pfd Valuation_commentaires fixe  internet Déc 08_Reporting Onatel Avril 2009 V0_Copie de Flash du mois d' avril 2009 corrigé par NAIMI_Capex- Mobile" xfId="8080"/>
    <cellStyle name="_Table_02 Pfd Valuation_commentaires fixe  internet Déc 08_Reporting Onatel Avril 2009 V0_Copie de Flash du mois d' avril 2009 corrigé par NAIMI_Budget Telmob 2011" xfId="8081"/>
    <cellStyle name="_TableHead_TBG Onatel Février  2009  Vtbg V3_Copie de Flash du mois d' avril 2009 corrigé par NAIMI_Reporting Onatel Mai 2009 V 0_Reporting Onatel septembre  2009 préparé_Budget 2011 v1 (4)" xfId="8082"/>
    <cellStyle name="%_commentaires fixe  internet Déc 08_Flash du mois de Novembre V2" xfId="8083"/>
    <cellStyle name="_Table_02 Pfd Valuation_commentaires fixe  internet Déc 08_Reporting Onatel Avril 2009 V0_Copie de Flash du mois d' avril 2009 corrigé par NAIMI" xfId="8084"/>
    <cellStyle name="Header3 2" xfId="8085"/>
    <cellStyle name="40% - Accent5 27 2" xfId="8086"/>
    <cellStyle name="_%(SignSpaceOnly)_BLS2q_salesforce" xfId="8087"/>
    <cellStyle name="_Table_02 Pfd Valuation_commentaires fixe  internet Déc 08_Reporting Onatel Avril 2009 V0_Copie de Flash du mois d' avril 2009 corrigé par NAIMI_Reporting Onatel Mai 2009 V 0_Reporting Onatel septembre  2009 préparé_Capex- Mobile" xfId="8088"/>
    <cellStyle name="_Heading_prestemp_Reporting Onatel Mai 2009 V 0 A ENVOYE_Flash du mois de Novembre V2" xfId="8089"/>
    <cellStyle name="_Table_02 Pfd Valuation_TBG Onatel Février  2009  Vtbg V3_Commentaires TBG mars_Copie de Flash du mois d' avril 2009 corrigé par NAIMI_Reporting Onatel septembre  2009 préparé_Capex- Mobile" xfId="8090"/>
    <cellStyle name="60% - Accent3 11" xfId="8091"/>
    <cellStyle name="_Table_USA Ownership_commentaires fixe  internet Déc 08_Reporting Onatel Avril 2009 V0_Copie de Flash du mois d' avril 2009 corrigé par NAIMI_Reporting Onatel Mai 2009 V 0_Budget Telmob 2011" xfId="8092"/>
    <cellStyle name="_Table_02 Pfd Valuation_commentaires fixe  internet Déc 08_Reporting Onatel Avril 2009 V0_Budget Telmob 2011" xfId="8093"/>
    <cellStyle name="Copy Decimal 0,00 2" xfId="8094"/>
    <cellStyle name="_Multiple_credit - newco_6_18_BLS2q_salesforce" xfId="8095"/>
    <cellStyle name="DOWNFOOT" xfId="8096"/>
    <cellStyle name="_TableHeading_commentaires fixe  internet Déc 08_TBG Onatel Février  2009  Vtbg V3_Flash du mois d' avril 2009_Reporting Onatel Mai 2009 V 0 2" xfId="8097"/>
    <cellStyle name="_TableHeading_commentaires fixe  internet Déc 08_Flash du mois d' avril 2009_Reporting Onatel septembre  2009 préparé 2" xfId="8098"/>
    <cellStyle name="_Table_02 Pfd Valuation_commentaires fixe  internet Déc 08_Commentaires TBG mars_Flash du mois de mai 2009_Capex- Mobile" xfId="8099"/>
    <cellStyle name="_Table_02 Pfd Valuation_Rev Fixe-Internet_COMMENTAIRES JUILLET 2009" xfId="8100"/>
    <cellStyle name="40% - Accent5 6" xfId="8101"/>
    <cellStyle name="_TableHead_commentaires fixe  internet Déc 08_Reporting Onatel Avril 2009 V0_Reporting Onatel septembre  2009 préparé_Budget 2011 v1 (4)" xfId="8102"/>
    <cellStyle name="_TableHead_TBG Onatel Février  2009  Vtbg V3_Reporting Onatel Mai 2009 V 0" xfId="8103"/>
    <cellStyle name="_Table_Commentaires TBG mars_Flash du mois d' avril 2009_Flash du mois de mai 2009" xfId="8104"/>
    <cellStyle name="_Table_commentaires fixe  internet Déc 08_Commentaires TBG mars_Flash du mois d' avril 2009_Flash du mois de mai 2009_Budget Telmob 2011" xfId="8105"/>
    <cellStyle name="_Table_02 Pfd Valuation_TBG Onatel Février  2009  Vtbg V3_Commentaires TBG mars_Copie de Flash du mois d' avril 2009 corrigé par NAIMI_Reporting Onatel Mai 2009 V 0_Capex- Mobile" xfId="8106"/>
    <cellStyle name="Milliers 3 11 6" xfId="8107"/>
    <cellStyle name="_KPI definitions_Draft" xfId="8108"/>
    <cellStyle name="_TableHeading_commentaires fixe  internet Déc 08_TBG Onatel Février  2009  Vtbg V3_Commentaires TBG mars_Flash du mois d' avril 2009_Reporting Onatel Mai 2009 V 0" xfId="8109"/>
    <cellStyle name="Pourcentage 9 2" xfId="8110"/>
    <cellStyle name="_Table_02 Pfd Valuation_commentaires fixe  internet Déc 08_Flash du mois de septembre 2009 (2) (version 1)_Capex- Mobile" xfId="8111"/>
    <cellStyle name="Accent6 23" xfId="8112"/>
    <cellStyle name="Accent6 18" xfId="8113"/>
    <cellStyle name="Normal 6 2 4 2_RH et QS" xfId="8114"/>
    <cellStyle name="Accent6 - 40 % 2" xfId="8115"/>
    <cellStyle name="Milliers 3 2_RH et QS" xfId="8116"/>
    <cellStyle name="Pourcentage 18 2 3 3_RH et QS" xfId="8117"/>
    <cellStyle name="_Table_USA Ownership_commentaires fixe  internet Déc 08_TBG Onatel Février  2009  Vtbg V3_Flash du mois d' avril 2009" xfId="8118"/>
    <cellStyle name="_TableHeading_commentaires fixe  internet Déc 08_Reporting Onatel Avril 2009 V0_Reporting Onatel septembre  2009 préparé_Budget 2011 v1 (4) 2" xfId="8119"/>
    <cellStyle name="Sortie 4_RH et QS" xfId="8120"/>
    <cellStyle name="%_Trafic_Comptable_2009_juillet" xfId="8121"/>
    <cellStyle name="_TableHead_Commentaires TBG mars_Reporting Onatel Mai 2009 V 0_Budget Telmob 2011 2" xfId="8122"/>
    <cellStyle name="_MT-trim-mail2007-int" xfId="8123"/>
    <cellStyle name="_Table_02 Pfd Valuation_commentaires fixe  internet Déc 08_Flash du mois d' avril 2009_Reporting Onatel septembre  2009 préparé_Budget Telmob 2011" xfId="8124"/>
    <cellStyle name="_TableHead_Commentaires TBG mars_Flash du mois d' avril 2009_Budget Telmob 2011 2" xfId="8125"/>
    <cellStyle name="_TableHead_TBG Onatel Février  2009  Vtbg V3_Flash du mois de mai 2009_Budget Telmob 2011" xfId="8126"/>
    <cellStyle name="_SubHeading_prestemp_Classeur1 (2)" xfId="8127"/>
    <cellStyle name="_TableHeading_commentaires fixe  internet Déc 08_Copie de Flash du mois d' avril 2009 corrigé par NAIMI_Flash du mois de mai 2009 2" xfId="8128"/>
    <cellStyle name="_Table_02 Pfd Valuation_commentaires fixe  internet Déc 08_Flash du mois d' avril 2009_Flash du mois de septembre 2009 (2) (version 1)" xfId="8129"/>
    <cellStyle name="Titre 3 6 3" xfId="8130"/>
    <cellStyle name="_Table_02 Pfd Valuation_commentaires fixe  internet Déc 08_Flash du mois d' avril 2009_Flash du mois de mai 2009_Capex- Mobile" xfId="8131"/>
    <cellStyle name="%_Flux Financiers Conso_FLASH ONATEL DU MOIS DE FEVRIER 2010 V2" xfId="8132"/>
    <cellStyle name="_SubHeading_prestemp_Reporting Onatel Avril 2009 V0_FAITS MARQUANTS DE SEPTEMBRE 2009" xfId="8133"/>
    <cellStyle name="%_Phase préparatoire du TBG de Décembre 2008_Flux Financiers Conso_Flash du mois de septembre 2009 (2) (version 1)" xfId="8134"/>
    <cellStyle name="_Table_02 Pfd Valuation_commentaires fixe  internet Déc 08_Flash du mois d' avril 2009_Flash du mois de mai 2009_Budget Telmob 2011" xfId="8135"/>
    <cellStyle name="%_Trafic_Comptable_2009_Sept 2" xfId="8136"/>
    <cellStyle name="Normal 2 2 5" xfId="8137"/>
    <cellStyle name="20% - Accent5 18_RH et QS" xfId="8138"/>
    <cellStyle name="20% - Accent5 23_RH et QS" xfId="8139"/>
    <cellStyle name="Millares_BSC 3&amp;4" xfId="8140"/>
    <cellStyle name="_Heading_prestemp_Reporting Onatel Mai 2009 V 0_Commentaires Janvier 2010" xfId="8141"/>
    <cellStyle name="20 % - Accent2 9 3" xfId="8142"/>
    <cellStyle name="_Table_USA Ownership_commentaires fixe  internet Déc 08_Copie de Flash du mois d' avril 2009 corrigé par NAIMI_Reporting Onatel septembre  2009 préparé_Budget Telmob 2011" xfId="8143"/>
    <cellStyle name="_Table_02 Pfd Valuation_commentaires fixe  internet Déc 08_Flash du mois d' avril 2009_Capex- Mobile" xfId="8144"/>
    <cellStyle name="_Table_Commentaires TBG mars_Copie de Flash du mois d' avril 2009 corrigé par NAIMI_Reporting Onatel Mai 2009 V 0_Flash du mois de septembre 2009 (2) (version 1)" xfId="8145"/>
    <cellStyle name="_Table_TBG Onatel Février  2009  Vtbg V3_Commentaires TBG mars_Flash du mois d' avril 2009_Flash du mois de mai 2009" xfId="8146"/>
    <cellStyle name="_TableHead_commentaires fixe  internet Déc 08_TBG Onatel Février  2009  Vtbg V3_Commentaires TBG mars_Flash du mois d' avril 2009_Flash du mois de mai 2009 2" xfId="8147"/>
    <cellStyle name="_Table_02 Pfd Valuation_TBG Onatel Février  2009  Vtbg V3_Copie de Flash du mois d' avril 2009 corrigé par NAIMI_Reporting Onatel Mai 2009 V 0_Reporting Onatel septembre  2009 préparé_Budget Telmob 2011" xfId="8148"/>
    <cellStyle name="Pourcentage 7 2_RH et QS" xfId="8149"/>
    <cellStyle name="_TableHead_TBG Onatel Février  2009  Vtbg V3_Commentaires TBG mars_Flash du mois d' avril 2009_Flash du mois de mai 2009_Budget Telmob 2011" xfId="8150"/>
    <cellStyle name="Warning Text 14" xfId="8151"/>
    <cellStyle name="20% - Accent4 9" xfId="8152"/>
    <cellStyle name="Normal 3 2 4 3 2" xfId="8153"/>
    <cellStyle name="_Table_USA Ownership_commentaires fixe  internet Déc 08_Commentaires TBG mars_Reporting Onatel septembre  2009 préparé_Budget Telmob 2011" xfId="8154"/>
    <cellStyle name="Normal 8 2" xfId="8155"/>
    <cellStyle name="Comma  - Style4 2" xfId="8156"/>
    <cellStyle name="_MultipleSpace_USA Ownership" xfId="8157"/>
    <cellStyle name="_TableHeading_Commentaires TBG mars_Copie de Flash du mois d' avril 2009 corrigé par NAIMI_Flash du mois de mai 2009_Budget 2011 v1 (4)" xfId="8158"/>
    <cellStyle name="_Table_commentaires fixe  internet Déc 08_Commentaires TBG mars_Copie de Flash du mois d' avril 2009 corrigé par NAIMI_Flash du mois de mai 2009_Budget Telmob 2011" xfId="8159"/>
    <cellStyle name="_Table_02 Pfd Valuation_commentaires fixe  internet Déc 08_TBG Onatel Février  2009  Vtbg V3_Commentaires TBG mars_Copie de Flash du mois d' avril 2009 corrigé par NAIMI_Reporting Onatel Mai 2009 V 0_Reporting Onatel septembre  2009 préparé_Capex- Mobile" xfId="8160"/>
    <cellStyle name="_TableHead_commentaires fixe  internet Déc 08_TBG Onatel Février  2009  Vtbg V3_Flash du mois d' avril 2009_Reporting Onatel septembre  2009 préparé" xfId="8161"/>
    <cellStyle name="40 % - Accent3 11_RH et QS" xfId="8162"/>
    <cellStyle name="_KPI definitions_Draft_BP&amp;A Bulletin - 05- 2008-09-MAPA (draft)" xfId="8163"/>
    <cellStyle name="_TableHeading_Copie de Flash du mois d' avril 2009 corrigé par NAIMI_Reporting Onatel Mai 2009 V 0_Reporting Onatel septembre  2009 préparé" xfId="8164"/>
    <cellStyle name="_Situation des projets FTK_BSS_Envrt_18-10-05_PPO_3G_2009 Propos DR &amp; Scénarios Mktg 12-12_TBG nov 09 - v5" xfId="8165"/>
    <cellStyle name="_KPI Consolidation version 8" xfId="8166"/>
    <cellStyle name="Accent6 14" xfId="8167"/>
    <cellStyle name="_Table_commentaires fixe  internet Déc 08_Reporting Onatel Avril 2009 V0_Budget Telmob 2011" xfId="8168"/>
    <cellStyle name="_TableHead_commentaires fixe  internet Déc 08_TBG Onatel Février  2009  Vtbg V3_Copie de Flash du mois d' avril 2009 corrigé par NAIMI_Budget Telmob 2011 2" xfId="8169"/>
    <cellStyle name="40% - Accent3 3 2" xfId="8170"/>
    <cellStyle name="_Access Charges Mobility" xfId="8171"/>
    <cellStyle name="Title 23" xfId="8172"/>
    <cellStyle name="Title 18" xfId="8173"/>
    <cellStyle name="_Indicateurs BFR Régions 092008" xfId="8174"/>
    <cellStyle name="60% - Accent4 6" xfId="8175"/>
    <cellStyle name="60% - Accent6 15" xfId="8176"/>
    <cellStyle name="60% - Accent6 20" xfId="8177"/>
    <cellStyle name="Currency" xfId="8178" builtinId="4"/>
    <cellStyle name="_Table_commentaires fixe  internet Déc 08_Commentaires TBG mars_Copie de Flash du mois d' avril 2009 corrigé par NAIMI_Reporting Onatel septembre  2009 préparé" xfId="8179"/>
    <cellStyle name="_Table_Copie de Flash du mois d' avril 2009 corrigé par NAIMI_Budget Telmob 2011" xfId="8180"/>
    <cellStyle name="_Table_02 Pfd Valuation_commentaires fixe  internet Déc 08_Copie de Flash du mois d' avril 2009 corrigé par NAIMI_Reporting Onatel Mai 2009 V 0_Reporting Onatel septembre  2009 préparé_Capex- Mobile" xfId="8181"/>
    <cellStyle name="_Table_02 Pfd Valuation_commentaires fixe  internet Déc 08_Copie de Flash du mois d' avril 2009 corrigé par NAIMI_Reporting Onatel Mai 2009 V 0_Flash du mois de septembre 2009 (2) (version 1)_Budget Telmob 2011" xfId="8182"/>
    <cellStyle name="20% - Accent3 5_RH et QS" xfId="8183"/>
    <cellStyle name="20 % - Accent6 7" xfId="8184"/>
    <cellStyle name="_TableHeading_commentaires fixe  internet Déc 08_Flash du mois d' avril 2009_Flash du mois de mai 2009_Budget Telmob 2011 2" xfId="8185"/>
    <cellStyle name="_Table_02 Pfd Valuation_Budget Telmob 2011" xfId="8186"/>
    <cellStyle name="Normal 14 3 2" xfId="8187"/>
    <cellStyle name="_Table_USA Ownership_commentaires fixe  internet Déc 08_TBG Onatel Février  2009  Vtbg V3_Commentaires TBG mars_Flash du mois d' avril 2009_Flash du mois de septembre 2009 (2) (version 1)" xfId="8188"/>
    <cellStyle name="_TableHeading_commentaires fixe  internet Déc 08_Commentaires TBG mars_Copie de Flash du mois d' avril 2009 corrigé par NAIMI_Reporting Onatel Mai 2009 V 0_Budget 2011 v1 (4) 2" xfId="8189"/>
    <cellStyle name="40 % - Accent3 7" xfId="8190"/>
    <cellStyle name="_Heading_210302 VU Liquidity new figures_commentaires fixe  internet Déc 08" xfId="8191"/>
    <cellStyle name="_Heading_210302 VU Liquidity new figures_Reporting Onatel Mai 2009 V 0_Flash du mois de Décembre 2009 V3 (2)" xfId="8192"/>
    <cellStyle name="_Table_02 Pfd Valuation_commentaires fixe  internet Déc 08_Copie de Flash du mois d' avril 2009 corrigé par NAIMI_Flash du mois de mai 2009_Capex- Mobile" xfId="8193"/>
    <cellStyle name="_TableHeading_Budget Telmob 2011" xfId="8194"/>
    <cellStyle name="_Table_02 Pfd Valuation_commentaires fixe  internet Déc 08_Copie de Flash du mois d' avril 2009 corrigé par NAIMI_Flash du mois de mai 2009" xfId="8195"/>
    <cellStyle name="40% - Accent4 9" xfId="8196"/>
    <cellStyle name="_TableHead_commentaires fixe  internet Déc 08_TBG Onatel Février  2009  Vtbg V3_Commentaires TBG mars_Copie de Flash du mois d' avril 2009 corrigé par NAIMI_Reporting Onatel septembre  2009 préparé 2" xfId="8197"/>
    <cellStyle name="%_Phase préparatoire du TBG de Décembre 2008_Flash du mois de septembre 2009 (2) (version 1)_Flash du mois de Novembre V2" xfId="8198"/>
    <cellStyle name="% 10" xfId="8199"/>
    <cellStyle name="20% - Accent6 27 2" xfId="8200"/>
    <cellStyle name="_Network Capex &amp; Opex Module - Circle_F2.7A" xfId="8201"/>
    <cellStyle name="40% - Accent3 17" xfId="8202"/>
    <cellStyle name="40% - Accent3 22" xfId="8203"/>
    <cellStyle name="_Table_02 Pfd Valuation_commentaires fixe  internet Déc 08_Copie de Flash du mois d' avril 2009 corrigé par NAIMI_Capex- Mobile" xfId="8204"/>
    <cellStyle name="Normal 21 7_RH et QS" xfId="8205"/>
    <cellStyle name="_Table_02 Pfd Valuation_TBG Onatel Février  2009  Vtbg V3_Commentaires TBG mars_Copie de Flash du mois d' avril 2009 corrigé par NAIMI_Reporting Onatel Mai 2009 V 0_Flash du mois de septembre 2009 (2) (version 1)_Capex- Mobile" xfId="8206"/>
    <cellStyle name="20 % - Accent6 8 2" xfId="8207"/>
    <cellStyle name="60% - Accent2 14" xfId="8208"/>
    <cellStyle name="_SubHeading_210302 VU Liquidity new figures_FAITS MARQUANTS DE SEPTEMBRE 2009" xfId="8209"/>
    <cellStyle name="Normal 96" xfId="8210"/>
    <cellStyle name="_Table_02 Pfd Valuation_commentaires fixe  internet Déc 08_Copie de Flash du mois d' avril 2009 corrigé par NAIMI" xfId="8211"/>
    <cellStyle name="40 % - Accent1 2 5" xfId="8212"/>
    <cellStyle name="Normal 4 2 6 2" xfId="8213"/>
    <cellStyle name="_Table_commentaires fixe  internet Déc 08_Flash du mois de septembre 2009 (2) (version 1)" xfId="8214"/>
    <cellStyle name="_Heading_prestemp_Reporting Onatel Mai 2009 V 0 A ENVOYE_Commentaire activité Fixe  mobile ONATEL Nov 2009" xfId="8215"/>
    <cellStyle name="Title 25" xfId="8216"/>
    <cellStyle name="_Table_02 Pfd Valuation_Reporting Onatel Avril 2009 V0_Reporting Onatel septembre  2009 préparé" xfId="8217"/>
    <cellStyle name="20% - Accent4 28 2" xfId="8218"/>
    <cellStyle name="_Multiple_NBC-5 yearDCF-Final from Vivendi modified" xfId="8219"/>
    <cellStyle name="Normal 21 7 2" xfId="8220"/>
    <cellStyle name="60% - Accent6 5" xfId="8221"/>
    <cellStyle name="_Table_02 Pfd Valuation_commentaires fixe  internet Déc 08_TBG Onatel Février  2009  Vtbg V3_Copie de Flash du mois d' avril 2009 corrigé par NAIMI_Flash du mois de septembre 2009 (2) (version 1)_Budget Telmob 2011" xfId="8222"/>
    <cellStyle name="Titre 3 2 3" xfId="8223"/>
    <cellStyle name="_SubHeading_210302 VU Liquidity new figures_FLASH ONATEL DU MOIS DE FEVRIER 2010 V2" xfId="8224"/>
    <cellStyle name="Style 1 8" xfId="8225"/>
    <cellStyle name="_Table_commentaires fixe  internet Déc 08_Commentaires TBG mars_Reporting Onatel Mai 2009 V 0" xfId="8226"/>
    <cellStyle name="_Table_02 Pfd Valuation_Reporting Onatel Avril 2009 V0_Copie de Flash du mois d' avril 2009 corrigé par NAIMI_Reporting Onatel Mai 2009 V 0_Budget Telmob 2011" xfId="8227"/>
    <cellStyle name="Neutral 13" xfId="8228"/>
    <cellStyle name="_Table_02 Pfd Valuation_commentaires fixe  internet Déc 08_Reporting Onatel Avril 2009 V0_Copie de Flash du mois d' avril 2009 corrigé par NAIMI_Reporting Onatel septembre  2009 préparé" xfId="8229"/>
    <cellStyle name="_Heading" xfId="8230"/>
    <cellStyle name="_Table_02 Pfd Valuation_Reporting Onatel Avril 2009 V0_Copie de Flash du mois d' avril 2009 corrigé par NAIMI_Reporting Onatel Mai 2009 V 0_Capex- Mobile" xfId="8231"/>
    <cellStyle name="SAPBEXexcCritical6" xfId="8232"/>
    <cellStyle name="%_Trafic_Comptable_2010_Janvier 2" xfId="8233"/>
    <cellStyle name="Normal 12 4 4" xfId="8234"/>
    <cellStyle name="_TableHeading_TBG Onatel Février  2009  Vtbg V3_Commentaires TBG mars_Flash du mois d' avril 2009_Budget Telmob 2011" xfId="8235"/>
    <cellStyle name="_TableHeading_P &amp; L Conso" xfId="8236"/>
    <cellStyle name="40 % - Accent3 8 3" xfId="8237"/>
    <cellStyle name="_TableRowBorder_commentaires fixe  internet Déc 08_TBG Onatel Février  2009  Vtbg V3_Commentaires TBG mars_Copie de Flash du mois d' avril 2009 corrigé par NAIMI_Reporting Onatel Mai 2009 V 0_Reporting Onatel septembre  2009 préparé" xfId="8238"/>
    <cellStyle name="_Table_02 Pfd Valuation_commentaires fixe  internet Déc 08_Commentaires TBG mars_Reporting Onatel septembre  2009 préparé" xfId="8239"/>
    <cellStyle name="40% - Accent3 17 2" xfId="8240"/>
    <cellStyle name="40% - Accent3 22 2" xfId="8241"/>
    <cellStyle name="_Table_P&amp;L S1 2008_Budget Telmob 2011" xfId="8242"/>
    <cellStyle name="_SubHeading_210302 VU Liquidity new figures_Reporting Onatel Avril 2009 V0_Flash du mois de septembre 2009 (2) (version 1)_Reporting Onatel septembre  2009 V1 (4)" xfId="8243"/>
    <cellStyle name="Entered" xfId="8244"/>
    <cellStyle name="40% - Accent5 3_RH et QS" xfId="8245"/>
    <cellStyle name="Check Cell 5" xfId="8246"/>
    <cellStyle name="Check Cell 27" xfId="8247"/>
    <cellStyle name="_Table_02 Pfd Valuation_commentaires fixe  internet Déc 08_Commentaires TBG mars_Reporting Onatel Mai 2009 V 0" xfId="8248"/>
    <cellStyle name="Normal 12 4 2_RH et QS" xfId="8249"/>
    <cellStyle name="Normal 82 2" xfId="8250"/>
    <cellStyle name="Normal 77 2" xfId="8251"/>
    <cellStyle name="%_commentaires fixe  internet Déc 08_Commentaire activité Fixe  mobile ONATEL Nov 2009" xfId="8252"/>
    <cellStyle name="Explanatory Text 15" xfId="8253"/>
    <cellStyle name="Explanatory Text 20" xfId="8254"/>
    <cellStyle name="_Classeur2 3" xfId="8255"/>
    <cellStyle name="_Table_USA Ownership_Copie de Flash du mois d' avril 2009 corrigé par NAIMI_Flash du mois de mai 2009" xfId="8256"/>
    <cellStyle name="_Rapport_Mez_GSR7TRX" xfId="8257"/>
    <cellStyle name="Titre 3 5_RH et QS" xfId="8258"/>
    <cellStyle name="_Table_02 Pfd Valuation_commentaires fixe  internet Déc 08_Flash du mois d' avril 2009_Reporting Onatel septembre  2009 préparé_Capex- Mobile" xfId="8259"/>
    <cellStyle name="Accent5 2 9" xfId="8260"/>
    <cellStyle name="20 % - Accent2 7 3" xfId="8261"/>
    <cellStyle name="_Situation des projets FTK_BSS_Envrt_18-10-05" xfId="8262"/>
    <cellStyle name="_Situation des projets FTK_BSS_Envrt_18-10-05_Tableau de bord 3G_Feuil1" xfId="8263"/>
    <cellStyle name="SAPBEXexcBad8" xfId="8264"/>
    <cellStyle name="_SubHeading_210302 VU Liquidity new figures_Reporting Onatel Avril 2009 V0 2" xfId="8265"/>
    <cellStyle name="40% - Accent6 17" xfId="8266"/>
    <cellStyle name="40% - Accent6 22" xfId="8267"/>
    <cellStyle name="_Table_USA Ownership_Commentaires TBG mars_Copie de Flash du mois d' avril 2009 corrigé par NAIMI_Reporting Onatel Mai 2009 V 0" xfId="8268"/>
    <cellStyle name="_Table_02 Pfd Valuation_TBG Onatel Février  2009  Vtbg V3_Commentaires TBG mars_Reporting Onatel Mai 2009 V 0_Budget Telmob 2011" xfId="8269"/>
    <cellStyle name="_TableHeading_Commentaires TBG mars_Flash du mois d' avril 2009" xfId="8270"/>
    <cellStyle name="_TableHead_Rev Fixe-Internet_Budget 2011 v1 (4) 2" xfId="8271"/>
    <cellStyle name="_TableHead_commentaires fixe  internet Déc 08_Copie de Flash du mois d' avril 2009 corrigé par NAIMI_Flash du mois de mai 2009_Budget 2011 v1 (4)" xfId="8272"/>
    <cellStyle name="_Situation des projets FTK_BSS_Envrt_18-10-05_Sotelma- P&amp;L MAD " xfId="8273"/>
    <cellStyle name="_TableHead_Copie de Flash du mois d' avril 2009 corrigé par NAIMI_Reporting Onatel Mai 2009 V 0_Reporting Onatel septembre  2009 préparé_Budget 2011 v1 (4)" xfId="8274"/>
    <cellStyle name="Normal 12 4_RH et QS" xfId="8275"/>
    <cellStyle name="_Heading_prestemp_Reporting Onatel Mai 2009 V 0_Flash du mois de septembre 2009 (2) (version 1)_Reporting Onatel septembre  2009 V1 (4)" xfId="8276"/>
    <cellStyle name="_Table_02 Pfd Valuation_commentaires fixe  internet Déc 08_Commentaires TBG mars_Flash du mois d' avril 2009_Reporting Onatel septembre  2009 préparé_Budget Telmob 2011" xfId="8277"/>
    <cellStyle name="_Table_02 Pfd Valuation_commentaires fixe  internet Déc 08_Commentaires TBG mars_Flash du mois d' avril 2009_Reporting Onatel septembre  2009 préparé" xfId="8278"/>
    <cellStyle name="ItemTypeClass" xfId="8279"/>
    <cellStyle name="Milliers 8 2 2" xfId="8280"/>
    <cellStyle name="_Table_USA Ownership_commentaires fixe  internet Déc 08_Copie de Flash du mois d' avril 2009 corrigé par NAIMI_Reporting Onatel Mai 2009 V 0_Budget Telmob 2011" xfId="8281"/>
    <cellStyle name="_TableRowBorder_commentaires fixe  internet Déc 08_Reporting Onatel Avril 2009 V0_Flash du mois de mai 2009" xfId="8282"/>
    <cellStyle name="PrePop Currency (0)_Parc Mobile" xfId="8283"/>
    <cellStyle name="_Table_02 Pfd Valuation_commentaires fixe  internet Déc 08_Commentaires TBG mars_Flash du mois d' avril 2009_Flash du mois de septembre 2009 (2) (version 1)_Capex- Mobile" xfId="8284"/>
    <cellStyle name="_Table_USA Ownership_commentaires fixe  internet Déc 08_Copie de Flash du mois d' avril 2009 corrigé par NAIMI_Flash du mois de septembre 2009 (2) (version 1)_Budget Telmob 2011" xfId="8285"/>
    <cellStyle name="Texte explicatif 6" xfId="8286"/>
    <cellStyle name="Milliers 3 13" xfId="8287"/>
    <cellStyle name="_CWNs - MOBILITY1" xfId="8288"/>
    <cellStyle name="20 % - Accent5 8 2" xfId="8289"/>
    <cellStyle name="_Table_02 Pfd Valuation_commentaires fixe  internet Déc 08_TBG Onatel Février  2009  Vtbg V3_Commentaires TBG mars_Flash du mois d' avril 2009_Flash du mois de septembre 2009 (2) (version 1)_Budget Telmob 2011" xfId="8290"/>
    <cellStyle name="_Table_USA Ownership_TBG Onatel Février  2009  Vtbg V3_Copie de Flash du mois d' avril 2009 corrigé par NAIMI_Budget Telmob 2011" xfId="8291"/>
    <cellStyle name="40 % - Accent5 10 2" xfId="8292"/>
    <cellStyle name="60% - Accent3 28" xfId="8293"/>
    <cellStyle name="Percent" xfId="8294" builtinId="5"/>
    <cellStyle name="Accent1 2 5" xfId="8295"/>
    <cellStyle name="Normal 21 2 2 4" xfId="8296"/>
    <cellStyle name="_CWNs - MOBILITY1_BP&amp;A Bulletin - 05- 2008-09-MAPA (Post review)" xfId="8297"/>
    <cellStyle name="40 % - Accent2 9 2 2" xfId="8298"/>
    <cellStyle name="_TableHead_commentaires fixe  internet Déc 08_Reporting Onatel Avril 2009 V0_Budget Telmob 2011" xfId="8299"/>
    <cellStyle name="_Currency_Preliminary Model 30 06 00 2" xfId="8300"/>
    <cellStyle name="Accent1 2 2 2" xfId="8301"/>
    <cellStyle name="_Mobility QonQ1" xfId="8302"/>
    <cellStyle name="Normal 12 5_RH et QS" xfId="8303"/>
    <cellStyle name="20% - Accent1 12" xfId="8304"/>
    <cellStyle name="Input Percent 3" xfId="8305"/>
    <cellStyle name="_Réel CAPEX_Classeur1 (2)" xfId="8306"/>
    <cellStyle name="_TableHead_TBG Onatel Février  2009  Vtbg V3_Budget Telmob 2011" xfId="8307"/>
    <cellStyle name=" Writer Import]_x000d__x000a_Display Dialog=No_x000d__x000a__x000d__x000a_[Horizontal Arrange]_x000d__x000a_Dimensions Interlocking=Yes_x000d__x000a_Sum Hierarchy=Yes_x000d__x000a_Generate 2" xfId="8308"/>
    <cellStyle name="Normal 14 3" xfId="8309"/>
    <cellStyle name="40% - Accent3 28 2" xfId="8310"/>
    <cellStyle name="60% - Accent2 13" xfId="8311"/>
    <cellStyle name="_Table_02 Pfd Valuation_Commentaires TBG mars_Copie de Flash du mois d' avril 2009 corrigé par NAIMI_Reporting Onatel septembre  2009 préparé_Capex- Mobile" xfId="8312"/>
    <cellStyle name="_TableHead_Flash du mois de mai 2009" xfId="8313"/>
    <cellStyle name="_Table_USA Ownership_Rev Fixe-Internet_COMMENTAIRES JUILLET 2009" xfId="8314"/>
    <cellStyle name="_TableRowBorder_Commentaires TBG mars_Copie de Flash du mois d' avril 2009 corrigé par NAIMI_Flash du mois de mai 2009" xfId="8315"/>
    <cellStyle name="_Table_commentaires fixe  internet Déc 08_TBG Onatel Février  2009  Vtbg V3_Flash du mois de mai 2009" xfId="8316"/>
    <cellStyle name="Milliers 5 4" xfId="8317"/>
    <cellStyle name="%_Flash_du_mois_de_Décembre_2008_v2(2)_Flux Financiers Conso_Commentaire activité Fixe  mobile ONATEL Nov 2009" xfId="8318"/>
    <cellStyle name="_TableRowBorder_commentaires fixe  internet Déc 08_Commentaires TBG mars_Copie de Flash du mois d' avril 2009 corrigé par NAIMI_Reporting Onatel Mai 2009 V 0_Reporting Onatel septembre  2009 préparé" xfId="8319"/>
    <cellStyle name="40% - Accent1 7" xfId="8320"/>
    <cellStyle name="Normal 6 2 3 5_RH et QS" xfId="8321"/>
    <cellStyle name="_Table_02 Pfd Valuation_TBG Onatel Février  2009  Vtbg V3_Commentaires TBG mars_Flash du mois d' avril 2009_Flash du mois de septembre 2009 (2) (version 1)_Budget Telmob 2011" xfId="8322"/>
    <cellStyle name="60% - Accent3 13" xfId="8323"/>
    <cellStyle name="_SubHeading_prestemp_Reporting Onatel Mai 2009 V 0_FLASH ONATEL DU MOIS DE FEVRIER 2010 V2" xfId="8324"/>
    <cellStyle name="_indicateurs fournisseurs" xfId="8325"/>
    <cellStyle name="_TableRowBorder_commentaires fixe  internet Déc 08_Flash du mois d' avril 2009_Reporting Onatel septembre  2009 préparé" xfId="8326"/>
    <cellStyle name="%_Flash_du_mois_de_Décembre_2008_v2(2)_Flux Financiers Conso_Commentaires Janvier 2010" xfId="8327"/>
    <cellStyle name="_Table_USA Ownership_commentaires fixe  internet Déc 08_TBG Onatel Février  2009  Vtbg V3_Flash du mois d' avril 2009_Flash du mois de septembre 2009 (2) (version 1)_Budget Telmob 2011" xfId="8328"/>
    <cellStyle name="_TableRowBorder_commentaires fixe  internet Déc 08_TBG Onatel Février  2009  Vtbg V3_Reporting Onatel Mai 2009 V 0" xfId="8329"/>
    <cellStyle name="40 % - Accent1 10_RH et QS" xfId="8330"/>
    <cellStyle name="20 % - Accent4 14" xfId="8331"/>
    <cellStyle name="60 % - Accent4 4" xfId="8332"/>
    <cellStyle name="_Table_commentaires fixe  internet Déc 08_Commentaires TBG mars_Copie de Flash du mois d' avril 2009 corrigé par NAIMI" xfId="8333"/>
    <cellStyle name="_Table_Flash du mois d' avril 2009_Flash du mois de mai 2009_Budget Telmob 2011" xfId="8334"/>
    <cellStyle name="_TableRowBorder_commentaires fixe  internet Déc 08_TBG Onatel Février  2009  Vtbg V3_Budget Telmob 2011" xfId="8335"/>
    <cellStyle name="_Table_commentaires fixe  internet Déc 08_TBG Onatel Février  2009  Vtbg V3_Commentaires TBG mars_Copie de Flash du mois d' avril 2009 corrigé par NAIMI_Reporting Onatel Mai 2009 V 0_Flash du mois de septembre 2009 (2) (version 1)" xfId="8336"/>
    <cellStyle name="Pourcentage 18 3 2_RH et QS" xfId="8337"/>
    <cellStyle name="Pourcentage 18 6_RH et QS" xfId="8338"/>
    <cellStyle name="40% - Accent2 16 2" xfId="8339"/>
    <cellStyle name="40% - Accent2 21 2" xfId="8340"/>
    <cellStyle name="20% - Accent2" xfId="8341" builtinId="34"/>
    <cellStyle name="_TableRowBorder_commentaires fixe  internet Déc 08_Flash du mois d' avril 2009_Flash du mois de mai 2009" xfId="8342"/>
    <cellStyle name="_Table_02 Pfd Valuation_commentaires fixe  internet Déc 08_Reporting Onatel Avril 2009 V0_Copie de Flash du mois d' avril 2009 corrigé par NAIMI_Flash du mois de septembre 2009 (2) (version 1)" xfId="8343"/>
    <cellStyle name="_Heading_210302 VU Liquidity new figures_Reporting Onatel Avril 2009 V0_Flash du mois de septembre 2009 (2) (version 1)_Reporting Onatel septembre  2009 V1 (4)" xfId="8344"/>
    <cellStyle name="_Table_commentaires fixe  internet Déc 08_Commentaires TBG mars_Flash du mois d' avril 2009_Reporting Onatel septembre  2009 préparé_Budget Telmob 2011" xfId="8345"/>
    <cellStyle name="Euro 10" xfId="8346"/>
    <cellStyle name="_Table_02 Pfd Valuation_commentaires fixe  internet Déc 08_Commentaires TBG mars_Copie de Flash du mois d' avril 2009 corrigé par NAIMI_Flash du mois de septembre 2009 (2) (version 1)_Capex- Mobile" xfId="8347"/>
    <cellStyle name="_Copy of QoQ Access Charges" xfId="8348"/>
    <cellStyle name="_Table_USA Ownership_commentaires fixe  internet Déc 08_TBG Onatel Février  2009  Vtbg V3_Flash du mois de septembre 2009 (2) (version 1)" xfId="8349"/>
    <cellStyle name="20% - Accent5 12" xfId="8350"/>
    <cellStyle name="Link Units (2) 2" xfId="8351"/>
    <cellStyle name="_Table_02 Pfd Valuation_commentaires fixe  internet Déc 08_Commentaires TBG mars_Copie de Flash du mois d' avril 2009 corrigé par NAIMI_Flash du mois de mai 2009_Capex- Mobile" xfId="8352"/>
    <cellStyle name="Comma [0] 10" xfId="8353"/>
    <cellStyle name="40% - Accent3 26_RH et QS" xfId="8354"/>
    <cellStyle name="_SubHeading_prestemp_Flash du mois d' avril 2009" xfId="8355"/>
    <cellStyle name="20% - Accent2 17_RH et QS" xfId="8356"/>
    <cellStyle name="20% - Accent2 22_RH et QS" xfId="8357"/>
    <cellStyle name="_TableHeading_commentaires fixe  internet Déc 08_Copie de Flash du mois d' avril 2009 corrigé par NAIMI_Budget Telmob 2011" xfId="8358"/>
    <cellStyle name="60 % - Accent1 8 2" xfId="8359"/>
    <cellStyle name="_Table_02 Pfd Valuation_commentaires fixe  internet Déc 08_Commentaires TBG mars_Flash du mois d' avril 2009_Reporting Onatel septembre  2009 préparé_Capex- Mobile" xfId="8360"/>
    <cellStyle name="_CurrencySpace_Contribution of assets into USAi_02" xfId="8361"/>
    <cellStyle name="_Table_USA Ownership_commentaires fixe  internet Déc 08_Commentaires TBG mars_Copie de Flash du mois d' avril 2009 corrigé par NAIMI_Reporting Onatel Mai 2009 V 0_Flash du mois de septembre 2009 (2) (version 1)_Budget Telmob 2011" xfId="8362"/>
    <cellStyle name="20 % - Accent1 9_RH et QS" xfId="8363"/>
    <cellStyle name="_Heading_210302 VU Liquidity new figures_Reporting Onatel Mai 2009 V 0 A ENVOYE_Flash du mois de Décembre 2009 V3 (2)" xfId="8364"/>
    <cellStyle name="Bad 11" xfId="8365"/>
    <cellStyle name="_TableRowBorder_commentaires fixe  internet Déc 08_Flash du mois d' avril 2009_Reporting Onatel Mai 2009 V 0" xfId="8366"/>
    <cellStyle name="_Table_02 Pfd Valuation_commentaires fixe  internet Déc 08_TBG Onatel Février  2009  Vtbg V3_Flash du mois d' avril 2009_Reporting Onatel septembre  2009 préparé_Budget Telmob 2011" xfId="8367"/>
    <cellStyle name="_TableHeading_commentaires fixe  internet Déc 08_Reporting Onatel Avril 2009 V0_Copie de Flash du mois d' avril 2009 corrigé par NAIMI 2" xfId="8368"/>
    <cellStyle name="20% - Accent1 6" xfId="8369"/>
    <cellStyle name="_tab indicat_Classeur1 (2)" xfId="8370"/>
    <cellStyle name="_TableHeading_Commentaires TBG mars_Copie de Flash du mois d' avril 2009 corrigé par NAIMI_Budget Telmob 2011 2" xfId="8371"/>
    <cellStyle name="40% - Accent2 6_RH et QS" xfId="8372"/>
    <cellStyle name="_Ta" xfId="8373"/>
    <cellStyle name="Milliers 19 3 2" xfId="8374"/>
    <cellStyle name="_RECAPFLUXMES2004" xfId="8375"/>
    <cellStyle name="40 % - Accent6 2 2 3" xfId="8376"/>
    <cellStyle name="Normal 5 2_RH et QS" xfId="8377"/>
    <cellStyle name="_Table_commentaires fixe  internet Déc 08_Reporting Onatel Avril 2009 V0_Reporting Onatel Mai 2009 V 0" xfId="8378"/>
    <cellStyle name="_CAPEX Pole Réseaux  Mars 2007" xfId="8379"/>
    <cellStyle name="Titre 1 4 2" xfId="8380"/>
    <cellStyle name="_Heading_210302 VU Liquidity new figures_CAPEX BUDGET2010" xfId="8381"/>
    <cellStyle name="_TableHead_TBG Onatel Février  2009  Vtbg V3_Flash du mois d' avril 2009_Reporting Onatel Mai 2009 V 0 2" xfId="8382"/>
    <cellStyle name="Calc Percent (0)_Parc Mobile" xfId="8383"/>
    <cellStyle name="_SubHeading_210302 VU Liquidity new figures_Flux Financiers Conso" xfId="8384"/>
    <cellStyle name="_Table_TBG Onatel Février  2009  Vtbg V3_Reporting Onatel septembre  2009 préparé" xfId="8385"/>
    <cellStyle name="_Heading_prestemp_Reporting Onatel Avril 2009 V0" xfId="8386"/>
    <cellStyle name="60 % - Accent3 2" xfId="8387"/>
    <cellStyle name="Calc Currency (2)_Parc Mobile" xfId="8388"/>
    <cellStyle name="Milliers 18 3 3" xfId="8389"/>
    <cellStyle name="_Table_Commentaires TBG mars_Flash du mois d' avril 2009_Flash du mois de septembre 2009 (2) (version 1)_Budget Telmob 2011" xfId="8390"/>
    <cellStyle name="_SubHeading_prestemp_Reporting Onatel septembre  2009 préparé" xfId="8391"/>
    <cellStyle name="_TableHead_commentaires fixe  internet Déc 08_TBG Onatel Février  2009  Vtbg V3_Commentaires TBG mars_Reporting Onatel septembre  2009 préparé_Budget 2011 v1 (4)" xfId="8392"/>
    <cellStyle name="40% - Accent3 9 2" xfId="8393"/>
    <cellStyle name="_SubHeading_prestemp_Reporting Onatel Mai 2009 V 0_Reporting Onatel septembre  2009 V1 (4)" xfId="8394"/>
    <cellStyle name="_TableHead_TBG Onatel Février  2009  Vtbg V3_Flash du mois d' avril 2009_Flash du mois de mai 2009_Budget 2011 v1 (4)" xfId="8395"/>
    <cellStyle name="20% - Accent4 6 2" xfId="8396"/>
    <cellStyle name="_SubHeading_prestemp_Reporting Onatel Mai 2009 V 0_Flash du mois de septembre 2009 (2) (version 1)_Reporting Onatel septembre  2009 V1 (4)" xfId="8397"/>
    <cellStyle name="40 % - Accent6 9 3 2" xfId="8398"/>
    <cellStyle name="_SubHeading_prestemp_Reporting Onatel Avril 2009 V0_Reporting Onatel septembre  2009 préparé" xfId="8399"/>
    <cellStyle name="Accent6 9" xfId="8400"/>
    <cellStyle name="%_commentaires_fixe__internet_nov_08(2)" xfId="8401"/>
    <cellStyle name="60% - Accent1 5" xfId="8402"/>
    <cellStyle name="_Heading_210302 VU Liquidity new figures_Reporting Onatel Mai 2009 V 0 A ENVOYE" xfId="8403"/>
    <cellStyle name="Normal 16 2 2" xfId="8404"/>
    <cellStyle name="Normal 21 2 2" xfId="8405"/>
    <cellStyle name="Comma  - Style6_RH et QS" xfId="8406"/>
    <cellStyle name="_SubHeading_prestemp_Reporting Onatel Mai 2009 V 0_Flash du mois de septembre 2009 (2) (version 1)_Commentaires Janvier 2010" xfId="8407"/>
    <cellStyle name="_TableHeading_commentaires fixe  internet Déc 08_Copie de Flash du mois d' avril 2009 corrigé par NAIMI" xfId="8408"/>
    <cellStyle name="_Table_02 Pfd Valuation_commentaires fixe  internet Déc 08_Commentaires TBG mars_Copie de Flash du mois d' avril 2009 corrigé par NAIMI_Flash du mois de septembre 2009 (2) (version 1)_Budget Telmob 2011" xfId="8409"/>
    <cellStyle name="_Table_USA Ownership_commentaires fixe  internet Déc 08_Flash du mois d' avril 2009_Flash du mois de septembre 2009 (2) (version 1)" xfId="8410"/>
    <cellStyle name="_SubHeading" xfId="8411"/>
    <cellStyle name="_Table_02 Pfd Valuation_commentaires fixe  internet Déc 08_TBG Onatel Février  2009  Vtbg V3_Commentaires TBG mars_Flash du mois de mai 2009_Capex- Mobile" xfId="8412"/>
    <cellStyle name="_SubHeading_prestemp_Reporting Onatel Mai 2009 V 0 A ENVOYE_Flash du mois de septembre 2009 (2) (version 1)_Commentaires Janvier 2010" xfId="8413"/>
    <cellStyle name="40% - Accent6 14_RH et QS" xfId="8414"/>
    <cellStyle name="_Table_02 Pfd Valuation_Copie de Flash du mois d' avril 2009 corrigé par NAIMI_Flash du mois de septembre 2009 (2) (version 1)" xfId="8415"/>
    <cellStyle name="_SubHeading_prestemp_Reporting Onatel Mai 2009 V 0 A ENVOYE_Flash du mois de septembre 2009 (2) (version 1)_Classeur1" xfId="8416"/>
    <cellStyle name="NA is zero 10" xfId="8417"/>
    <cellStyle name="_TableHeading_Copie de Flash du mois d' avril 2009 corrigé par NAIMI_Flash du mois de mai 2009_Budget Telmob 2011" xfId="8418"/>
    <cellStyle name="40 % - Accent2 4" xfId="8419"/>
    <cellStyle name="20% - Accent5 25_RH et QS" xfId="8420"/>
    <cellStyle name="_Table_02 Pfd Valuation_TBG Onatel Février  2009  Vtbg V3_Commentaires TBG mars_Copie de Flash du mois d' avril 2009 corrigé par NAIMI" xfId="8421"/>
    <cellStyle name="Normal 5 2 8_RH et QS" xfId="8422"/>
    <cellStyle name="40% - Accent2 8" xfId="8423"/>
    <cellStyle name="Enter Units (0)" xfId="8424"/>
    <cellStyle name="%_repartition_mensuelle_objectifs_2010 _par_DR" xfId="8425"/>
    <cellStyle name="_Table_TBG Onatel Février  2009  Vtbg V3_Copie de Flash du mois d' avril 2009 corrigé par NAIMI_Budget Telmob 2011" xfId="8426"/>
    <cellStyle name="_TableHead_commentaires fixe  internet Déc 08_TBG Onatel Février  2009  Vtbg V3_Flash du mois de mai 2009_Budget 2011 v1 (4) 2" xfId="8427"/>
    <cellStyle name="Legal 8½ x 14 in 6" xfId="8428"/>
    <cellStyle name="_Table_02 Pfd Valuation_commentaires fixe  internet Déc 08_TBG Onatel Février  2009  Vtbg V3_Flash du mois de septembre 2009 (2) (version 1)_Budget Telmob 2011" xfId="8429"/>
    <cellStyle name="_Table_02 Pfd Valuation_Commentaires TBG mars_Flash du mois de septembre 2009 (2) (version 1)" xfId="8430"/>
    <cellStyle name="Milliers 14 4 2" xfId="8431"/>
    <cellStyle name="40% - Accent2 25" xfId="8432"/>
    <cellStyle name="Link Currency (0)_Parc Mobile" xfId="8433"/>
    <cellStyle name="_SubHeading_prestemp_Copie de Flash du mois d' avril 2009 corrigé par NAIMI" xfId="8434"/>
    <cellStyle name="_TableHead_TBG Onatel Février  2009  Vtbg V3_Commentaires TBG mars" xfId="8435"/>
    <cellStyle name="%_yan mogo ba_Flash du mois de septembre 2009 (2) (version 1)_COMMENTAIRES" xfId="8436"/>
    <cellStyle name="20% - Accent5 10" xfId="8437"/>
    <cellStyle name="_TableHeading_TBG Onatel Février  2009  Vtbg V3_Copie de Flash du mois d' avril 2009 corrigé par NAIMI_Reporting Onatel Mai 2009 V 0_Reporting Onatel septembre  2009 préparé_Budget 2011 v1 (4)" xfId="8438"/>
    <cellStyle name="40% - Accent4" xfId="8439" builtinId="43"/>
    <cellStyle name="_TableRowBorder_commentaires fixe  internet Déc 08_TBG Onatel Février  2009  Vtbg V3_Commentaires TBG mars" xfId="8440"/>
    <cellStyle name="_Table_USA Ownership_commentaires fixe  internet Déc 08_TBG Onatel Février  2009  Vtbg V3_Commentaires TBG mars_Copie de Flash du mois d' avril 2009 corrigé par NAIMI_Budget Telmob 2011" xfId="8441"/>
    <cellStyle name="40 % - Accent2 11_RH et QS" xfId="8442"/>
    <cellStyle name="_Table_USA Ownership_commentaires fixe  internet Déc 08" xfId="8443"/>
    <cellStyle name="%_Trafic_Comptable_2009_Août" xfId="8444"/>
    <cellStyle name="Vérification 2 2" xfId="8445"/>
    <cellStyle name="Accent3 2 9" xfId="8446"/>
    <cellStyle name="_TableHead_commentaires fixe  internet Déc 08_Commentaires TBG mars_Flash du mois d' avril 2009 2" xfId="8447"/>
    <cellStyle name="Accent4 20" xfId="8448"/>
    <cellStyle name="Accent4 15" xfId="8449"/>
    <cellStyle name="Prozent +line" xfId="8450"/>
    <cellStyle name="Heading 2" xfId="8451" builtinId="17"/>
    <cellStyle name="_Table_02 Pfd Valuation_Commentaires TBG mars_Copie de Flash du mois d' avril 2009 corrigé par NAIMI_Flash du mois de septembre 2009 (2) (version 1)_Capex- Mobile" xfId="8452"/>
    <cellStyle name="Normal 20 7_RH et QS" xfId="8453"/>
    <cellStyle name="_TableHeading_commentaires fixe  internet Déc 08_Flash du mois d' avril 2009" xfId="8454"/>
    <cellStyle name="Neutral 2" xfId="8455"/>
    <cellStyle name="_Table_commentaires fixe  internet Déc 08_Flash du mois d' avril 2009_Reporting Onatel septembre  2009 préparé_Budget Telmob 2011" xfId="8456"/>
    <cellStyle name="_SubHeading_prestemp_Flash du mois de mai 2009" xfId="8457"/>
    <cellStyle name="_TableHead_TBG Onatel Février  2009  Vtbg V3_Commentaires TBG mars_Copie de Flash du mois d' avril 2009 corrigé par NAIMI_Flash du mois de mai 2009_Budget Telmob 2011" xfId="8458"/>
    <cellStyle name="_TableHeading_Commentaires TBG mars_Flash du mois de mai 2009_Budget Telmob 2011 2" xfId="8459"/>
    <cellStyle name="Explanatory Text 22" xfId="8460"/>
    <cellStyle name="Explanatory Text 17" xfId="8461"/>
    <cellStyle name="20 % - Accent5 4 2_Parc Mobile" xfId="8462"/>
    <cellStyle name=" Writer Import]_x000d__x000a_Display Dialog=No_x000d__x000a__x000d__x000a_[Horizontal Arrange]_x000d__x000a_Dimensions Interlocking=Yes_x000d__x000a_Sum Hierarchy=Yes_x000d__x000a_Generate 2 2" xfId="8463"/>
    <cellStyle name="_SubHeading_210302 VU Liquidity new figures_Copie de Flash du mois de Décembre 2008 v2 (3)" xfId="8464"/>
    <cellStyle name="_EtatADSL-10-01-2007- estimation PdM_BUDGET ONATEL 2010 v5" xfId="8465"/>
    <cellStyle name="_Table_02 Pfd Valuation_commentaires fixe  internet Déc 08_TBG Onatel Février  2009  Vtbg V3_Commentaires TBG mars_Copie de Flash du mois d' avril 2009 corrigé par NAIMI_Flash du mois de mai 2009_Capex- Mobile" xfId="8466"/>
    <cellStyle name="_Table_02 Pfd Valuation_commentaires fixe  internet Déc 08_Commentaires TBG mars_Copie de Flash du mois d' avril 2009 corrigé par NAIMI_Reporting Onatel septembre  2009 préparé" xfId="8467"/>
    <cellStyle name="_Heading_210302 VU Liquidity new figures_Reporting Onatel Mai 2009 V 0_Flash du mois de septembre 2009 (2) (version 1)_Classeur1" xfId="8468"/>
    <cellStyle name="_Heading_prestemp_Reporting Onatel Mai 2009 V 0_Reporting Onatel septembre  2009 V1 (4)" xfId="8469"/>
    <cellStyle name="WHead - Style2" xfId="8470"/>
    <cellStyle name="_Table_02 Pfd Valuation_commentaires fixe  internet Déc 08_TBG Onatel Février  2009  Vtbg V3_Copie de Flash du mois d' avril 2009 corrigé par NAIMI_Flash du mois de mai 2009" xfId="8471"/>
    <cellStyle name="_TableRowBorder_commentaires fixe  internet Déc 08_TBG Onatel Février  2009  Vtbg V3_Commentaires TBG mars 2" xfId="8472"/>
    <cellStyle name="_EBITDA Margin Analysis" xfId="8473"/>
    <cellStyle name="Normal 12 2 7 2" xfId="8474"/>
    <cellStyle name="_SubHeading_prestemp_Reporting Onatel Avril 2009 V0_Flash du mois de septembre 2009 (2) (version 1)_Commentaires Janvier 2010" xfId="8475"/>
    <cellStyle name="_TableHeading_TBG Onatel Février  2009  Vtbg V3_Commentaires TBG mars_Flash du mois d' avril 2009_Flash du mois de mai 2009_Budget Telmob 2011" xfId="8476"/>
    <cellStyle name="_Table_Flash du mois d' avril 2009_Budget Telmob 2011" xfId="8477"/>
    <cellStyle name="Milliers 11 2 2" xfId="8478"/>
    <cellStyle name="Millions 4" xfId="8479"/>
    <cellStyle name="_Heading_prestemp_Reporting Onatel Avril 2009 V0_Commentaires Janvier 2010" xfId="8480"/>
    <cellStyle name="Satisfaisant 6 2" xfId="8481"/>
    <cellStyle name="20 % - Accent6 12 2" xfId="8482"/>
    <cellStyle name="_Table_USA Ownership_commentaires fixe  internet Déc 08_TBG Onatel Février  2009  Vtbg V3_Copie de Flash du mois d' avril 2009 corrigé par NAIMI_Reporting Onatel Mai 2009 V 0_Flash du mois de septembre 2009 (2) (version 1)_Budget Telmob 2011" xfId="8483"/>
    <cellStyle name="_TableHeading_commentaires fixe  internet Déc 08_Reporting Onatel Avril 2009 V0_Copie de Flash du mois d' avril 2009 corrigé par NAIMI_Reporting Onatel Mai 2009 V 0_Budget Telmob 2011" xfId="8484"/>
    <cellStyle name="_TableRowBorder_commentaires fixe  internet Déc 08_Commentaires TBG mars_Flash du mois de mai 2009 2" xfId="8485"/>
    <cellStyle name="_TableHead_TBG Onatel Février  2009  Vtbg V3_Commentaires TBG mars_Reporting Onatel Mai 2009 V 0_Budget 2011 v1 (4) 2" xfId="8486"/>
    <cellStyle name="_Heading_prestemp_COMMENTAIRES" xfId="8487"/>
    <cellStyle name="Normal 4 16" xfId="8488"/>
    <cellStyle name="%_Flash du mois de septembre 2009 (2) (version 1)_Classeur1" xfId="8489"/>
    <cellStyle name="_TableHeading_TBG Onatel Février  2009  Vtbg V3_Copie de Flash du mois d' avril 2009 corrigé par NAIMI_Budget Telmob 2011 2" xfId="8490"/>
    <cellStyle name="_SubHeading_210302 VU Liquidity new figures_Reporting Onatel Mai 2009 V 0_Flash du mois de Décembre 2009 V3 (2)" xfId="8491"/>
    <cellStyle name="Normal 14" xfId="8492"/>
    <cellStyle name="_SubHeading_210302 VU Liquidity new figures_Reporting Onatel Mai 2009 V 0 A ENVOYE_Reporting Onatel septembre  2009 V1 (4)" xfId="8493"/>
    <cellStyle name="Accent1 2 7" xfId="8494"/>
    <cellStyle name="_Table_02 Pfd Valuation_TBG Onatel Février  2009  Vtbg V3_Commentaires TBG mars_Copie de Flash du mois d' avril 2009 corrigé par NAIMI_Reporting Onatel Mai 2009 V 0_Reporting Onatel septembre  2009 préparé" xfId="8495"/>
    <cellStyle name="Normal 8 5_RH et QS" xfId="8496"/>
    <cellStyle name="20 % - Accent5 8 2 2" xfId="8497"/>
    <cellStyle name="Milliers 14 2 4 3" xfId="8498"/>
    <cellStyle name="_TableHeading_Commentaires TBG mars_Copie de Flash du mois d' avril 2009 corrigé par NAIMI_Flash du mois de mai 2009_Budget Telmob 2011" xfId="8499"/>
    <cellStyle name="Milliers 3 11 3 2 2" xfId="8500"/>
    <cellStyle name="60% - Accent5" xfId="8501" builtinId="48"/>
    <cellStyle name="_SubHeading_prestemp_Reporting Onatel Mai 2009 V 0 A ENVOYE_Reporting Onatel septembre  2009 préparé" xfId="8502"/>
    <cellStyle name="_TableHead_TBG Onatel Février  2009  Vtbg V3_Commentaires TBG mars_Reporting Onatel Mai 2009 V 0_Budget Telmob 2011" xfId="8503"/>
    <cellStyle name="20 % - Accent1 2 4" xfId="8504"/>
    <cellStyle name="Header3" xfId="8505"/>
    <cellStyle name="_SubHeading_210302 VU Liquidity new figures_Reporting Onatel Mai 2009 V 0 A ENVOYE 2" xfId="8506"/>
    <cellStyle name="_Heading_210302 VU Liquidity new figures_Reporting Onatel Mai 2009 V 0 A ENVOYE_Flash du mois de septembre 2009 (2) (version 1)_Reporting Onatel septembre  2009 V1 (4)" xfId="8507"/>
    <cellStyle name="_Heading_prestemp_Reporting Onatel Mai 2009 V 0_FLASH ONATEL DU MOIS DE FEVRIER 2010 V2" xfId="8508"/>
    <cellStyle name="_Table_Commentaires TBG mars_Copie de Flash du mois d' avril 2009 corrigé par NAIMI" xfId="8509"/>
    <cellStyle name="20% - Accent3 6 2" xfId="8510"/>
    <cellStyle name="_Table_02 Pfd Valuation_commentaires fixe  internet Déc 08_TBG Onatel Février  2009  Vtbg V3_Flash du mois d' avril 2009_Reporting Onatel Mai 2009 V 0" xfId="8511"/>
    <cellStyle name="_Table_USA Ownership_commentaires fixe  internet Déc 08_Budget Telmob 2011" xfId="8512"/>
    <cellStyle name="Insatisfaisant 6" xfId="8513"/>
    <cellStyle name="_Table_USA Ownership_Reporting Onatel Avril 2009 V0_Copie de Flash du mois d' avril 2009 corrigé par NAIMI_Flash du mois de septembre 2009 (2) (version 1)_Budget Telmob 2011" xfId="8514"/>
    <cellStyle name="_TableHeading_Commentaires TBG mars_Flash du mois d' avril 2009_Flash du mois de mai 2009" xfId="8515"/>
    <cellStyle name="_Table_commentaires fixe  internet Déc 08_Copie de Flash du mois d' avril 2009 corrigé par NAIMI_Reporting Onatel Mai 2009 V 0_Flash du mois de septembre 2009 (2) (version 1)" xfId="8516"/>
    <cellStyle name="40 % - Accent3 8_RH et QS" xfId="8517"/>
    <cellStyle name="Comma [0] 10 2" xfId="8518"/>
    <cellStyle name="Milliers 5 4 4" xfId="8519"/>
    <cellStyle name="_TableHeading_commentaires fixe  internet Déc 08_Commentaires TBG mars_Flash du mois d' avril 2009_Reporting Onatel septembre  2009 préparé_Budget 2011 v1 (4)" xfId="8520"/>
    <cellStyle name="_Heading_210302 VU Liquidity new figures_Reporting Onatel Mai 2009 V 0_Flash du mois de septembre 2009 (2) (version 1)_COMMENTAIRES" xfId="8521"/>
    <cellStyle name="_TableHeading_TBG Onatel Février  2009  Vtbg V3_Flash du mois de mai 2009 2" xfId="8522"/>
    <cellStyle name="_SubHeading_210302 VU Liquidity new figures_Reporting Onatel Mai 2009 V 0_Flash du mois de septembre 2009 (2) (version 1)_Classeur1" xfId="8523"/>
    <cellStyle name="_SubHeading_210302 VU Liquidity new figures_BUDGET ONATEL 2010 v5" xfId="8524"/>
    <cellStyle name="20 % - Accent2 10 3 2" xfId="8525"/>
    <cellStyle name="20 % - Accent1 5 2" xfId="8526"/>
    <cellStyle name="_TableHead_Flash du mois d' avril 2009_Flash du mois de mai 2009_Budget 2011 v1 (4)" xfId="8527"/>
    <cellStyle name="Comma [0] 3 2 2" xfId="8528"/>
    <cellStyle name="20% - Accent6 2_RH et QS" xfId="8529"/>
    <cellStyle name="_Mobility QonQ1_F2.7A" xfId="8530"/>
    <cellStyle name="Normal 6 4" xfId="8531"/>
    <cellStyle name="_TableHead_commentaires fixe  internet Déc 08_Commentaires TBG mars_Copie de Flash du mois d' avril 2009 corrigé par NAIMI_Flash du mois de mai 2009_Budget 2011 v1 (4)" xfId="8532"/>
    <cellStyle name="_SubHeading_210302 VU Liquidity new figures_Reporting Onatel Mai 2009 V 0 A ENVOYE_Reporting Onatel septembre  2009 préparé" xfId="8533"/>
    <cellStyle name="_Table_02 Pfd Valuation_commentaires fixe  internet Déc 08_Copie de Flash du mois d' avril 2009 corrigé par NAIMI_Flash du mois de septembre 2009 (2) (version 1)" xfId="8534"/>
    <cellStyle name="_Table_02 Pfd Valuation_commentaires fixe  internet Déc 08_Reporting Onatel Avril 2009 V0_Copie de Flash du mois d' avril 2009 corrigé par NAIMI_Reporting Onatel septembre  2009 préparé_Budget Telmob 2011" xfId="8535"/>
    <cellStyle name="40% - Accent6 10" xfId="8536"/>
    <cellStyle name="Normal 19 2 2 2" xfId="8537"/>
    <cellStyle name="Normal 24 2 2 2" xfId="8538"/>
    <cellStyle name="_Table_02 Pfd Valuation_TBG Onatel Février  2009  Vtbg V3_Copie de Flash du mois d' avril 2009 corrigé par NAIMI_Flash du mois de mai 2009" xfId="8539"/>
    <cellStyle name="_SubHeading_210302 VU Liquidity new figures_Copie de Flash du mois d' avril 2009 corrigé par NAIMI" xfId="8540"/>
    <cellStyle name="_Table_02 Pfd Valuation_Commentaires TBG mars_Flash du mois d' avril 2009_Reporting Onatel septembre  2009 préparé" xfId="8541"/>
    <cellStyle name="_SubHeading_prestemp_FLASH ONATEL DU MOIS DE FEVRIER 2010 V2" xfId="8542"/>
    <cellStyle name="_Table_TBG Onatel Février  2009  Vtbg V3_Flash du mois d' avril 2009_Flash du mois de mai 2009" xfId="8543"/>
    <cellStyle name="_CAPEX RFE 2007-2008-Actu12008 (2)" xfId="8544"/>
    <cellStyle name="Check Cell 13" xfId="8545"/>
    <cellStyle name="Accent6 26" xfId="8546"/>
    <cellStyle name="_SubHeading_210302 VU Liquidity new figures_Reporting Onatel Mai 2009 V 0 A ENVOYE_Flash du mois de septembre 2009 (2) (version 1)_Flash du mois de Décembre 2009 V3 (2)" xfId="8547"/>
    <cellStyle name="_Table_02 Pfd Valuation_commentaires fixe  internet Déc 08_Reporting Onatel Avril 2009 V0_Reporting Onatel Mai 2009 V 0" xfId="8548"/>
    <cellStyle name="20% - Accent2 3 2" xfId="8549"/>
    <cellStyle name="Normal 3 2 2 4_RH et QS" xfId="8550"/>
    <cellStyle name="%_commentaires fixe  internet Déc 08 2" xfId="8551"/>
    <cellStyle name="_TableHeading_Copie de Flash du mois d' avril 2009 corrigé par NAIMI_Reporting Onatel Mai 2009 V 0_Budget 2011 v1 (4)" xfId="8552"/>
    <cellStyle name="Heading" xfId="8553"/>
    <cellStyle name="_SubHeading_prestemp_FAITS MARQUANTS DE SEPTEMBRE 2009" xfId="8554"/>
    <cellStyle name="20% - Accent3 8 2" xfId="8555"/>
    <cellStyle name="_SubHeading_210302 VU Liquidity new figures_Reporting Onatel Mai 2009 V 0 A ENVOYE_Flash du mois de septembre 2009 (2) (version 1)_Commentaires Janvier 2010" xfId="8556"/>
    <cellStyle name="Milliers 16 2 2 3" xfId="8557"/>
    <cellStyle name="%_TRAFIC FIXE &amp; MOBILE" xfId="8558"/>
    <cellStyle name="Euro 8" xfId="8559"/>
    <cellStyle name="_TableHead_commentaires fixe  internet Déc 08_Flash du mois d' avril 2009_Flash du mois de mai 2009_Budget 2011 v1 (4) 2" xfId="8560"/>
    <cellStyle name="40% - Accent3 5_RH et QS" xfId="8561"/>
    <cellStyle name="Title 14" xfId="8562"/>
    <cellStyle name="_SubHeading_210302 VU Liquidity new figures_Reporting Onatel Mai 2009 V 0 A ENVOYE_Flash du mois de septembre 2009 (2) (version 1)_Classeur1" xfId="8563"/>
    <cellStyle name="_Table_USA Ownership_commentaires fixe  internet Déc 08_TBG Onatel Février  2009  Vtbg V3_Commentaires TBG mars_Budget Telmob 2011" xfId="8564"/>
    <cellStyle name="Pourcentage 5 2" xfId="8565"/>
    <cellStyle name="_SubHeading_prestemp_Reporting Onatel Avril 2009 V0_Flash du mois de Décembre 2009 V3 (2)" xfId="8566"/>
    <cellStyle name="Milliers 4 6 3" xfId="8567"/>
    <cellStyle name="???_BINV" xfId="8568"/>
    <cellStyle name="_TableHeading_commentaires fixe  internet Déc 08_TBG Onatel Février  2009  Vtbg V3_Flash du mois de mai 2009_Budget Telmob 2011" xfId="8569"/>
    <cellStyle name="_Percent_02 Pfd Valuation" xfId="8570"/>
    <cellStyle name="60 % - Accent4 3 2" xfId="8571"/>
    <cellStyle name="20 % - Accent4 13 2" xfId="8572"/>
    <cellStyle name="Comma [0] 14" xfId="8573"/>
    <cellStyle name="_SubHeading_210302 VU Liquidity new figures_Reporting Onatel Avril 2009 V0_Flash du mois de septembre 2009 (2) (version 1) 2" xfId="8574"/>
    <cellStyle name="_TableHead_TBG Onatel Février  2009  Vtbg V3_Copie de Flash du mois d' avril 2009 corrigé par NAIMI_Reporting Onatel septembre  2009 préparé 2" xfId="8575"/>
    <cellStyle name="_Table_02 Pfd Valuation_commentaires fixe  internet Déc 08_TBG Onatel Février  2009  Vtbg V3_Flash du mois d' avril 2009" xfId="8576"/>
    <cellStyle name="Accent2 27" xfId="8577"/>
    <cellStyle name="_Heading_210302 VU Liquidity new figures_Reporting Onatel Mai 2009 V 0_Flash du mois de septembre 2009 (2) (version 1)_Reporting Onatel septembre  2009 V1 (4)" xfId="8578"/>
    <cellStyle name="_SubHeading_210302 VU Liquidity new figures_Reporting Onatel Avril 2009 V0" xfId="8579"/>
    <cellStyle name="_Presentation DL Ver.5_BP&amp;A Bulletin - 05- 2008-09-MAPA (draft)" xfId="8580"/>
    <cellStyle name="20 % - Accent4 11_RH et QS" xfId="8581"/>
    <cellStyle name="_SubHeading_210302 VU Liquidity new figures_Flash_du_mois_de_Décembre_2008_v2(2)" xfId="8582"/>
    <cellStyle name="20% - Accent3 26_RH et QS" xfId="8583"/>
    <cellStyle name="%_yan mogo ba_Reporting Onatel septembre  2009 préparé" xfId="8584"/>
    <cellStyle name="60% - Accent3 22" xfId="8585"/>
    <cellStyle name="60% - Accent3 17" xfId="8586"/>
    <cellStyle name="40 % - Accent4 8 3" xfId="8587"/>
    <cellStyle name="_Table_Commentaires TBG mars_Flash du mois de septembre 2009 (2) (version 1)" xfId="8588"/>
    <cellStyle name="20 % - Accent3 12 2" xfId="8589"/>
    <cellStyle name="_TableHeading_commentaires fixe  internet Déc 08_TBG Onatel Février  2009  Vtbg V3_Flash du mois d' avril 2009_Budget Telmob 2011 2" xfId="8590"/>
    <cellStyle name="_Justifs Actu1" xfId="8591"/>
    <cellStyle name="_Table_02 Pfd Valuation_Copie de Flash du mois d' avril 2009 corrigé par NAIMI_Reporting Onatel Mai 2009 V 0_Reporting Onatel septembre  2009 préparé_Capex- Mobile" xfId="8592"/>
    <cellStyle name="Milliers 7 2 4" xfId="8593"/>
    <cellStyle name="_Heading_210302 VU Liquidity new figures_Flash_du_mois_de_Décembre_2008_v2(2)" xfId="8594"/>
    <cellStyle name="_SubHeading_210302 VU Liquidity new figures_Sotelma réctifié5" xfId="8595"/>
    <cellStyle name="20% - Accent4 27" xfId="8596"/>
    <cellStyle name="Normal 4 2 4 3_RH et QS" xfId="8597"/>
    <cellStyle name="_Table_USA Ownership_commentaires fixe  internet Déc 08_TBG Onatel Février  2009  Vtbg V3_Commentaires TBG mars_Reporting Onatel Mai 2009 V 0" xfId="8598"/>
    <cellStyle name="20 % - Accent2 10 2 2" xfId="8599"/>
    <cellStyle name="Pourcentage 17 2 3 2" xfId="8600"/>
    <cellStyle name="40% - Accent6 8 2" xfId="8601"/>
    <cellStyle name="_Table_02 Pfd Valuation_commentaires fixe  internet Déc 08_TBG Onatel Février  2009  Vtbg V3_Copie de Flash du mois d' avril 2009 corrigé par NAIMI_Flash du mois de mai 2009_Capex- Mobile" xfId="8602"/>
    <cellStyle name="40% - Accent6 11" xfId="8603"/>
    <cellStyle name="Input Normal" xfId="8604"/>
    <cellStyle name="40 % - Accent2 10 2" xfId="8605"/>
    <cellStyle name="Accent6 4_Parc Mobile" xfId="8606"/>
    <cellStyle name="%_Flash_du_mois_de_Décembre_2008_v2(2)_Flux Financiers Conso 2" xfId="8607"/>
    <cellStyle name="Comma [0] 14 2 3" xfId="8608"/>
    <cellStyle name="_Situation des projets FTK_BSS_Envrt_18-10-05_PPO_3G_2009 Propos DR &amp; Scénarios Mktg 12-12_TBG Oct 2009 - v1" xfId="8609"/>
    <cellStyle name="_Table_02 Pfd Valuation_Reporting Onatel septembre  2009 préparé_Capex- Mobile" xfId="8610"/>
    <cellStyle name="_TableHeading_TBG Onatel Février  2009  Vtbg V3_Commentaires TBG mars_Copie de Flash du mois d' avril 2009 corrigé par NAIMI_Reporting Onatel Mai 2009 V 0_Budget 2011 v1 (4)" xfId="8611"/>
    <cellStyle name="Titre 3 2_RH et QS" xfId="8612"/>
    <cellStyle name="_Situation des projets FTK_BSS_Envrt_18-10-05_PPO_3G_2009 Propos DR &amp; Scénarios Mktg 12-12_Sotelma- P&amp;L MAD " xfId="8613"/>
    <cellStyle name="_P&amp;LMobility" xfId="8614"/>
    <cellStyle name="Euro 2 2_RH et QS" xfId="8615"/>
    <cellStyle name="_TableHeading_TBG Onatel Février  2009  Vtbg V3_Reporting Onatel Mai 2009 V 0_Budget 2011 v1 (4) 2" xfId="8616"/>
    <cellStyle name="_Table_02 Pfd Valuation_Rev Fixe-Internet_COMMENTAIRES JUILLET 2009_Capex- Mobile" xfId="8617"/>
    <cellStyle name="20 % - Accent2 2 5" xfId="8618"/>
    <cellStyle name="Accent6 2 7" xfId="8619"/>
    <cellStyle name="Satisfaisant 5" xfId="8620"/>
    <cellStyle name="_Situation des projets FTK_BSS_Envrt_18-10-05_Feuil1" xfId="8621"/>
    <cellStyle name="_Table_02 Pfd Valuation_commentaires fixe  internet Déc 08_Flash du mois d' avril 2009" xfId="8622"/>
    <cellStyle name="60% - Accent6 8" xfId="8623"/>
    <cellStyle name="Accent5 - 20 %_RH et QS" xfId="8624"/>
    <cellStyle name="_Heading_210302 VU Liquidity new figures_Reporting Consolidé ONATEL 04.2009" xfId="8625"/>
    <cellStyle name="_Heading_prestemp_Reporting Onatel Avril 2009 V0_Flash du mois de septembre 2009 (2) (version 1)_Flash du mois de Novembre V2" xfId="8626"/>
    <cellStyle name="20% - Accent6 18_RH et QS" xfId="8627"/>
    <cellStyle name="20% - Accent6 23_RH et QS" xfId="8628"/>
    <cellStyle name="_Table_USA Ownership_commentaires fixe  internet Déc 08_TBG Onatel Février  2009  Vtbg V3_Flash du mois d' avril 2009_Reporting Onatel septembre  2009 préparé_Budget Telmob 2011" xfId="8629"/>
    <cellStyle name="Normal 27_Parc Mobile" xfId="8630"/>
    <cellStyle name="_TableHead_Flash du mois de mai 2009 2" xfId="8631"/>
    <cellStyle name="_Situation des projets FTK_BSS_Envrt_18-10-05_PPO_3G_2009 Propos DR &amp; Scénarios Mktg 12-12" xfId="8632"/>
    <cellStyle name="_Table_02 Pfd Valuation_commentaires fixe  internet Déc 08_TBG Onatel Février  2009  Vtbg V3_Commentaires TBG mars_Capex- Mobile" xfId="8633"/>
    <cellStyle name="%" xfId="8634"/>
    <cellStyle name="_SubHeading_210302 VU Liquidity new figures_Reporting Onatel Mai 2009 V 0_Flash du mois de septembre 2009 (2) (version 1)_FLASH ONATEL DU MOIS DE FEVRIER 2010 V2" xfId="8635"/>
    <cellStyle name="40 % - Accent1 9" xfId="8636"/>
    <cellStyle name="_Table_commentaires fixe  internet Déc 08_TBG Onatel Février  2009  Vtbg V3_Reporting Onatel Mai 2009 V 0" xfId="8637"/>
    <cellStyle name="_TableHead_TBG Onatel Février  2009  Vtbg V3_Reporting Onatel Mai 2009 V 0_Budget Telmob 2011" xfId="8638"/>
    <cellStyle name="_Heading_210302 VU Liquidity new figures_Reporting Onatel Mai 2009 V 0 A ENVOYE_Flash du mois de septembre 2009 (2) (version 1)_FLASH ONATEL DU MOIS DE FEVRIER 2010 V2" xfId="8639"/>
    <cellStyle name="Normal 6 2 3 3 3" xfId="8640"/>
    <cellStyle name="Milliers 2 3 3" xfId="8641"/>
    <cellStyle name="_TableHeading_commentaires fixe  internet Déc 08_TBG Onatel Février  2009  Vtbg V3_Flash du mois d' avril 2009_Reporting Onatel Mai 2009 V 0_Budget 2011 v1 (4) 2" xfId="8642"/>
    <cellStyle name="Normal 27 2 2 2" xfId="8643"/>
    <cellStyle name="_Tabl" xfId="8644"/>
    <cellStyle name="_Frais d'actes  Contentieux 2009" xfId="8645"/>
    <cellStyle name="20% - Accent3 9 2" xfId="8646"/>
    <cellStyle name="_Table_USA Ownership_Copie de Flash du mois d' avril 2009 corrigé par NAIMI_Budget Telmob 2011" xfId="8647"/>
    <cellStyle name="40% - Accent1 26_RH et QS" xfId="8648"/>
    <cellStyle name="_Table_02 Pfd Valuation_commentaires fixe  internet Déc 08_TBG Onatel Février  2009  Vtbg V3_Commentaires TBG mars_Copie de Flash du mois d' avril 2009 corrigé par NAIMI_Flash du mois de septembre 2009 (2) (version 1)_Capex- Mobile" xfId="8649"/>
    <cellStyle name="_Table_USA Ownership_commentaires fixe  internet Déc 08_Reporting Onatel septembre  2009 préparé" xfId="8650"/>
    <cellStyle name="20% - Accent6 12 2" xfId="8651"/>
    <cellStyle name="Heading 2 27" xfId="8652"/>
    <cellStyle name="20 % - Accent2 10_RH et QS" xfId="8653"/>
    <cellStyle name="_Situation des projets FTK_BSS_Envrt_02-10-07_TBG nov 09 - v5" xfId="8654"/>
    <cellStyle name="_Table_02 Pfd Valuation_commentaires fixe  internet Déc 08_TBG Onatel Février  2009  Vtbg V3_Flash du mois d' avril 2009_Flash du mois de mai 2009" xfId="8655"/>
    <cellStyle name="20% - Accent4 16" xfId="8656"/>
    <cellStyle name="20% - Accent4 21" xfId="8657"/>
    <cellStyle name="Percent 0" xfId="8658"/>
    <cellStyle name="_SubHeading_prestemp_Reporting Onatel Mai 2009 V 0_FAITS MARQUANTS DE SEPTEMBRE 2009" xfId="8659"/>
    <cellStyle name="_Heading_210302 VU Liquidity new figures_Reporting Onatel Mai 2009 V 0_Flash du mois de septembre 2009 (2) (version 1)_FLASH ONATEL DU MOIS DE FEVRIER 2010 V2" xfId="8660"/>
    <cellStyle name="_Table_02 Pfd Valuation_commentaires fixe  internet Déc 08_Commentaires TBG mars" xfId="8661"/>
    <cellStyle name="Normal 4 2 5" xfId="8662"/>
    <cellStyle name="_Situation des projets FTK_BSS_Envrt_02-10-07_Tableau de bord 3G_Feuil1" xfId="8663"/>
    <cellStyle name="20% - Accent2 6" xfId="8664"/>
    <cellStyle name="_TableHeading_TBG Onatel Février  2009  Vtbg V3_Commentaires TBG mars_Flash du mois de mai 2009 2" xfId="8665"/>
    <cellStyle name="_TableHeading_commentaires fixe  internet Déc 08_TBG Onatel Février  2009  Vtbg V3_Flash du mois d' avril 2009_Flash du mois de mai 2009" xfId="8666"/>
    <cellStyle name="Normal_Reporting Onatel Aout 2008-V1" xfId="8667"/>
    <cellStyle name="_Multiple_USA Ownership" xfId="8668"/>
    <cellStyle name="Standard" xfId="8669"/>
    <cellStyle name="20 % - Accent1 10_RH et QS" xfId="8670"/>
    <cellStyle name="Accent3 - 20 %" xfId="8671"/>
    <cellStyle name="_Table_USA Ownership_Rev Fixe-Internet_COMMENTAIRES JUILLET 2009_Budget Telmob 2011" xfId="8672"/>
    <cellStyle name="_MAPA-Nov 04_BP&amp;A Bulletin - 05- 2008-09-MAPA (Post review)" xfId="8673"/>
    <cellStyle name="20% - Accent2 26 2" xfId="8674"/>
    <cellStyle name="_Heading_210302 VU Liquidity new figures_Reporting Onatel Mai 2009 V 0_Flash du mois de septembre 2009 (2) (version 1) 2" xfId="8675"/>
    <cellStyle name="Pourcentage 18 2 2 2" xfId="8676"/>
    <cellStyle name="_Heading_prestemp 2" xfId="8677"/>
    <cellStyle name="_Table_USA Ownership_commentaires fixe  internet Déc 08_TBG Onatel Février  2009  Vtbg V3_Copie de Flash du mois d' avril 2009 corrigé par NAIMI_Flash du mois de septembre 2009 (2) (version 1)" xfId="8678"/>
    <cellStyle name="_Table_USA Ownership_commentaires fixe  internet Déc 08_Commentaires TBG mars_Copie de Flash du mois d' avril 2009 corrigé par NAIMI_Flash du mois de septembre 2009 (2) (version 1)" xfId="8679"/>
    <cellStyle name="_Situation des projets FTK_BSS_Envrt_02-10-07" xfId="8680"/>
    <cellStyle name="_TableHeading_Reporting Onatel Mai 2009 V 0 A ENVOYE_Budget Telmob 2011 2" xfId="8681"/>
    <cellStyle name="40 % - Accent1 13_RH et QS" xfId="8682"/>
    <cellStyle name="_Heading_prestemp_Reporting Onatel Mai 2009 V 0_Reporting Onatel septembre  2009 préparé" xfId="8683"/>
    <cellStyle name="40% - Accent4 4_RH et QS" xfId="8684"/>
    <cellStyle name="_Situation des projets FTK_BSS_Envrt_18-10-05_Tableau de bord 3G_TBG Oct 2009 - v1" xfId="8685"/>
    <cellStyle name="40 % - Accent3 9 3" xfId="8686"/>
    <cellStyle name="_Table_02 Pfd Valuation_commentaires fixe  internet Déc 08_Flash du mois de mai 2009_Budget Telmob 2011" xfId="8687"/>
    <cellStyle name="Accent2 2 3" xfId="8688"/>
    <cellStyle name="20 % - Accent2 7 2_RH et QS" xfId="8689"/>
    <cellStyle name="_Table_commentaires fixe  internet Déc 08_TBG Onatel Février  2009  Vtbg V3_Copie de Flash du mois d' avril 2009 corrigé par NAIMI_Reporting Onatel Mai 2009 V 0_Reporting Onatel septembre  2009 préparé_Budget Telmob 2011" xfId="8690"/>
    <cellStyle name="_MultipleSpace_VU Valuation-top down approach 02" xfId="8691"/>
    <cellStyle name="_TableHeading_commentaires fixe  internet Déc 08_TBG Onatel Février  2009  Vtbg V3_Copie de Flash du mois d' avril 2009 corrigé par NAIMI_Budget Telmob 2011" xfId="8692"/>
    <cellStyle name="_Table_02 Pfd Valuation_commentaires fixe  internet Déc 08_Commentaires TBG mars_Flash du mois d' avril 2009_Budget Telmob 2011" xfId="8693"/>
    <cellStyle name="Calcul 3 2" xfId="8694"/>
    <cellStyle name="_Delhi - CAPEX - updated Dec 30_BP&amp;A Bulletin - 05- 2008-09-MAPA (Post review)" xfId="8695"/>
    <cellStyle name="Normal 20 5 2" xfId="8696"/>
    <cellStyle name="_MT-trim-mail2007-int_Sotelma réctifié5" xfId="8697"/>
    <cellStyle name="Pourcentage 13" xfId="8698"/>
    <cellStyle name="Followed Hyperlink" xfId="8699" builtinId="9"/>
    <cellStyle name="_TableHeading_commentaires fixe  internet Déc 08_Flash du mois d' avril 2009_Budget 2011 v1 (4)" xfId="8700"/>
    <cellStyle name="20% - Accent5 10_RH et QS" xfId="8701"/>
    <cellStyle name="_Situation des projets FTK_BSS_Envrt_02-10-07_Tableau de bord 3G" xfId="8702"/>
    <cellStyle name="40 % - Accent3 9 4" xfId="8703"/>
    <cellStyle name="Accent2 2 4" xfId="8704"/>
    <cellStyle name="_Heading_prestemp_Reporting Onatel Avril 2009 V0_Flash du mois de Novembre V2" xfId="8705"/>
    <cellStyle name="_Situation des projets FTK_BSS_Envrt_02-10-07_PPO_3G_2009 Propos DR &amp; Scénarios Mktg 12-12" xfId="8706"/>
    <cellStyle name="_Retenu  Projets exceptionnels_Classeur1 (2)" xfId="8707"/>
    <cellStyle name="Cellule liée 6" xfId="8708"/>
    <cellStyle name="40% - Accent2 5_RH et QS" xfId="8709"/>
    <cellStyle name="_Table_USA Ownership_Commentaires TBG mars_Flash du mois de septembre 2009 (2) (version 1)_Budget Telmob 2011" xfId="8710"/>
    <cellStyle name="_Table_USA Ownership_commentaires fixe  internet Déc 08_Commentaires TBG mars_Copie de Flash du mois d' avril 2009 corrigé par NAIMI_Reporting Onatel Mai 2009 V 0_Budget Telmob 2011" xfId="8711"/>
    <cellStyle name="_TableHeading_TBG Onatel Février  2009  Vtbg V3_Flash du mois d' avril 2009 2" xfId="8712"/>
    <cellStyle name="_MT-trim-mail2007-int_Classeur1 (2)" xfId="8713"/>
    <cellStyle name="_RECAP_NEGO_BSS 2008_17 03 08 " xfId="8714"/>
    <cellStyle name="_Table_02 Pfd Valuation_commentaires fixe  internet Déc 08_TBG Onatel Février  2009  Vtbg V3_Commentaires TBG mars_Flash du mois d' avril 2009_Flash du mois de mai 2009_Budget Telmob 2011" xfId="8715"/>
    <cellStyle name="20 % - Accent2 11_RH et QS" xfId="8716"/>
    <cellStyle name="_Table_USA Ownership_TBG Onatel Février  2009  Vtbg V3_Flash du mois d' avril 2009_Flash du mois de mai 2009" xfId="8717"/>
    <cellStyle name="_Situation des projets FTK_BSS_Envrt_18-10-05_Tableau de bord 3G_Sotelma- P&amp;L MAD " xfId="8718"/>
    <cellStyle name="_Table_02 Pfd Valuation_TBG Onatel Février  2009  Vtbg V3_Commentaires TBG mars_Flash du mois d' avril 2009_Reporting Onatel septembre  2009 préparé" xfId="8719"/>
    <cellStyle name="40% - Accent1 3 2" xfId="8720"/>
    <cellStyle name="_POI working_F2.7A" xfId="8721"/>
    <cellStyle name="Calculation 6" xfId="8722"/>
    <cellStyle name="_Table_USA Ownership_Commentaires TBG mars_Flash du mois d' avril 2009" xfId="8723"/>
    <cellStyle name="20% - Accent5 15 2" xfId="8724"/>
    <cellStyle name="20% - Accent5 20 2" xfId="8725"/>
    <cellStyle name="_Table_USA Ownership_Flash du mois d' avril 2009_Flash du mois de septembre 2009 (2) (version 1)_Budget Telmob 2011" xfId="8726"/>
    <cellStyle name="20 % - Accent1 10 3" xfId="8727"/>
    <cellStyle name="_TableRowBorder_commentaires fixe  internet Déc 08_Flash du mois d' avril 2009_Reporting Onatel Mai 2009 V 0_Budget Telmob 2011" xfId="8728"/>
    <cellStyle name="_Table_Commentaires TBG mars_Flash du mois d' avril 2009_Flash du mois de septembre 2009 (2) (version 1)" xfId="8729"/>
    <cellStyle name="_Table_02 Pfd Valuation_commentaires fixe  internet Déc 08_Copie de Flash du mois d' avril 2009 corrigé par NAIMI_Flash du mois de septembre 2009 (2) (version 1)_Budget Telmob 2011" xfId="8730"/>
    <cellStyle name="40 % - Accent2 3 2 2" xfId="8731"/>
    <cellStyle name="_PercentSpace_BLS2q_salesforce" xfId="8732"/>
    <cellStyle name="_TableHeading_TBG Onatel Février  2009  Vtbg V3_Commentaires TBG mars_Copie de Flash du mois d' avril 2009 corrigé par NAIMI_Reporting Onatel Mai 2009 V 0_Budget Telmob 2011 2" xfId="8733"/>
    <cellStyle name="20 % - Accent6 8" xfId="8734"/>
    <cellStyle name="40 % - Accent2 10_RH et QS" xfId="8735"/>
    <cellStyle name="Normal 19" xfId="8736"/>
    <cellStyle name="Normal 24" xfId="8737"/>
    <cellStyle name="_TableHeading_commentaires fixe  internet Déc 08_Reporting Onatel Avril 2009 V0_Flash du mois de mai 2009_Budget 2011 v1 (4) 2" xfId="8738"/>
    <cellStyle name="40 % - Accent5 2_CA Fixe" xfId="8739"/>
    <cellStyle name="40 % - Accent5 4 5" xfId="8740"/>
    <cellStyle name="20% - Accent6 17 2" xfId="8741"/>
    <cellStyle name="20% - Accent6 22 2" xfId="8742"/>
    <cellStyle name="_Table_02 Pfd Valuation_commentaires fixe  internet Déc 08_TBG Onatel Février  2009  Vtbg V3_Reporting Onatel Mai 2009 V 0" xfId="8743"/>
    <cellStyle name="40% - Accent4 28_RH et QS" xfId="8744"/>
    <cellStyle name="20% - Accent4 18 2" xfId="8745"/>
    <cellStyle name="20% - Accent4 23 2" xfId="8746"/>
    <cellStyle name="_Réel CAPEX" xfId="8747"/>
    <cellStyle name="_Delhi - CAPEX - updated Dec 30" xfId="8748"/>
    <cellStyle name="Pourcentage 19 2 2" xfId="8749"/>
    <cellStyle name="Heading 2 13" xfId="8750"/>
    <cellStyle name="_Indicateurs BFR Régions 122008" xfId="8751"/>
    <cellStyle name="40% - Accent2 2_RH et QS" xfId="8752"/>
    <cellStyle name="_Table_commentaires fixe  internet Déc 08_Flash du mois d' avril 2009_Flash du mois de mai 2009_Budget Telmob 2011" xfId="8753"/>
    <cellStyle name="_Currency_Preliminary Model 30 06 00 3" xfId="8754"/>
    <cellStyle name="Milliers 5 3 2 3" xfId="8755"/>
    <cellStyle name="_OUJDA fixe detail 29-05-2005" xfId="8756"/>
    <cellStyle name="40% - Accent2 24" xfId="8757"/>
    <cellStyle name="40% - Accent2 19" xfId="8758"/>
    <cellStyle name="20% - Accent6 4 2" xfId="8759"/>
    <cellStyle name="_MultipleSpace_Update 08-27-01-3_BLS2q_salesforce" xfId="8760"/>
    <cellStyle name="_SubHeading_prestemp_Reporting Onatel Mai 2009 V 0_Commentaires Janvier 2010" xfId="8761"/>
    <cellStyle name="Note 26" xfId="8762"/>
    <cellStyle name="_TableHead_commentaires fixe  internet Déc 08_TBG Onatel Février  2009  Vtbg V3_Commentaires TBG mars_Flash du mois d' avril 2009 2" xfId="8763"/>
    <cellStyle name="% 3" xfId="8764"/>
    <cellStyle name="Milliers 3 4 2" xfId="8765"/>
    <cellStyle name="Comma [0] 8 2 3" xfId="8766"/>
    <cellStyle name="20 % - Accent6 3 2 2" xfId="8767"/>
    <cellStyle name="_Table_P &amp; L Conso_COMMENTAIRES JUILLET 2009_Budget Telmob 2011" xfId="8768"/>
    <cellStyle name="Input 9" xfId="8769"/>
    <cellStyle name="Euro 3 2 2" xfId="8770"/>
    <cellStyle name="_TableHead_Commentaires TBG mars_Copie de Flash du mois d' avril 2009 corrigé par NAIMI_Budget 2011 v1 (4)" xfId="8771"/>
    <cellStyle name="Moneda_BSC 3&amp;4" xfId="8772"/>
    <cellStyle name="40% - Accent2 3 2" xfId="8773"/>
    <cellStyle name="_MultipleSpace_credit - newco_6_18_BLS2q_salesforce" xfId="8774"/>
    <cellStyle name="20% - Accent5 25" xfId="8775"/>
    <cellStyle name="_Budget 2004-05 V 2.7" xfId="8776"/>
    <cellStyle name="Cellule liée 2 2 2" xfId="8777"/>
    <cellStyle name="Heading 1 19" xfId="8778"/>
    <cellStyle name="Heading 1 24" xfId="8779"/>
    <cellStyle name="Comma [0] 5 2 2" xfId="8780"/>
    <cellStyle name="_TableHead_TBG Onatel Février  2009  Vtbg V3_Commentaires TBG mars_Flash du mois d' avril 2009_Reporting Onatel septembre  2009 préparé_Budget 2011 v1 (4) 2" xfId="8781"/>
    <cellStyle name="40 % - Accent4 5" xfId="8782"/>
    <cellStyle name="40% - Accent1 10_RH et QS" xfId="8783"/>
    <cellStyle name="40 % - Accent6 8 3" xfId="8784"/>
    <cellStyle name="_Table_commentaires fixe  internet Déc 08_Copie de Flash du mois d' avril 2009 corrigé par NAIMI_Reporting Onatel Mai 2009 V 0_Reporting Onatel septembre  2009 préparé_Budget Telmob 2011" xfId="8785"/>
    <cellStyle name="20% - Accent6 11_RH et QS" xfId="8786"/>
    <cellStyle name="20% - Accent3 6" xfId="8787"/>
    <cellStyle name="_Percent" xfId="8788"/>
    <cellStyle name="_Multiple_Update 08-27-01-3" xfId="8789"/>
    <cellStyle name="_Heading_210302 VU Liquidity new figures_P-L Fixe" xfId="8790"/>
    <cellStyle name="40% - Accent1 13 2" xfId="8791"/>
    <cellStyle name="_TableHead_commentaires fixe  internet Déc 08_Commentaires TBG mars_Copie de Flash du mois d' avril 2009 corrigé par NAIMI_Flash du mois de mai 2009 2" xfId="8792"/>
    <cellStyle name="40 % - Accent3 4 5" xfId="8793"/>
    <cellStyle name="Titre 3 6 2 2" xfId="8794"/>
    <cellStyle name="_Table_02 Pfd Valuation_Flash du mois d' avril 2009_Reporting Onatel septembre  2009 préparé_Budget Telmob 2011" xfId="8795"/>
    <cellStyle name="_SubHeading_210302 VU Liquidity new figures_Reporting Onatel septembre  2009 V1 (4)" xfId="8796"/>
    <cellStyle name="20% - Accent6 2" xfId="8797"/>
    <cellStyle name="20% - Accent6 8" xfId="8798"/>
    <cellStyle name="Milliers 2 2 3 3" xfId="8799"/>
    <cellStyle name="_Table_commentaires fixe  internet Déc 08_TBG Onatel Février  2009  Vtbg V3_Reporting Onatel septembre  2009 préparé_Budget Telmob 2011" xfId="8800"/>
    <cellStyle name="_Table_02 Pfd Valuation_commentaires fixe  internet Déc 08_Flash du mois de mai 2009" xfId="8801"/>
    <cellStyle name="0000" xfId="8802"/>
    <cellStyle name="_Table_USA Ownership_commentaires fixe  internet Déc 08_Flash du mois d' avril 2009_Flash du mois de mai 2009" xfId="8803"/>
    <cellStyle name="40% - Accent3 21" xfId="8804"/>
    <cellStyle name="40% - Accent3 16" xfId="8805"/>
    <cellStyle name="_Multiple_Final Pages 8-20" xfId="8806"/>
    <cellStyle name="40 % - Accent1 8 2" xfId="8807"/>
    <cellStyle name="_TableHeading_commentaires fixe  internet Déc 08_Flash du mois d' avril 2009_Reporting Onatel Mai 2009 V 0" xfId="8808"/>
    <cellStyle name="NWI%S" xfId="8809"/>
    <cellStyle name="_TableHeading_commentaires fixe  internet Déc 08_TBG Onatel Février  2009  Vtbg V3_Commentaires TBG mars_Copie de Flash du mois d' avril 2009 corrigé par NAIMI_Reporting Onatel Mai 2009 V 0_Budget 2011 v1 (4) 2" xfId="8810"/>
    <cellStyle name="Input Currency 4" xfId="8811"/>
    <cellStyle name="_TableHead" xfId="8812"/>
    <cellStyle name="_TableRowBorder_Copie de Flash du mois d' avril 2009 corrigé par NAIMI_Reporting Onatel Mai 2009 V 0" xfId="8813"/>
    <cellStyle name="_TableHeading_TBG Onatel Février  2009  Vtbg V3_Commentaires TBG mars_Flash du mois d' avril 2009_Reporting Onatel Mai 2009 V 0_Budget 2011 v1 (4)" xfId="8814"/>
    <cellStyle name="_TableHead_Reporting Onatel Mai 2009 V 0 A ENVOYE_Budget 2011 v1 (4)" xfId="8815"/>
    <cellStyle name="20% - Accent5 3 2" xfId="8816"/>
    <cellStyle name="40 % - Accent3 2_CA Fixe" xfId="8817"/>
    <cellStyle name="Output 2" xfId="8818"/>
    <cellStyle name="20 % - Accent4 8 3 2" xfId="8819"/>
    <cellStyle name="_Table_Flash du mois d' avril 2009_Reporting Onatel septembre  2009 préparé" xfId="8820"/>
    <cellStyle name="_TableHeading_Reporting Onatel Mai 2009 V 0 A ENVOYE 2" xfId="8821"/>
    <cellStyle name="_Table_02 Pfd Valuation_commentaires fixe  internet Déc 08_Reporting Onatel Avril 2009 V0_Copie de Flash du mois d' avril 2009 corrigé par NAIMI_Reporting Onatel Mai 2009 V 0_Flash du mois de septembre 2009 (2) (version 1)_Budget Telmob 2011" xfId="8822"/>
    <cellStyle name="_Expense variation" xfId="8823"/>
    <cellStyle name="Titre 4 4_RH et QS" xfId="8824"/>
    <cellStyle name="20% - Accent6 4" xfId="8825"/>
    <cellStyle name="Neutre 4" xfId="8826"/>
    <cellStyle name="_Heading_210302 VU Liquidity new figures_Reporting Onatel septembre  2009 V1 (4)" xfId="8827"/>
    <cellStyle name="PercentSales 11" xfId="8828"/>
    <cellStyle name="_TableHeading_commentaires fixe  internet Déc 08_TBG Onatel Février  2009  Vtbg V3_Flash du mois d' avril 2009_Reporting Onatel Mai 2009 V 0_Budget 2011 v1 (4)" xfId="8829"/>
    <cellStyle name="%_REPORTING  ONATEL SEPTEMBRE 2008 V3_Budget Telmob 2011" xfId="8830"/>
    <cellStyle name="_KPI BBNL" xfId="8831"/>
    <cellStyle name="_Table_commentaires fixe  internet Déc 08_Reporting Onatel Mai 2009 V 0 A ENVOYE_Reporting Onatel septembre  2009 préparé_Budget Telmob 2011" xfId="8832"/>
    <cellStyle name="60 % - Accent5 4 2" xfId="8833"/>
    <cellStyle name="20% - Accent3 13" xfId="8834"/>
    <cellStyle name="_Table_USA Ownership_commentaires fixe  internet Déc 08_Reporting Onatel Avril 2009 V0_Copie de Flash du mois d' avril 2009 corrigé par NAIMI_Flash du mois de septembre 2009 (2) (version 1)_Budget Telmob 2011" xfId="8835"/>
    <cellStyle name="_Table_commentaires fixe  internet Déc 08_TBG Onatel Février  2009  Vtbg V3_Copie de Flash du mois d' avril 2009 corrigé par NAIMI_Flash du mois de mai 2009_Budget Telmob 2011" xfId="8836"/>
    <cellStyle name="40% - Accent1 17_RH et QS" xfId="8837"/>
    <cellStyle name="40% - Accent1 22_RH et QS" xfId="8838"/>
    <cellStyle name="20 % - Accent1 9 4" xfId="8839"/>
    <cellStyle name="Accent2 28" xfId="8840"/>
    <cellStyle name="_TableHead_Copie de Flash du mois d' avril 2009 corrigé par NAIMI_Budget 2011 v1 (4) 2" xfId="8841"/>
    <cellStyle name="_TableHead_commentaires fixe  internet Déc 08_TBG Onatel Février  2009  Vtbg V3_Reporting Onatel septembre  2009 préparé_Budget 2011 v1 (4)" xfId="8842"/>
    <cellStyle name="_TableHeading_commentaires fixe  internet Déc 08_Flash du mois d' avril 2009_Reporting Onatel septembre  2009 préparé_Budget 2011 v1 (4)" xfId="8843"/>
    <cellStyle name="_TableRowBorder_Copie de Flash du mois d' avril 2009 corrigé par NAIMI_Flash du mois de mai 2009" xfId="8844"/>
    <cellStyle name="_Indicateurs BFR Régions 08 2008 (2)" xfId="8845"/>
    <cellStyle name="Accent2 14" xfId="8846"/>
    <cellStyle name="_Indicateurs BFR Régions 08 2008" xfId="8847"/>
    <cellStyle name="_Access Charges - Unit wise Feb 04" xfId="8848"/>
    <cellStyle name="_Indicateurs BFR Régions 06 2008 (5)" xfId="8849"/>
    <cellStyle name="_Table_02 Pfd Valuation_commentaires fixe  internet Déc 08_TBG Onatel Février  2009  Vtbg V3_Flash du mois d' avril 2009_Budget Telmob 2011" xfId="8850"/>
    <cellStyle name="_Table_commentaires fixe  internet Déc 08_Reporting Onatel Mai 2009 V 0 A ENVOYE_Flash du mois de septembre 2009 (2) (version 1)" xfId="8851"/>
    <cellStyle name="_SubHeading_210302 VU Liquidity new figures_Flash du mois d' avril 2009" xfId="8852"/>
    <cellStyle name="_Headline" xfId="8853"/>
    <cellStyle name="20% - Accent6 8 2" xfId="8854"/>
    <cellStyle name="_Table_02 Pfd Valuation_Flash du mois d' avril 2009_Flash du mois de septembre 2009 (2) (version 1)_Capex- Mobile" xfId="8855"/>
    <cellStyle name="_Table_02 Pfd Valuation_Flash du mois d' avril 2009_Flash du mois de septembre 2009 (2) (version 1)" xfId="8856"/>
    <cellStyle name="20% - Accent1 4" xfId="8857"/>
    <cellStyle name="_SubHeading_210302 VU Liquidity new figures_Feuil1" xfId="8858"/>
    <cellStyle name="_TableRowBorder_Reporting Onatel Avril 2009 V0_Copie de Flash du mois d' avril 2009 corrigé par NAIMI" xfId="8859"/>
    <cellStyle name="40 % - Accent1 9 3_RH et QS" xfId="8860"/>
    <cellStyle name="千分位_laroux" xfId="8861"/>
    <cellStyle name="_Table_USA Ownership_commentaires fixe  internet Déc 08_Commentaires TBG mars_Copie de Flash du mois d' avril 2009 corrigé par NAIMI_Budget Telmob 2011" xfId="8862"/>
    <cellStyle name="_Table_USA Ownership_commentaires fixe  internet Déc 08_TBG Onatel Février  2009  Vtbg V3_Flash du mois d' avril 2009_Flash du mois de mai 2009" xfId="8863"/>
    <cellStyle name="Bad 3" xfId="8864"/>
    <cellStyle name="_SubHeading_210302 VU Liquidity new figures_Reporting Onatel Mai 2009 V 0 A ENVOYE_Flash du mois de Décembre 2009 V3 (2)" xfId="8865"/>
    <cellStyle name="_TableRowBorder_Flash du mois de mai 2009" xfId="8866"/>
    <cellStyle name="_Heading_210302 VU Liquidity new figures_Flash du mois de Décembre 2009 V3 (2)" xfId="8867"/>
    <cellStyle name="%_TRAFIC FIXE &amp; MOBILE_Flash du mois de septembre 2009 (2) (version 1)_Flash du mois de Décembre 2009 V3 (2)" xfId="8868"/>
    <cellStyle name="_TableRowBorder_commentaires fixe  internet Déc 08_Reporting Onatel Avril 2009 V0" xfId="8869"/>
    <cellStyle name="Titre 4 5 2" xfId="8870"/>
    <cellStyle name="_TableHead_commentaires fixe  internet Déc 08_Reporting Onatel Avril 2009 V0_Copie de Flash du mois d' avril 2009 corrigé par NAIMI_Reporting Onatel Mai 2009 V 0 2" xfId="8871"/>
    <cellStyle name="Accent5 15" xfId="8872"/>
    <cellStyle name="Accent5 20" xfId="8873"/>
    <cellStyle name="20% - Accent5 19_RH et QS" xfId="8874"/>
    <cellStyle name="20% - Accent5 24_RH et QS" xfId="8875"/>
    <cellStyle name="Titre 1 3 2" xfId="8876"/>
    <cellStyle name="20% - Accent5 22" xfId="8877"/>
    <cellStyle name="20% - Accent5 17" xfId="8878"/>
    <cellStyle name="_Table_USA Ownership_commentaires fixe  internet Déc 08_Copie de Flash du mois d' avril 2009 corrigé par NAIMI_Budget Telmob 2011" xfId="8879"/>
    <cellStyle name="_SubHeading_NBC-5 yearDCF-Final from Vivendi modified" xfId="8880"/>
    <cellStyle name="% 2" xfId="8881"/>
    <cellStyle name="60 % - Accent3 3" xfId="8882"/>
    <cellStyle name="_CWNs - MOBILITY1_BP&amp;A Bulletin - 05- 2008-09-MAPA (draft)" xfId="8883"/>
    <cellStyle name="_Table_USA Ownership_commentaires fixe  internet Déc 08_Commentaires TBG mars_Flash du mois d' avril 2009_Reporting Onatel septembre  2009 préparé_Budget Telmob 2011" xfId="8884"/>
    <cellStyle name="_TableRowBorder_Commentaires TBG mars_Flash du mois d' avril 2009_Reporting Onatel Mai 2009 V 0" xfId="8885"/>
    <cellStyle name="40% - Accent3 10_RH et QS" xfId="8886"/>
    <cellStyle name="_TableHeading_Commentaires TBG mars_Flash du mois d' avril 2009_Reporting Onatel Mai 2009 V 0 2" xfId="8887"/>
    <cellStyle name="_TableHeading_commentaires fixe  internet Déc 08_Commentaires TBG mars_Copie de Flash du mois d' avril 2009 corrigé par NAIMI_Flash du mois de mai 2009_Budget Telmob 2011 2" xfId="8888"/>
    <cellStyle name="_TableHead_Commentaires TBG mars_Copie de Flash du mois d' avril 2009 corrigé par NAIMI_Flash du mois de mai 2009 2" xfId="8889"/>
    <cellStyle name="40 % - Accent3 12" xfId="8890"/>
    <cellStyle name="_TableHeading_Commentaires TBG mars_Copie de Flash du mois d' avril 2009 corrigé par NAIMI_Reporting Onatel septembre  2009 préparé_Budget 2011 v1 (4) 2" xfId="8891"/>
    <cellStyle name="_Table_02 Pfd Valuation_Copie de Flash du mois d' avril 2009 corrigé par NAIMI_Reporting Onatel septembre  2009 préparé" xfId="8892"/>
    <cellStyle name="40 % - Accent1 6" xfId="8893"/>
    <cellStyle name="_TableHeading_Reporting Onatel Avril 2009 V0_Copie de Flash du mois d' avril 2009 corrigé par NAIMI_Reporting Onatel Mai 2009 V 0_Budget Telmob 2011 2" xfId="8894"/>
    <cellStyle name="%_Flash_du_mois_de_Décembre_2008_v2(2)_Flash du mois de septembre 2009 (2) (version 1)_Classeur1" xfId="8895"/>
    <cellStyle name="Normal 3 2 4 3_RH et QS" xfId="8896"/>
    <cellStyle name="_TableHead_commentaires fixe  internet Déc 08_Copie de Flash du mois d' avril 2009 corrigé par NAIMI_Reporting Onatel septembre  2009 préparé 2" xfId="8897"/>
    <cellStyle name="_TableHeading_commentaires fixe  internet Déc 08_Commentaires TBG mars_Flash du mois d' avril 2009_Reporting Onatel septembre  2009 préparé 2" xfId="8898"/>
    <cellStyle name="_Heading_prestemp_Reporting Onatel Mai 2009 V 0_COMMENTAIRES" xfId="8899"/>
    <cellStyle name="Milliers 9 2 4" xfId="8900"/>
    <cellStyle name="Normal 3 2 4" xfId="8901"/>
    <cellStyle name="_Table_02 Pfd Valuation_commentaires fixe  internet Déc 08_Commentaires TBG mars_Copie de Flash du mois d' avril 2009 corrigé par NAIMI_Reporting Onatel Mai 2009 V 0_Flash du mois de septembre 2009 (2) (version 1)_Budget Telmob 2011" xfId="8902"/>
    <cellStyle name="_TableHeading_commentaires fixe  internet Déc 08_TBG Onatel Février  2009  Vtbg V3_Copie de Flash du mois d' avril 2009 corrigé par NAIMI_Flash du mois de mai 2009 2" xfId="8903"/>
    <cellStyle name="Pourcentage 17 2 4_RH et QS" xfId="8904"/>
    <cellStyle name="%_commentaires fixe  internet Déc 08_FAITS MARQUANTS DE SEPTEMBRE 2009" xfId="8905"/>
    <cellStyle name="%_commentaires_fixe__internet_nov_08(2)_COMMENTAIRES" xfId="8906"/>
    <cellStyle name="_Currency_CSC Cable makers 060502" xfId="8907"/>
    <cellStyle name="_Heading_prestemp_Reporting Onatel Mai 2009 V 0_Classeur1" xfId="8908"/>
    <cellStyle name="%_Phase préparatoire du TBG de Décembre 2008_Flux Financiers Conso_FAITS MARQUANTS DE SEPTEMBRE 2009" xfId="8909"/>
    <cellStyle name="%_Phase préparatoire du TBG de Décembre 2008" xfId="8910"/>
    <cellStyle name="_Heading_prestemp_Reporting Onatel Mai 2009 V 0 A ENVOYE_Flash du mois de septembre 2009 (2) (version 1)_Reporting Onatel septembre  2009 V1 (4)" xfId="8911"/>
    <cellStyle name="40 % - Accent3 9 3_RH et QS" xfId="8912"/>
    <cellStyle name="_TableHead_Reporting Onatel Avril 2009 V0_Copie de Flash du mois d' avril 2009 corrigé par NAIMI_Flash du mois de mai 2009_Budget Telmob 2011 2" xfId="8913"/>
    <cellStyle name="20% - Accent3 5" xfId="8914"/>
    <cellStyle name="_TableHeading_commentaires fixe  internet Déc 08_Reporting Onatel Avril 2009 V0_Copie de Flash du mois d' avril 2009 corrigé par NAIMI_Reporting Onatel septembre  2009 préparé_Budget 2011 v1 (4)" xfId="8915"/>
    <cellStyle name="Milliers 2 16 2" xfId="8916"/>
    <cellStyle name="_TableRowBorder_commentaires fixe  internet Déc 08_Commentaires TBG mars_Copie de Flash du mois d' avril 2009 corrigé par NAIMI_Reporting Onatel Mai 2009 V 0 2" xfId="8917"/>
    <cellStyle name="_Heading_prestemp_Reporting Onatel Mai 2009 V 0_Flash du mois de Décembre 2009 V3 (2)" xfId="8918"/>
    <cellStyle name="_TableHeading_commentaires fixe  internet Déc 08_TBG Onatel Février  2009  Vtbg V3 2" xfId="8919"/>
    <cellStyle name="60 % - Accent3 7 2" xfId="8920"/>
    <cellStyle name="Monétaire 2 4" xfId="8921"/>
    <cellStyle name="_Table_Flash du mois de septembre 2009 (2) (version 1)" xfId="8922"/>
    <cellStyle name="_Table_USA Ownership_P &amp; L Conso_COMMENTAIRES JUILLET 2009" xfId="8923"/>
    <cellStyle name="20% - Accent1 25_RH et QS" xfId="8924"/>
    <cellStyle name="_Comma_credit - newco_6_18" xfId="8925"/>
    <cellStyle name="_Table_USA Ownership_Reporting Onatel Avril 2009 V0_Copie de Flash du mois d' avril 2009 corrigé par NAIMI_Flash du mois de mai 2009" xfId="8926"/>
    <cellStyle name="_TableRowBorder_commentaires fixe  internet Déc 08_TBG Onatel Février  2009  Vtbg V3_Flash du mois d' avril 2009_Reporting Onatel septembre  2009 préparé" xfId="8927"/>
    <cellStyle name="Text 3" xfId="8928"/>
    <cellStyle name="_Table_02 Pfd Valuation_Reporting Onatel Mai 2009 V 0 A ENVOYE_Capex- Mobile" xfId="8929"/>
    <cellStyle name="_TableHead_Flash du mois d' avril 2009_Reporting Onatel septembre  2009 préparé 2" xfId="8930"/>
    <cellStyle name="_TableHead_commentaires fixe  internet Déc 08_TBG Onatel Février  2009  Vtbg V3_Commentaires TBG mars_Reporting Onatel septembre  2009 préparé 2" xfId="8931"/>
    <cellStyle name="Headline2" xfId="8932"/>
    <cellStyle name="_Table_Copie de Flash du mois d' avril 2009 corrigé par NAIMI_Flash du mois de septembre 2009 (2) (version 1)_Budget Telmob 2011" xfId="8933"/>
    <cellStyle name="_TableHeading_commentaires fixe  internet Déc 08_Copie de Flash du mois d' avril 2009 corrigé par NAIMI_Budget 2011 v1 (4) 2" xfId="8934"/>
    <cellStyle name="20% - Accent3 10 2" xfId="8935"/>
    <cellStyle name="Euro 5 5" xfId="8936"/>
    <cellStyle name="_TableHead_TBG Onatel Février  2009  Vtbg V3_Commentaires TBG mars_Flash du mois d' avril 2009_Reporting Onatel Mai 2009 V 0" xfId="8937"/>
    <cellStyle name="_Table_TBG Onatel Février  2009  Vtbg V3_Flash du mois d' avril 2009_Reporting Onatel Mai 2009 V 0_Budget Telmob 2011" xfId="8938"/>
    <cellStyle name="_SubHeading_210302 VU Liquidity new figures 2" xfId="8939"/>
    <cellStyle name="_Table_02 Pfd Valuation_commentaires fixe  internet Déc 08_TBG Onatel Février  2009  Vtbg V3_Reporting Onatel Mai 2009 V 0_Capex- Mobile" xfId="8940"/>
    <cellStyle name="_Table_commentaires fixe  internet Déc 08_Commentaires TBG mars_Reporting Onatel septembre  2009 préparé" xfId="8941"/>
    <cellStyle name="Calc Units (2)" xfId="8942"/>
    <cellStyle name="Output 13" xfId="8943"/>
    <cellStyle name="20 % - Accent4 5 2" xfId="8944"/>
    <cellStyle name="_IR Pack first cut_BP&amp;A Bulletin - 05- 2008-09-MAPA (Post review)" xfId="8945"/>
    <cellStyle name="_Table_02 Pfd Valuation_commentaires fixe  internet Déc 08_Copie de Flash du mois d' avril 2009 corrigé par NAIMI_Reporting Onatel septembre  2009 préparé_Budget Telmob 2011" xfId="8946"/>
    <cellStyle name="Check Cell 16" xfId="8947"/>
    <cellStyle name="Check Cell 21" xfId="8948"/>
    <cellStyle name="Milliers 3 9 4" xfId="8949"/>
    <cellStyle name="_CAPEX Août 07 (3)" xfId="8950"/>
    <cellStyle name="_SubHeading_prestemp_Reporting Onatel Mai 2009 V 0 A ENVOYE_FLASH ONATEL DU MOIS DE FEVRIER 2010 V2" xfId="8951"/>
    <cellStyle name="_Heading_prestemp_Copie de Flash du mois de Décembre 2008 v2 (3)" xfId="8952"/>
    <cellStyle name="_SubHeading_prestemp_BUDGET ONATEL 2010 v5" xfId="8953"/>
    <cellStyle name="_Heading_prestemp_Reporting Onatel Mai 2009 V 0 A ENVOYE 2" xfId="8954"/>
    <cellStyle name="_TableRowBorder_commentaires fixe  internet Déc 08_Reporting Onatel Mai 2009 V 0 2" xfId="8955"/>
    <cellStyle name="40 % - Accent2 10 3" xfId="8956"/>
    <cellStyle name="20% - Accent3 3 2" xfId="8957"/>
    <cellStyle name="%_Budget Onatel -Actu 3-2008_Budget Telmob 2011" xfId="8958"/>
    <cellStyle name="20% - Accent2 18_RH et QS" xfId="8959"/>
    <cellStyle name="20% - Accent2 23_RH et QS" xfId="8960"/>
    <cellStyle name="%_Phase préparatoire du TBG de Décembre 2008_Flash du mois de septembre 2009 (2) (version 1)_Flash du mois de Décembre 2009 V3 (2)" xfId="8961"/>
    <cellStyle name="_TableHead_commentaires fixe  internet Déc 08_TBG Onatel Février  2009  Vtbg V3_Commentaires TBG mars_Copie de Flash du mois d' avril 2009 corrigé par NAIMI_Flash du mois de mai 2009_Budget Telmob 2011" xfId="8962"/>
    <cellStyle name="%_Flux Financiers Conso" xfId="8963"/>
    <cellStyle name="In Multiple" xfId="8964"/>
    <cellStyle name="_TableHead_Commentaires TBG mars_Flash du mois d' avril 2009" xfId="8965"/>
    <cellStyle name="40% - Accent3 13" xfId="8966"/>
    <cellStyle name="_Heading_prestemp_Reporting Onatel Avril 2009 V0_Flash du mois de septembre 2009 (2) (version 1)_Flash du mois de Décembre 2009 V3 (2)" xfId="8967"/>
    <cellStyle name="20 % - Accent1 8 2 2" xfId="8968"/>
    <cellStyle name="_Table_commentaires fixe  internet Déc 08_TBG Onatel Février  2009  Vtbg V3_Flash du mois de septembre 2009 (2) (version 1)_Budget Telmob 2011" xfId="8969"/>
    <cellStyle name="Titre 3_RH et QS" xfId="8970"/>
    <cellStyle name="_TableHead_commentaires fixe  internet Déc 08_TBG Onatel Février  2009  Vtbg V3_Flash du mois d' avril 2009" xfId="8971"/>
    <cellStyle name="Milliers 5 3 2" xfId="8972"/>
    <cellStyle name="_Table_02 Pfd Valuation_commentaires fixe  internet Déc 08_Commentaires TBG mars_Copie de Flash du mois d' avril 2009 corrigé par NAIMI_Reporting Onatel Mai 2009 V 0_Flash du mois de septembre 2009 (2) (version 1)_Capex- Mobile" xfId="8973"/>
    <cellStyle name="%_ACTU1 2010" xfId="8974"/>
    <cellStyle name="Milliers 8 3 3" xfId="8975"/>
    <cellStyle name="_TableHeading_commentaires fixe  internet Déc 08_Reporting Onatel Avril 2009 V0_Flash du mois de mai 2009_Budget 2011 v1 (4)" xfId="8976"/>
    <cellStyle name="40% - Accent3 11" xfId="8977"/>
    <cellStyle name="_Table_02 Pfd Valuation_Commentaires TBG mars_Flash du mois d' avril 2009_Capex- Mobile" xfId="8978"/>
    <cellStyle name="_Presentation DL Ver.5_BP&amp;A Bulletin - 05- 2008-09-MAPA (Post review)" xfId="8979"/>
    <cellStyle name="_Table_USA Ownership_Commentaires TBG mars_Copie de Flash du mois d' avril 2009 corrigé par NAIMI_Budget Telmob 2011" xfId="8980"/>
    <cellStyle name="Euro 2 2 2 4" xfId="8981"/>
    <cellStyle name="_Table_USA Ownership_commentaires fixe  internet Déc 08_Reporting Onatel Avril 2009 V0_Flash du mois de septembre 2009 (2) (version 1)_Budget Telmob 2011" xfId="8982"/>
    <cellStyle name="_CurrencySpace_credit - newco_6_18" xfId="8983"/>
    <cellStyle name="Milliers 7 2 3 2" xfId="8984"/>
    <cellStyle name="40 % - Accent5 10 3 2" xfId="8985"/>
    <cellStyle name="_TableHeading_commentaires fixe  internet Déc 08_TBG Onatel Février  2009  Vtbg V3_Copie de Flash du mois d' avril 2009 corrigé par NAIMI 2" xfId="8986"/>
    <cellStyle name="_Presentation DL Ver.5" xfId="8987"/>
    <cellStyle name="40% - Accent6 19 2" xfId="8988"/>
    <cellStyle name="40% - Accent6 24 2" xfId="8989"/>
    <cellStyle name="_TableHeading_commentaires fixe  internet Déc 08_TBG Onatel Février  2009  Vtbg V3_Commentaires TBG mars_Flash du mois d' avril 2009_Reporting Onatel Mai 2009 V 0_Budget Telmob 2011" xfId="8990"/>
    <cellStyle name="Border Heavy_Budget Telmob 2011" xfId="8991"/>
    <cellStyle name="_Heading_prestemp_Flash_du_mois_de_Décembre_2008_v2(2)" xfId="8992"/>
    <cellStyle name="_TableHeading_commentaires fixe  internet Déc 08_TBG Onatel Février  2009  Vtbg V3_Flash du mois d' avril 2009_Reporting Onatel Mai 2009 V 0_Budget Telmob 2011 2" xfId="8993"/>
    <cellStyle name="_Heading_prestemp_Reporting Onatel Avril 2009 V0_Flash du mois de septembre 2009 (2) (version 1)_Commentaire activité Fixe  mobile ONATEL Nov 2009" xfId="8994"/>
    <cellStyle name="20 % - Accent4 10" xfId="8995"/>
    <cellStyle name="40 % - Accent6 4 4" xfId="8996"/>
    <cellStyle name="_Table_02 Pfd Valuation_TBG Onatel Février  2009  Vtbg V3_Commentaires TBG mars_Copie de Flash du mois d' avril 2009 corrigé par NAIMI_Reporting Onatel Mai 2009 V 0_Reporting Onatel septembre  2009 préparé_Capex- Mobile" xfId="8997"/>
    <cellStyle name="_SubHeading_210302 VU Liquidity new figures_Reporting Onatel Avril 2009 V0_Flash du mois de septembre 2009 (2) (version 1)_FLASH ONATEL DU MOIS DE FEVRIER 2010 V2" xfId="8998"/>
    <cellStyle name="_Heading_210302 VU Liquidity new figures" xfId="8999"/>
    <cellStyle name="_indicateurs BFR régions TBG 06 08_Classeur1 (2)" xfId="9000"/>
    <cellStyle name="_SubHeading_210302 VU Liquidity new figures_Commentaires Janvier 2010" xfId="9001"/>
    <cellStyle name="Pourcentage 17 3 2" xfId="9002"/>
    <cellStyle name="SAPBEXHLevel2" xfId="9003"/>
    <cellStyle name="_TableHead_commentaires fixe  internet Déc 08_TBG Onatel Février  2009  Vtbg V3_Copie de Flash du mois d' avril 2009 corrigé par NAIMI_Flash du mois de mai 2009_Budget 2011 v1 (4)" xfId="9004"/>
    <cellStyle name="_TableHead_commentaires fixe  internet Déc 08_Commentaires TBG mars_Copie de Flash du mois d' avril 2009 corrigé par NAIMI_Budget 2011 v1 (4)" xfId="9005"/>
    <cellStyle name="_Table_02 Pfd Valuation_Commentaires TBG mars_Reporting Onatel Mai 2009 V 0" xfId="9006"/>
    <cellStyle name="Normal 5 2 2 2" xfId="9007"/>
    <cellStyle name="40 % - Accent5 9 2" xfId="9008"/>
    <cellStyle name="Commentaire 5 5" xfId="9009"/>
    <cellStyle name="Euro 10 3" xfId="9010"/>
    <cellStyle name="Accent4 2 2" xfId="9011"/>
    <cellStyle name="_Heading_prestemp_Reporting Onatel Avril 2009 V0_Classeur1" xfId="9012"/>
    <cellStyle name="Calc Units (2) 2" xfId="9013"/>
    <cellStyle name="40 % - Accent2 11 2" xfId="9014"/>
    <cellStyle name="_Table_Flash du mois d' avril 2009_Flash du mois de septembre 2009 (2) (version 1)_Budget Telmob 2011" xfId="9015"/>
    <cellStyle name="Pourcentage 7 4" xfId="9016"/>
    <cellStyle name="QTé entrées" xfId="9017"/>
    <cellStyle name="40 % - Accent4 2 2_Parc Mobile" xfId="9018"/>
    <cellStyle name="_Table_02 Pfd Valuation_TBG Onatel Février  2009  Vtbg V3_Flash du mois d' avril 2009_Reporting Onatel Mai 2009 V 0_Budget Telmob 2011" xfId="9019"/>
    <cellStyle name="_TableHead_Commentaires TBG mars_Budget 2011 v1 (4) 2" xfId="9020"/>
    <cellStyle name="_Comma_Contribution of assets into USAi_02" xfId="9021"/>
    <cellStyle name="Milliers 11 4" xfId="9022"/>
    <cellStyle name="_Table_commentaires fixe  internet Déc 08_TBG Onatel Février  2009  Vtbg V3_Flash du mois d' avril 2009_Flash du mois de septembre 2009 (2) (version 1)_Budget Telmob 2011" xfId="9023"/>
    <cellStyle name="20 % - Accent1 7" xfId="9024"/>
    <cellStyle name="_Table_Commentaires TBG mars_Flash du mois d' avril 2009" xfId="9025"/>
    <cellStyle name="40% - Accent4 7 2" xfId="9026"/>
    <cellStyle name="_TableHead_Flash du mois d' avril 2009_Reporting Onatel septembre  2009 préparé" xfId="9027"/>
    <cellStyle name="60% - Accent2 24" xfId="9028"/>
    <cellStyle name="60% - Accent2 19" xfId="9029"/>
    <cellStyle name="20 % - Accent6 8 3_RH et QS" xfId="9030"/>
    <cellStyle name="Linked Cell" xfId="9031" builtinId="24"/>
    <cellStyle name="_Table_02 Pfd Valuation_Commentaires TBG mars_Flash du mois d' avril 2009_Reporting Onatel Mai 2009 V 0_Budget Telmob 2011" xfId="9032"/>
    <cellStyle name="Texte explicatif 2 2" xfId="9033"/>
    <cellStyle name="_SubHeading_210302 VU Liquidity new figures_Reporting Onatel Avril 2009 V0_Flash du mois de Décembre 2009 V3 (2)" xfId="9034"/>
    <cellStyle name="20 % - Accent4 4 2" xfId="9035"/>
    <cellStyle name="_Table_commentaires fixe  internet Déc 08_TBG Onatel Février  2009  Vtbg V3_Copie de Flash du mois d' avril 2009 corrigé par NAIMI_Reporting Onatel Mai 2009 V 0_Budget Telmob 2011" xfId="9036"/>
    <cellStyle name="Cellule liée 4 2" xfId="9037"/>
    <cellStyle name="_TableHeading_commentaires fixe  internet Déc 08_TBG Onatel Février  2009  Vtbg V3_Copie de Flash du mois d' avril 2009 corrigé par NAIMI" xfId="9038"/>
    <cellStyle name="60% - Accent6" xfId="9039" builtinId="52"/>
    <cellStyle name="_Heading_prestemp_Reporting Onatel Avril 2009 V0_COMMENTAIRES" xfId="9040"/>
    <cellStyle name="40% - Accent1 25 2" xfId="9041"/>
    <cellStyle name="_SubHeading_210302 VU Liquidity new figures_Reporting Onatel Mai 2009 V 0_Flash du mois de septembre 2009 (2) (version 1)_Flash du mois de Décembre 2009 V3 (2)" xfId="9042"/>
    <cellStyle name="Explanatory Text 25" xfId="9043"/>
    <cellStyle name="Pourcentage 8" xfId="9044"/>
    <cellStyle name="40% - Accent4 10_RH et QS" xfId="9045"/>
    <cellStyle name="_RECAP_NEGO_BSS 2008_17 03 08 _Classeur1 (2)" xfId="9046"/>
    <cellStyle name="_Heading_prestemp_Reporting Onatel Mai 2009 V 0" xfId="9047"/>
    <cellStyle name="_Heading_210302 VU Liquidity new figures_Reporting Onatel Mai 2009 V 0" xfId="9048"/>
    <cellStyle name="Normal 4 2" xfId="9049"/>
    <cellStyle name="_Heading_prestemp_Flash du mois de mai 2009" xfId="9050"/>
    <cellStyle name="_TableHead_commentaires fixe  internet Déc 08 2" xfId="9051"/>
    <cellStyle name="_TableHead_TBG Onatel Février  2009  Vtbg V3_Reporting Onatel septembre  2009 préparé_Budget 2011 v1 (4)" xfId="9052"/>
    <cellStyle name="_TableHead_commentaires fixe  internet Déc 08_Reporting Onatel Avril 2009 V0_Copie de Flash du mois d' avril 2009 corrigé par NAIMI_Flash du mois de mai 2009_Budget Telmob 2011 2" xfId="9053"/>
    <cellStyle name="_TableRowBorder_TBG Onatel Février  2009  Vtbg V3_Copie de Flash du mois d' avril 2009 corrigé par NAIMI_Budget Telmob 2011" xfId="9054"/>
    <cellStyle name="20 % - Accent4 3 2 2" xfId="9055"/>
    <cellStyle name="_TableHead_commentaires fixe  internet Déc 08_Budget Telmob 2011 2" xfId="9056"/>
    <cellStyle name="_TableHead_Reporting Onatel Mai 2009 V 0_Budget Telmob 2011" xfId="9057"/>
    <cellStyle name="Milliers 4 7 2 2" xfId="9058"/>
    <cellStyle name="_TableHeading_commentaires fixe  internet Déc 08_TBG Onatel Février  2009  Vtbg V3_Commentaires TBG mars_Flash du mois d' avril 2009_Reporting Onatel Mai 2009 V 0_Budget Telmob 2011 2" xfId="9059"/>
    <cellStyle name="_Table_commentaires fixe  internet Déc 08_Commentaires TBG mars_Flash du mois d' avril 2009_Flash du mois de mai 2009" xfId="9060"/>
    <cellStyle name="_Table_USA Ownership_commentaires fixe  internet Déc 08_TBG Onatel Février  2009  Vtbg V3_Flash du mois de mai 2009_Budget Telmob 2011" xfId="9061"/>
    <cellStyle name="_Table_commentaires fixe  internet Déc 08_TBG Onatel Février  2009  Vtbg V3_Copie de Flash du mois d' avril 2009 corrigé par NAIMI" xfId="9062"/>
    <cellStyle name="_TableHeading_Rev Fixe-Internet_Budget Telmob 2011" xfId="9063"/>
    <cellStyle name="Accent1 34 2" xfId="9064"/>
    <cellStyle name="Accent1 29 2" xfId="9065"/>
    <cellStyle name="_Table_commentaires fixe  internet Déc 08_Budget Telmob 2011" xfId="9066"/>
    <cellStyle name="_Table_02 Pfd Valuation_commentaires fixe  internet Déc 08_Commentaires TBG mars_Reporting Onatel septembre  2009 préparé_Budget Telmob 2011" xfId="9067"/>
    <cellStyle name="Milliers 13 3 3" xfId="9068"/>
    <cellStyle name="_TableHead_commentaires fixe  internet Déc 08_Commentaires TBG mars_Copie de Flash du mois d' avril 2009 corrigé par NAIMI_Flash du mois de mai 2009_Budget 2011 v1 (4) 2" xfId="9069"/>
    <cellStyle name="40 % - Accent6 4 3" xfId="9070"/>
    <cellStyle name="_Table_TBG Onatel Février  2009  Vtbg V3_Flash du mois d' avril 2009" xfId="9071"/>
    <cellStyle name="40 % - Accent1 3" xfId="9072"/>
    <cellStyle name=" Writer Import]_x000d__x000a_Display Dialog=No_x000d__x000a__x000d__x000a_[Horizontal Arrange]_x000d__x000a_Dimensions Interlocking=Yes_x000d__x000a_Sum Hierarchy=Yes_x000d__x000a_Generate_Kombissiri" xfId="9073"/>
    <cellStyle name="Milliers 2 11" xfId="9074"/>
    <cellStyle name="Normal 5 2 2_RH et QS" xfId="9075"/>
    <cellStyle name="40 % - Accent5 9_RH et QS" xfId="9076"/>
    <cellStyle name="20% - Accent4 21 2" xfId="9077"/>
    <cellStyle name="20% - Accent4 16 2" xfId="9078"/>
    <cellStyle name="_Heading_prestemp_Classeur1 (2)" xfId="9079"/>
    <cellStyle name="_SubHeading_210302 VU Liquidity new figures_Reporting Onatel Avril 2009 V0_Commentaires Janvier 2010" xfId="9080"/>
    <cellStyle name="Milliers 21 4" xfId="9081"/>
    <cellStyle name="Milliers 16 4" xfId="9082"/>
    <cellStyle name="Normal 6 2" xfId="9083"/>
    <cellStyle name="Comma  - Style2 2" xfId="9084"/>
    <cellStyle name="_Table_USA Ownership_commentaires fixe  internet Déc 08_Commentaires TBG mars_Flash du mois d' avril 2009" xfId="9085"/>
    <cellStyle name="_Heading_prestemp_Feuil1" xfId="9086"/>
    <cellStyle name="_Situation des projets FTK_BSS_Envrt_02-10-07_PPO_3G_2009 Propos DR &amp; Scénarios Mktg 12-12_Sotelma- P&amp;L MAD " xfId="9087"/>
    <cellStyle name="_Heading_prestemp_Copie de Flash du mois d' avril 2009 corrigé par NAIMI" xfId="9088"/>
    <cellStyle name="Explanatory Text 11" xfId="9089"/>
    <cellStyle name="Normal 20 2 3 3 2" xfId="9090"/>
    <cellStyle name="_Table_TBG Onatel Février  2009  Vtbg V3_Flash du mois d' avril 2009_Flash du mois de mai 2009_Budget Telmob 2011" xfId="9091"/>
    <cellStyle name="_Table_02 Pfd Valuation_Reporting Onatel Avril 2009 V0_Copie de Flash du mois d' avril 2009 corrigé par NAIMI_Reporting Onatel Mai 2009 V 0" xfId="9092"/>
    <cellStyle name="_TableHead_Commentaires TBG mars_Reporting Onatel Mai 2009 V 0_Budget 2011 v1 (4) 2" xfId="9093"/>
    <cellStyle name="40% - Accent4 11 2" xfId="9094"/>
    <cellStyle name="_Currency_BLS2q_salesforce" xfId="9095"/>
    <cellStyle name="20 % - Accent4 9 3_RH et QS" xfId="9096"/>
    <cellStyle name="_Heading_prestemp_commentaires_fixe__internet_nov_08(2)" xfId="9097"/>
    <cellStyle name="_Table_02 Pfd Valuation_TBG Onatel Février  2009  Vtbg V3_Commentaires TBG mars_Flash du mois d' avril 2009_Flash du mois de septembre 2009 (2) (version 1)" xfId="9098"/>
    <cellStyle name="Accent5 30 2" xfId="9099"/>
    <cellStyle name="_Heading_prestemp_BUDGET ONATEL 2010 v5" xfId="9100"/>
    <cellStyle name="_Table_02 Pfd Valuation_commentaires fixe  internet Déc 08_TBG Onatel Février  2009  Vtbg V3_Copie de Flash du mois d' avril 2009 corrigé par NAIMI_Capex- Mobile" xfId="9101"/>
    <cellStyle name="20 % - Accent5 5 2" xfId="9102"/>
    <cellStyle name="_TableHeading_Flash du mois d' avril 2009_Reporting Onatel Mai 2009 V 0_Budget 2011 v1 (4)" xfId="9103"/>
    <cellStyle name="_TableHeading_commentaires fixe  internet Déc 08_TBG Onatel Février  2009  Vtbg V3_Flash du mois d' avril 2009_Budget 2011 v1 (4)" xfId="9104"/>
    <cellStyle name="40 % - Accent6 8 2 2" xfId="9105"/>
    <cellStyle name="_Table_02 Pfd Valuation_Reporting Onatel Avril 2009 V0_Copie de Flash du mois d' avril 2009 corrigé par NAIMI_Capex- Mobile" xfId="9106"/>
    <cellStyle name="Normal 24 4_RH et QS" xfId="9107"/>
    <cellStyle name="_Table_02 Pfd Valuation_commentaires fixe  internet Déc 08_Flash du mois d' avril 2009_Flash du mois de mai 2009" xfId="9108"/>
    <cellStyle name="_TableSuperHeading" xfId="9109"/>
    <cellStyle name="40 % - Accent6 11" xfId="9110"/>
    <cellStyle name="_Table_commentaires fixe  internet Déc 08_TBG Onatel Février  2009  Vtbg V3_Flash du mois d' avril 2009" xfId="9111"/>
    <cellStyle name="Euro 8 3" xfId="9112"/>
    <cellStyle name="20% - Accent2 8 2" xfId="9113"/>
    <cellStyle name="_Heading_210302 VU Liquidity new figures_Reporting Onatel Mai 2009 V 0_Flash du mois de septembre 2009 (2) (version 1)_Flash du mois de Décembre 2009 V3 (2)" xfId="9114"/>
    <cellStyle name="_Heading_210302 VU Liquidity new figures_Reporting Onatel Mai 2009 V 0_Flash du mois de septembre 2009 (2) (version 1)_Commentaires Janvier 2010" xfId="9115"/>
    <cellStyle name="_Table_USA Ownership_Reporting Onatel Mai 2009 V 0 A ENVOYE" xfId="9116"/>
    <cellStyle name="_TableHeading_commentaires fixe  internet Déc 08_Reporting Onatel Avril 2009 V0_Copie de Flash du mois d' avril 2009 corrigé par NAIMI_Reporting Onatel Mai 2009 V 0_Budget Telmob 2011 2" xfId="9117"/>
    <cellStyle name="_Table_02 Pfd Valuation_commentaires fixe  internet Déc 08_Flash du mois de mai 2009_Capex- Mobile" xfId="9118"/>
    <cellStyle name="40 % - Accent4 4 3" xfId="9119"/>
    <cellStyle name="_Table_02 Pfd Valuation_TBG Onatel Février  2009  Vtbg V3_Commentaires TBG mars_Copie de Flash du mois d' avril 2009 corrigé par NAIMI_Budget Telmob 2011" xfId="9120"/>
    <cellStyle name="_CurrencySpace_further analysis on comparables_BLS2q_salesforce" xfId="9121"/>
    <cellStyle name="%_Phase préparatoire du TBG de Décembre 2008_Flash du mois de septembre 2009 (2) (version 1)_COMMENTAIRES" xfId="9122"/>
    <cellStyle name="_TableHeading_TBG Onatel Février  2009  Vtbg V3_Commentaires TBG mars_Flash du mois d' avril 2009_Reporting Onatel Mai 2009 V 0 2" xfId="9123"/>
    <cellStyle name="Texte explicatif 4 2" xfId="9124"/>
    <cellStyle name="_TableHead_commentaires fixe  internet Déc 08_Reporting Onatel Avril 2009 V0 2" xfId="9125"/>
    <cellStyle name="Milliers 3 11 2" xfId="9126"/>
    <cellStyle name="60% - Accent1 28" xfId="9127"/>
    <cellStyle name="Texte explicatif 6 2" xfId="9128"/>
    <cellStyle name="_Situation des projets FTK_BSS_Envrt_02-10-07_PPO_3G_2009 Propos DR &amp; Scénarios Mktg 12-12_TBG nov 09 - v5" xfId="9129"/>
    <cellStyle name="20 % - Accent2 9 3_RH et QS" xfId="9130"/>
    <cellStyle name="40% - Accent6 18 2" xfId="9131"/>
    <cellStyle name="40% - Accent6 23 2" xfId="9132"/>
    <cellStyle name="_Heading_prestemp_Reporting Onatel Mai 2009 V 0 A ENVOYE_Commentaires Janvier 2010" xfId="9133"/>
    <cellStyle name="_TableHead_commentaires fixe  internet Déc 08_TBG Onatel Février  2009  Vtbg V3_Commentaires TBG mars_Budget Telmob 2011 2" xfId="9134"/>
    <cellStyle name="_TableHead_commentaires fixe  internet Déc 08_TBG Onatel Février  2009  Vtbg V3_Commentaires TBG mars_Copie de Flash du mois d' avril 2009 corrigé par NAIMI_Reporting Onatel Mai 2009 V 0_Budget Telmob 2011 2" xfId="9135"/>
    <cellStyle name="_CWNs - HAR_BP&amp;A Bulletin - 05- 2008-09-MAPA (Post review)" xfId="9136"/>
    <cellStyle name="Normal 29" xfId="9137"/>
    <cellStyle name="Normal 34" xfId="9138"/>
    <cellStyle name="_TableRowBorder_Reporting Onatel Mai 2009 V 0" xfId="9139"/>
    <cellStyle name="_Table_02 Pfd Valuation_commentaires fixe  internet Déc 08_TBG Onatel Février  2009  Vtbg V3_Commentaires TBG mars_Flash du mois d' avril 2009_Reporting Onatel Mai 2009 V 0_Budget Telmob 2011" xfId="9140"/>
    <cellStyle name="_TableHead_Copie de Flash du mois d' avril 2009 corrigé par NAIMI" xfId="9141"/>
    <cellStyle name="40% - Accent4 23 2" xfId="9142"/>
    <cellStyle name="40% - Accent4 18 2" xfId="9143"/>
    <cellStyle name="_Heading_210302 VU Liquidity new figures_Reporting Onatel Avril 2009 V0_Flash du mois de septembre 2009 (2) (version 1) 2" xfId="9144"/>
    <cellStyle name="_CurrencySpace" xfId="9145"/>
    <cellStyle name="20 % - Accent1 3 2 2" xfId="9146"/>
    <cellStyle name="Pourcentage 3" xfId="9147"/>
    <cellStyle name="_Table_02 Pfd Valuation_commentaires fixe  internet Déc 08_Reporting Onatel Avril 2009 V0" xfId="9148"/>
    <cellStyle name="_Table_Commentaires TBG mars_Copie de Flash du mois d' avril 2009 corrigé par NAIMI_Reporting Onatel Mai 2009 V 0" xfId="9149"/>
    <cellStyle name="_Heading_210302 VU Liquidity new figures_Reporting Onatel Mai 2009 V 0 A ENVOYE_Flash du mois de septembre 2009 (2) (version 1)_Commentaires Janvier 2010" xfId="9150"/>
    <cellStyle name="_Table_USA Ownership_Commentaires TBG mars_Flash du mois d' avril 2009_Reporting Onatel septembre  2009 préparé_Budget Telmob 2011" xfId="9151"/>
    <cellStyle name="_TableHeading_Commentaires TBG mars_Reporting Onatel septembre  2009 préparé_Budget 2011 v1 (4) 2" xfId="9152"/>
    <cellStyle name="Calculation 21" xfId="9153"/>
    <cellStyle name="Calculation 16" xfId="9154"/>
    <cellStyle name="Cellule liée 2 2_Parc Mobile" xfId="9155"/>
    <cellStyle name="_Table_02 Pfd Valuation_Copie de Flash du mois d' avril 2009 corrigé par NAIMI_Reporting Onatel Mai 2009 V 0_Capex- Mobile" xfId="9156"/>
    <cellStyle name="_Heading_prestemp_Reporting Onatel Avril 2009 V0_Reporting Onatel septembre  2009 V1 (4)" xfId="9157"/>
    <cellStyle name="60 % - Accent5 2 2_Parc Mobile" xfId="9158"/>
    <cellStyle name="Accent5" xfId="9159" builtinId="45"/>
    <cellStyle name="40 % - Accent3 7 2" xfId="9160"/>
    <cellStyle name="%_yan mogo ba_Flash du mois de septembre 2009 (2) (version 1)" xfId="9161"/>
    <cellStyle name="_Table_Copie de Flash du mois d' avril 2009 corrigé par NAIMI_Flash du mois de septembre 2009 (2) (version 1)" xfId="9162"/>
    <cellStyle name="40 % - Accent2 7 3" xfId="9163"/>
    <cellStyle name="_TableHead_commentaires fixe  internet Déc 08_Commentaires TBG mars_Flash du mois d' avril 2009_Reporting Onatel Mai 2009 V 0" xfId="9164"/>
    <cellStyle name="Milliers 7_RH et QS" xfId="9165"/>
    <cellStyle name="_Heading_prestemp_Reporting Onatel Mai 2009 V 0 A ENVOYE_Flash du mois de septembre 2009 (2) (version 1)_Classeur1" xfId="9166"/>
    <cellStyle name="_TableHead_TBG Onatel Février  2009  Vtbg V3_Budget 2011 v1 (4) 2" xfId="9167"/>
    <cellStyle name="_TableHeading_commentaires fixe  internet Déc 08_Commentaires TBG mars_Flash du mois d' avril 2009_Flash du mois de mai 2009_Budget Telmob 2011" xfId="9168"/>
    <cellStyle name="_Table_commentaires fixe  internet Déc 08_TBG Onatel Février  2009  Vtbg V3_Commentaires TBG mars_Reporting Onatel Mai 2009 V 0_Budget Telmob 2011" xfId="9169"/>
    <cellStyle name="_Table_commentaires fixe  internet Déc 08_TBG Onatel Février  2009  Vtbg V3_Commentaires TBG mars_Flash du mois d' avril 2009_Reporting Onatel septembre  2009 préparé_Budget Telmob 2011" xfId="9170"/>
    <cellStyle name="Comma [0] 18 2 2" xfId="9171"/>
    <cellStyle name="_Table_USA Ownership_commentaires fixe  internet Déc 08_Copie de Flash du mois d' avril 2009 corrigé par NAIMI" xfId="9172"/>
    <cellStyle name="_TableHeading_commentaires fixe  internet Déc 08_TBG Onatel Février  2009  Vtbg V3_Commentaires TBG mars_Flash du mois d' avril 2009_Reporting Onatel Mai 2009 V 0 2" xfId="9173"/>
    <cellStyle name="_Table_commentaires fixe  internet Déc 08_TBG Onatel Février  2009  Vtbg V3_Commentaires TBG mars_Copie de Flash du mois d' avril 2009 corrigé par NAIMI_Flash du mois de mai 2009_Budget Telmob 2011" xfId="9174"/>
    <cellStyle name="_TableHeading_TBG Onatel Février  2009  Vtbg V3_Commentaires TBG mars_Copie de Flash du mois d' avril 2009 corrigé par NAIMI_Budget 2011 v1 (4) 2" xfId="9175"/>
    <cellStyle name="_TableHead_TBG Onatel Février  2009  Vtbg V3_Flash du mois d' avril 2009 2" xfId="9176"/>
    <cellStyle name="20% - Accent4 11 2" xfId="9177"/>
    <cellStyle name="Accent4 2_RH et QS" xfId="9178"/>
    <cellStyle name="_TableHeading_commentaires fixe  internet Déc 08_TBG Onatel Février  2009  Vtbg V3_Commentaires TBG mars_Flash du mois d' avril 2009_Reporting Onatel septembre  2009 préparé_Budget 2011 v1 (4)" xfId="9179"/>
    <cellStyle name="40 % - Accent4 8 2" xfId="9180"/>
    <cellStyle name="_Table_Copie de Flash du mois d' avril 2009 corrigé par NAIMI_Reporting Onatel Mai 2009 V 0_Reporting Onatel septembre  2009 préparé" xfId="9181"/>
    <cellStyle name="60% - Accent5 21" xfId="9182"/>
    <cellStyle name="60% - Accent5 16" xfId="9183"/>
    <cellStyle name="_Heading_210302 VU Liquidity new figures_Reporting Onatel Mai 2009 V 0_Flash du mois de Novembre V2" xfId="9184"/>
    <cellStyle name="_TableHeading_commentaires fixe  internet Déc 08_Commentaires TBG mars_Reporting Onatel Mai 2009 V 0_Budget Telmob 2011 2" xfId="9185"/>
    <cellStyle name="_Heading_210302 VU Liquidity new figures_Reporting Onatel Avril 2009 V0_Flash du mois de septembre 2009 (2) (version 1)" xfId="9186"/>
    <cellStyle name="_Table_02 Pfd Valuation_Reporting Onatel Avril 2009 V0_Copie de Flash du mois d' avril 2009 corrigé par NAIMI_Reporting Onatel Mai 2009 V 0_Flash du mois de septembre 2009 (2) (version 1)_Budget Telmob 2011" xfId="9187"/>
    <cellStyle name="_TableHeading_TBG Onatel Février  2009  Vtbg V3_Commentaires TBG mars_Flash du mois d' avril 2009_Reporting Onatel Mai 2009 V 0_Budget Telmob 2011" xfId="9188"/>
    <cellStyle name="40 % - Accent6 13" xfId="9189"/>
    <cellStyle name="_Table_USA Ownership_TBG Onatel Février  2009  Vtbg V3_Commentaires TBG mars_Flash du mois de mai 2009_Budget Telmob 2011" xfId="9190"/>
    <cellStyle name="20 % - Accent5 4 2 2" xfId="9191"/>
    <cellStyle name="40 % - Accent6 7_RH et QS" xfId="9192"/>
    <cellStyle name="_Table_02 Pfd Valuation_TBG Onatel Février  2009  Vtbg V3_Commentaires TBG mars_Flash du mois de mai 2009_Budget Telmob 2011" xfId="9193"/>
    <cellStyle name="_TableHeading_commentaires fixe  internet Déc 08_Reporting Onatel Avril 2009 V0_Copie de Flash du mois d' avril 2009 corrigé par NAIMI_Reporting Onatel Mai 2009 V 0" xfId="9194"/>
    <cellStyle name="_TableHead_Commentaires TBG mars_Copie de Flash du mois d' avril 2009 corrigé par NAIMI_Reporting Onatel Mai 2009 V 0_Reporting Onatel septembre  2009 préparé_Budget 2011 v1 (4)" xfId="9195"/>
    <cellStyle name="Milliers 3 3 4" xfId="9196"/>
    <cellStyle name="_Table_commentaires fixe  internet Déc 08_TBG Onatel Février  2009  Vtbg V3_Flash du mois d' avril 2009_Reporting Onatel Mai 2009 V 0_Budget Telmob 2011" xfId="9197"/>
    <cellStyle name="_TableRowBorder_Commentaires TBG mars" xfId="9198"/>
    <cellStyle name="20 % - Accent2 14" xfId="9199"/>
    <cellStyle name="_Table_02 Pfd Valuation_TBG Onatel Février  2009  Vtbg V3_Commentaires TBG mars_Copie de Flash du mois d' avril 2009 corrigé par NAIMI_Flash du mois de mai 2009_Budget Telmob 2011" xfId="9200"/>
    <cellStyle name="_TableHeading_Copie de Flash du mois d' avril 2009 corrigé par NAIMI_Budget 2011 v1 (4)" xfId="9201"/>
    <cellStyle name="20 % - Accent6 13_RH et QS" xfId="9202"/>
    <cellStyle name="_Heading_210302 VU Liquidity new figures_Reporting Onatel Mai 2009 V 0 A ENVOYE_Flash du mois de septembre 2009 (2) (version 1)_COMMENTAIRES" xfId="9203"/>
    <cellStyle name="Accent1 4 2" xfId="9204"/>
    <cellStyle name="_TableRowBorder_P &amp; L Conso" xfId="9205"/>
    <cellStyle name="_TableHeading_commentaires fixe  internet Déc 08_TBG Onatel Février  2009  Vtbg V3_Commentaires TBG mars_Copie de Flash du mois d' avril 2009 corrigé par NAIMI_Flash du mois de mai 2009_Budget 2011 v1 (4) 2" xfId="9206"/>
    <cellStyle name="Percent (0)" xfId="9207"/>
    <cellStyle name="_Heading_210302 VU Liquidity new figures_Reporting Onatel Avril 2009 V0_Flash du mois de septembre 2009 (2) (version 1)_FLASH ONATEL DU MOIS DE FEVRIER 2010 V2" xfId="9208"/>
    <cellStyle name="_Multiple_CSC Cable makers 060502" xfId="9209"/>
    <cellStyle name="_TableHead_commentaires fixe  internet Déc 08_Flash du mois d' avril 2009_Flash du mois de mai 2009_Budget 2011 v1 (4)" xfId="9210"/>
    <cellStyle name="%_Flash_du_mois_de_Décembre_2008_v2(2)_Flux Financiers Conso_Flash du mois de septembre 2009 (2) (version 1)" xfId="9211"/>
    <cellStyle name="_TableHeading_TBG Onatel Février  2009  Vtbg V3_Commentaires TBG mars_Copie de Flash du mois d' avril 2009 corrigé par NAIMI_Reporting Onatel Mai 2009 V 0_Budget Telmob 2011" xfId="9212"/>
    <cellStyle name="_Table_02 Pfd Valuation_commentaires fixe  internet Déc 08_Reporting Onatel Avril 2009 V0_Reporting Onatel Mai 2009 V 0_Capex- Mobile" xfId="9213"/>
    <cellStyle name="Milliers 23 2" xfId="9214"/>
    <cellStyle name="Milliers 18 2" xfId="9215"/>
    <cellStyle name="_Table_02 Pfd Valuation_commentaires fixe  internet Déc 08_TBG Onatel Février  2009  Vtbg V3_Copie de Flash du mois d' avril 2009 corrigé par NAIMI_Reporting Onatel septembre  2009 préparé" xfId="9216"/>
    <cellStyle name="_Table_02 Pfd Valuation_commentaires fixe  internet Déc 08_TBG Onatel Février  2009  Vtbg V3_Copie de Flash du mois d' avril 2009 corrigé par NAIMI_Reporting Onatel Mai 2009 V 0_Reporting Onatel septembre  2009 préparé_Capex- Mobile" xfId="9217"/>
    <cellStyle name="Normal 2 2 3_RH et QS" xfId="9218"/>
    <cellStyle name="Normal 6 2 3 2 2_RH et QS" xfId="9219"/>
    <cellStyle name="60% - Accent3 19" xfId="9220"/>
    <cellStyle name="60% - Accent3 24" xfId="9221"/>
    <cellStyle name="Note 17" xfId="9222"/>
    <cellStyle name="Note 22" xfId="9223"/>
    <cellStyle name="_Table_commentaires fixe  internet Déc 08_Reporting Onatel Avril 2009 V0_Reporting Onatel Mai 2009 V 0_Budget Telmob 2011" xfId="9224"/>
    <cellStyle name="%_Phase préparatoire du TBG de Décembre 2008_Flash du mois de septembre 2009 (2) (version 1)_Classeur1" xfId="9225"/>
    <cellStyle name="_Comma_Final Pages 8-20_BLS2q_salesforce" xfId="9226"/>
    <cellStyle name="_Table_02 Pfd Valuation_commentaires fixe  internet Déc 08_TBG Onatel Février  2009  Vtbg V3" xfId="9227"/>
    <cellStyle name="Accent2 - 40 % 2" xfId="9228"/>
    <cellStyle name="_Heading_210302 VU Liquidity new figures_Reporting Onatel Mai 2009 V 0 A ENVOYE_Flash du mois de septembre 2009 (2) (version 1)_Commentaire activité Fixe  mobile ONATEL Nov 2009" xfId="9229"/>
    <cellStyle name="Sortie 5_RH et QS" xfId="9230"/>
    <cellStyle name="20% - Accent1 24 2" xfId="9231"/>
    <cellStyle name="20% - Accent1 19 2" xfId="9232"/>
    <cellStyle name="_TableRowBorder_commentaires fixe  internet Déc 08_Commentaires TBG mars_Budget Telmob 2011" xfId="9233"/>
    <cellStyle name="_Heading_210302 VU Liquidity new figures_Reporting Onatel Avril 2009 V0_Flash du mois de septembre 2009 (2) (version 1)_Commentaires Janvier 2010" xfId="9234"/>
    <cellStyle name="20% - Accent2 26" xfId="9235"/>
    <cellStyle name="_SubHeading_210302 VU Liquidity new figures_Reporting Onatel Mai 2009 V 0_Flash du mois de septembre 2009 (2) (version 1)" xfId="9236"/>
    <cellStyle name="%_Flux Financiers Conso_COMMENTAIRES" xfId="9237"/>
    <cellStyle name="Milliers 3 9 2" xfId="9238"/>
    <cellStyle name="Check Cell 14" xfId="9239"/>
    <cellStyle name="20% - Accent1 2_RH et QS" xfId="9240"/>
    <cellStyle name="20% - Accent5 10 2" xfId="9241"/>
    <cellStyle name="_TableHeading_commentaires fixe  internet Déc 08_Reporting Onatel Avril 2009 V0_Copie de Flash du mois d' avril 2009 corrigé par NAIMI_Reporting Onatel Mai 2009 V 0_Budget 2011 v1 (4) 2" xfId="9242"/>
    <cellStyle name="Satisfaisant 4_RH et QS" xfId="9243"/>
    <cellStyle name="40 % - Accent2 7 3 2" xfId="9244"/>
    <cellStyle name="Explanatory Text 8" xfId="9245"/>
    <cellStyle name="_Classeur2" xfId="9246"/>
    <cellStyle name="_Table_02 Pfd Valuation_commentaires fixe  internet Déc 08_Commentaires TBG mars_Copie de Flash du mois d' avril 2009 corrigé par NAIMI_Budget Telmob 2011" xfId="9247"/>
    <cellStyle name="20 % - Accent6 10" xfId="9248"/>
    <cellStyle name="_Heading_prestemp_Reporting Onatel Mai 2009 V 0 A ENVOYE_Flash du mois de septembre 2009 (2) (version 1)_Flash du mois de Décembre 2009 V3 (2)" xfId="9249"/>
    <cellStyle name="_Table_02 Pfd Valuation_TBG Onatel Février  2009  Vtbg V3_Commentaires TBG mars_Copie de Flash du mois d' avril 2009 corrigé par NAIMI_Reporting Onatel Mai 2009 V 0_Budget Telmob 2011" xfId="9250"/>
    <cellStyle name="HEADINGS" xfId="9251"/>
    <cellStyle name="40% - Accent4 2" xfId="9252"/>
    <cellStyle name="_Table_02 Pfd Valuation_commentaires fixe  internet Déc 08_TBG Onatel Février  2009  Vtbg V3_Commentaires TBG mars_Copie de Flash du mois d' avril 2009 corrigé par NAIMI" xfId="9253"/>
    <cellStyle name="_Table_02 Pfd Valuation_Copie de Flash du mois d' avril 2009 corrigé par NAIMI_Reporting Onatel Mai 2009 V 0_Flash du mois de septembre 2009 (2) (version 1)" xfId="9254"/>
    <cellStyle name="_TableHead_commentaires fixe  internet Déc 08_Flash du mois d' avril 2009_Reporting Onatel septembre  2009 préparé" xfId="9255"/>
    <cellStyle name="40 % - Accent2 4 2 2" xfId="9256"/>
    <cellStyle name="Pourcentage 17 2 3 2_RH et QS" xfId="9257"/>
    <cellStyle name="Normal [0]_RH et QS" xfId="9258"/>
    <cellStyle name="60 % - Accent5 3 2" xfId="9259"/>
    <cellStyle name="_Heading_210302 VU Liquidity new figures_Reporting Onatel Avril 2009 V0_Flash du mois de Novembre V2" xfId="9260"/>
    <cellStyle name="_Table_Copie de Flash du mois d' avril 2009 corrigé par NAIMI_Reporting Onatel Mai 2009 V 0_Budget Telmob 2011" xfId="9261"/>
    <cellStyle name="40 % - Accent5 4 2_Parc Mobile" xfId="9262"/>
    <cellStyle name="_Table_commentaires fixe  internet Déc 08_Reporting Onatel Avril 2009 V0_Reporting Onatel septembre  2009 préparé" xfId="9263"/>
    <cellStyle name="_SubHeading_210302 VU Liquidity new figures_Reporting Onatel Mai 2009 V 0_Commentaires Janvier 2010" xfId="9264"/>
    <cellStyle name="_Heading_210302 VU Liquidity new figures_Reporting Onatel Avril 2009 V0_Flash du mois de Décembre 2009 V3 (2)" xfId="9265"/>
    <cellStyle name="_TableHeading_commentaires fixe  internet Déc 08_TBG Onatel Février  2009  Vtbg V3_Commentaires TBG mars_Reporting Onatel Mai 2009 V 0_Budget 2011 v1 (4)" xfId="9266"/>
    <cellStyle name="_TableHeading_TBG Onatel Février  2009  Vtbg V3_Commentaires TBG mars_Flash du mois d' avril 2009_Reporting Onatel Mai 2009 V 0" xfId="9267"/>
    <cellStyle name="Normal 3 13 2" xfId="9268"/>
    <cellStyle name="%_TRAFIC FIXE &amp; MOBILE_Flash du mois de septembre 2009 (2) (version 1)_FLASH ONATEL DU MOIS DE FEVRIER 2010 V2" xfId="9269"/>
    <cellStyle name="20 % - Accent2 13 2" xfId="9270"/>
    <cellStyle name="20 % - Accent3 2 4" xfId="9271"/>
    <cellStyle name="Check Cell 3" xfId="9272"/>
    <cellStyle name="_Situation des projets FTK_BSS_Envrt_02-10-07_PPO_3G_2009 Propos DR &amp; Scénarios Mktg 12-12_TBG Oct 2009 - v1" xfId="9273"/>
    <cellStyle name="_Currency_Pirelli Valo 2" xfId="9274"/>
    <cellStyle name="_Table_USA Ownership_commentaires fixe  internet Déc 08_Commentaires TBG mars_Flash du mois de mai 2009_Budget Telmob 2011" xfId="9275"/>
    <cellStyle name="Milliers 3 11 3 4" xfId="9276"/>
    <cellStyle name="_TableHead_commentaires fixe  internet Déc 08_TBG Onatel Février  2009  Vtbg V3_Commentaires TBG mars_Copie de Flash du mois d' avril 2009 corrigé par NAIMI_Reporting Onatel septembre  2009 préparé_Budget 2011 v1 (4)" xfId="9277"/>
    <cellStyle name="_Table_02 Pfd Valuation_Commentaires TBG mars_Copie de Flash du mois d' avril 2009 corrigé par NAIMI_Flash du mois de mai 2009" xfId="9278"/>
    <cellStyle name="%_TRAFIC FIXE &amp; MOBILE_Flash du mois de septembre 2009 (2) (version 1) 2" xfId="9279"/>
    <cellStyle name="Accent4 10" xfId="9280"/>
    <cellStyle name="_Table_02 Pfd Valuation_commentaires fixe  internet Déc 08_Reporting Onatel Mai 2009 V 0_Budget Telmob 2011" xfId="9281"/>
    <cellStyle name="_TableHeading_commentaires fixe  internet Déc 08_TBG Onatel Février  2009  Vtbg V3_Commentaires TBG mars_Copie de Flash du mois d' avril 2009 corrigé par NAIMI_Reporting Onatel Mai 2009 V 0_Budget 2011 v1 (4)" xfId="9282"/>
    <cellStyle name="Heading 4 28" xfId="9283"/>
    <cellStyle name="_SubHeading_210302 VU Liquidity new figures_Reporting Onatel Avril 2009 V0_Flash du mois de septembre 2009 (2) (version 1)_Flash du mois de Décembre 2009 V3 (2)" xfId="9284"/>
    <cellStyle name="_Table_02 Pfd Valuation_commentaires fixe  internet Déc 08_TBG Onatel Février  2009  Vtbg V3_Copie de Flash du mois d' avril 2009 corrigé par NAIMI_Reporting Onatel Mai 2009 V 0_Reporting Onatel septembre  2009 préparé" xfId="9285"/>
    <cellStyle name="40% - Accent6 26 2" xfId="9286"/>
    <cellStyle name="_CWNs - MOBILITY" xfId="9287"/>
    <cellStyle name="Normal 4 2 4 3 2" xfId="9288"/>
    <cellStyle name="Accent1 2 4" xfId="9289"/>
    <cellStyle name="Normal 21 2 2 3" xfId="9290"/>
    <cellStyle name="_Situation des projets FTK_BSS_Envrt_18-10-05_Tableau de bord 3G" xfId="9291"/>
    <cellStyle name="%_P-L Fixe" xfId="9292"/>
    <cellStyle name="%_Projet de budget 2009- Onatel- V5bis_BUDGET ONATEL 2010 v5" xfId="9293"/>
    <cellStyle name="%_commentaires fixe  internet Déc 08_FLASH ONATEL DU MOIS DE FEVRIER 2010 V2" xfId="9294"/>
    <cellStyle name="Euro 4 2 2" xfId="9295"/>
    <cellStyle name="Formula" xfId="9296"/>
    <cellStyle name="_SubHeading_210302 VU Liquidity new figures_Reporting Onatel Mai 2009 V 0_Classeur1" xfId="9297"/>
    <cellStyle name="Milliers 16 4 3" xfId="9298"/>
    <cellStyle name="20% - Accent5 14 2" xfId="9299"/>
    <cellStyle name="%_REPORTING  ONATEL SEPTEMBRE 2008 V3_BUDGET ONATEL 2010 v5" xfId="9300"/>
    <cellStyle name="_Table_commentaires fixe  internet Déc 08_Commentaires TBG mars_Copie de Flash du mois d' avril 2009 corrigé par NAIMI_Flash du mois de septembre 2009 (2) (version 1)" xfId="9301"/>
    <cellStyle name="_TableHead_commentaires fixe  internet Déc 08_Commentaires TBG mars_Reporting Onatel Mai 2009 V 0_Budget Telmob 2011" xfId="9302"/>
    <cellStyle name="60% - Accent2" xfId="9303" builtinId="36"/>
    <cellStyle name="_Table_02 Pfd Valuation_Flash du mois de mai 2009_Capex- Mobile" xfId="9304"/>
    <cellStyle name="_Table_commentaires fixe  internet Déc 08_TBG Onatel Février  2009  Vtbg V3_Commentaires TBG mars_Copie de Flash du mois d' avril 2009 corrigé par NAIMI_Reporting Onatel septembre  2009 préparé_Budget Telmob 2011" xfId="9305"/>
    <cellStyle name="Milliers 3 6 3" xfId="9306"/>
    <cellStyle name="_EtatADSL-10-01-2007- estimation PdM_CAPEX BUDGET2010" xfId="9307"/>
    <cellStyle name="_SubHeading_prestemp_Reporting Consolidé ONATEL 04.2009" xfId="9308"/>
    <cellStyle name="_Table_TBG Onatel Février  2009  Vtbg V3_Copie de Flash du mois d' avril 2009 corrigé par NAIMI_Reporting Onatel septembre  2009 préparé" xfId="9309"/>
    <cellStyle name="%_Trafic_Comptable_2009_Sept 2_Tableau de suivi d'interco-DF_DO Onatel" xfId="9310"/>
    <cellStyle name="40 % - Accent5 3 2" xfId="9311"/>
    <cellStyle name="_Table_USA Ownership_commentaires fixe  internet Déc 08_Commentaires TBG mars_Reporting Onatel Mai 2009 V 0_Budget Telmob 2011" xfId="9312"/>
    <cellStyle name="_CurrencySpace_NBC-5 yearDCF-Final from Vivendi modified" xfId="9313"/>
    <cellStyle name="_Multiple_02 Pfd Valuation" xfId="9314"/>
    <cellStyle name="Cellule liée 7 2" xfId="9315"/>
    <cellStyle name="_Table_02 Pfd Valuation_commentaires fixe  internet Déc 08_Commentaires TBG mars_Budget Telmob 2011" xfId="9316"/>
    <cellStyle name="40 % - Accent5 2 2" xfId="9317"/>
    <cellStyle name="Accent6 2 4" xfId="9318"/>
    <cellStyle name="_SubHeading_210302 VU Liquidity new figures" xfId="9319"/>
    <cellStyle name="_TableHeading_commentaires fixe  internet Déc 08_Commentaires TBG mars_Copie de Flash du mois d' avril 2009 corrigé par NAIMI_Reporting Onatel septembre  2009 préparé_Budget 2011 v1 (4)" xfId="9320"/>
    <cellStyle name="_Table_USA Ownership_commentaires fixe  internet Déc 08_Commentaires TBG mars_Copie de Flash du mois d' avril 2009 corrigé par NAIMI_Reporting Onatel Mai 2009 V 0_Flash du mois de septembre 2009 (2) (version 1)" xfId="9321"/>
    <cellStyle name="_Table_Reporting Onatel Avril 2009 V0_Copie de Flash du mois d' avril 2009 corrigé par NAIMI_Reporting Onatel Mai 2009 V 0_Flash du mois de septembre 2009 (2) (version 1)" xfId="9322"/>
    <cellStyle name="_MultipleSpace_Training Model Shell_BLS2q_salesforce" xfId="9323"/>
    <cellStyle name="_TableRowBorder_Reporting Onatel Avril 2009 V0_Reporting Onatel septembre  2009 préparé" xfId="9324"/>
    <cellStyle name="%_Phase préparatoire du TBG de Décembre 2008_Flux Financiers Conso" xfId="9325"/>
    <cellStyle name="60 % - Accent3 3 2" xfId="9326"/>
    <cellStyle name="_Table_02 Pfd Valuation_Copie de Flash du mois d' avril 2009 corrigé par NAIMI_Flash du mois de mai 2009_Capex- Mobile" xfId="9327"/>
    <cellStyle name="20 % - Accent3 13" xfId="9328"/>
    <cellStyle name="_Heading_210302 VU Liquidity new figures_Flash du mois de septembre 2009 (2) (version 1)" xfId="9329"/>
    <cellStyle name="40% - Accent5 15_RH et QS" xfId="9330"/>
    <cellStyle name="40% - Accent5 20_RH et QS" xfId="9331"/>
    <cellStyle name="_Heading_210302 VU Liquidity new figures_Reporting Onatel Avril 2009 V0" xfId="9332"/>
    <cellStyle name="_TableHead_Copie de Flash du mois d' avril 2009 corrigé par NAIMI_Flash du mois de mai 2009_Budget Telmob 2011" xfId="9333"/>
    <cellStyle name="60% - Accent1 25" xfId="9334"/>
    <cellStyle name="Normal 2 9" xfId="9335"/>
    <cellStyle name="_CWNs - MOBILITY_BP&amp;A Bulletin - 05- 2008-09-MAPA (Post review)" xfId="9336"/>
    <cellStyle name="_TableHead_commentaires fixe  internet Déc 08_Reporting Onatel Avril 2009 V0_Copie de Flash du mois d' avril 2009 corrigé par NAIMI_Budget Telmob 2011" xfId="9337"/>
    <cellStyle name="_Table_02 Pfd Valuation_commentaires fixe  internet Déc 08_Commentaires TBG mars_Copie de Flash du mois d' avril 2009 corrigé par NAIMI_Reporting Onatel Mai 2009 V 0_Flash du mois de septembre 2009 (2) (version 1)" xfId="9338"/>
    <cellStyle name="20% - Accent3 15 2" xfId="9339"/>
    <cellStyle name="20% - Accent3 20 2" xfId="9340"/>
    <cellStyle name="Comma [0] 10 2 2" xfId="9341"/>
    <cellStyle name="_Table_commentaires fixe  internet Déc 08_Commentaires TBG mars_Flash du mois d' avril 2009" xfId="9342"/>
    <cellStyle name="20 % - Accent1 4_CA Fixe" xfId="9343"/>
    <cellStyle name="_SubHeading_prestemp_Reporting Onatel Mai 2009 V 0_Reporting Onatel septembre  2009 préparé" xfId="9344"/>
    <cellStyle name="Pourcentage 3 3 4" xfId="9345"/>
    <cellStyle name="60% - Accent1 11" xfId="9346"/>
    <cellStyle name="_TableHead_TBG Onatel Février  2009  Vtbg V3_Commentaires TBG mars_Flash du mois d' avril 2009 2" xfId="9347"/>
    <cellStyle name="_SubHeading_prestemp_Reporting Onatel Mai 2009 V 0_Flash du mois de septembre 2009 (2) (version 1)_Classeur1" xfId="9348"/>
    <cellStyle name="Style 1 4" xfId="9349"/>
    <cellStyle name="60% - Accent2 4" xfId="9350"/>
    <cellStyle name="_CurrencySpace_Update 08-27-01-3" xfId="9351"/>
    <cellStyle name="Heading 7" xfId="9352"/>
    <cellStyle name="_Table_02 Pfd Valuation_commentaires fixe  internet Déc 08_Copie de Flash du mois d' avril 2009 corrigé par NAIMI_Reporting Onatel Mai 2009 V 0_Reporting Onatel septembre  2009 préparé_Budget Telmob 2011" xfId="9353"/>
    <cellStyle name="40 % - Accent2 4 2_Parc Mobile" xfId="9354"/>
    <cellStyle name="%_Flux Financiers Conso_Commentaire activité Fixe  mobile ONATEL Nov 2009" xfId="9355"/>
    <cellStyle name="40 % - Accent3 10" xfId="9356"/>
    <cellStyle name="%_Trafic_Comptable_2009_juillet 2" xfId="9357"/>
    <cellStyle name="20 % - Accent1 7 2_RH et QS" xfId="9358"/>
    <cellStyle name="40 % - Accent4 10 3_RH et QS" xfId="9359"/>
    <cellStyle name="\_Capex Fixe" xfId="9360"/>
    <cellStyle name="Accent3 12" xfId="9361"/>
    <cellStyle name="Normal 12 2 3 3 2" xfId="9362"/>
    <cellStyle name="_Table_02 Pfd Valuation_commentaires fixe  internet Déc 08_TBG Onatel Février  2009  Vtbg V3_Commentaires TBG mars_Flash du mois d' avril 2009_Flash du mois de mai 2009_Capex- Mobile" xfId="9363"/>
    <cellStyle name="40% - Accent6 25 2" xfId="9364"/>
    <cellStyle name="Linked Cell 6" xfId="9365"/>
    <cellStyle name="_Table_commentaires fixe  internet Déc 08_Reporting Onatel Avril 2009 V0_Copie de Flash du mois d' avril 2009 corrigé par NAIMI_Reporting Onatel Mai 2009 V 0" xfId="9366"/>
    <cellStyle name="_Comma_further analysis on comparables_BLS2q_salesforce" xfId="9367"/>
    <cellStyle name="Check Cell 28" xfId="9368"/>
    <cellStyle name="_Euro_BLS2q_salesforce" xfId="9369"/>
    <cellStyle name="Comma  - Style7" xfId="9370"/>
    <cellStyle name="20% - Accent4 11_RH et QS" xfId="9371"/>
    <cellStyle name="_Table_USA Ownership_Reporting Onatel septembre  2009 préparé" xfId="9372"/>
    <cellStyle name="_Currency_Update 08-27-01-3_BLS2q_salesforce" xfId="9373"/>
    <cellStyle name="_TableHead_commentaires fixe  internet Déc 08_TBG Onatel Février  2009  Vtbg V3_Commentaires TBG mars_Flash du mois de mai 2009_Budget 2011 v1 (4)" xfId="9374"/>
    <cellStyle name="Normal 88 2" xfId="9375"/>
    <cellStyle name="Normal 93 2" xfId="9376"/>
    <cellStyle name="_Table_USA Ownership_TBG Onatel Février  2009  Vtbg V3_Commentaires TBG mars_Copie de Flash du mois d' avril 2009 corrigé par NAIMI_Reporting Onatel septembre  2009 préparé_Budget Telmob 2011" xfId="9377"/>
    <cellStyle name="_TableHead_commentaires fixe  internet Déc 08_Commentaires TBG mars_Flash du mois d' avril 2009_Flash du mois de mai 2009_Budget Telmob 2011" xfId="9378"/>
    <cellStyle name="_Situation des projets FTK_BSS_Envrt_02-10-07_Tableau de bord 3G_TBG Oct 2009 - v1" xfId="9379"/>
    <cellStyle name="_Table_USA Ownership_commentaires fixe  internet Déc 08_TBG Onatel Février  2009  Vtbg V3_Copie de Flash du mois d' avril 2009 corrigé par NAIMI_Reporting Onatel Mai 2009 V 0_Budget Telmob 2011" xfId="9380"/>
    <cellStyle name="_Table_commentaires fixe  internet Déc 08_Copie de Flash du mois d' avril 2009 corrigé par NAIMI_Reporting Onatel Mai 2009 V 0_Reporting Onatel septembre  2009 préparé" xfId="9381"/>
    <cellStyle name="_frs 112009v1" xfId="9382"/>
    <cellStyle name="Total 8" xfId="9383"/>
    <cellStyle name="40% - Accent5 22 2" xfId="9384"/>
    <cellStyle name="40% - Accent5 17 2" xfId="9385"/>
    <cellStyle name="Calculation 14" xfId="9386"/>
    <cellStyle name="Total" xfId="9387" builtinId="25"/>
    <cellStyle name="_TableHead_TBG Onatel Février  2009  Vtbg V3_Copie de Flash du mois d' avril 2009 corrigé par NAIMI_Flash du mois de mai 2009" xfId="9388"/>
    <cellStyle name="_Table_TBG Onatel Février  2009  Vtbg V3_Commentaires TBG mars_Flash du mois de mai 2009_Budget Telmob 2011" xfId="9389"/>
    <cellStyle name="%_commentaires_fixe__internet_nov_08(2)_Commentaires Janvier 2010" xfId="9390"/>
    <cellStyle name="_TableHead_Reporting Onatel septembre  2009 préparé_Budget 2011 v1 (4)" xfId="9391"/>
    <cellStyle name="_TableHeading_commentaires fixe  internet Déc 08_TBG Onatel Février  2009  Vtbg V3_Commentaires TBG mars_Copie de Flash du mois d' avril 2009 corrigé par NAIMI_Reporting Onatel Mai 2009 V 0_Reporting Onatel septembre  2009 préparé_Budget 2011 v1 (4) 2" xfId="9392"/>
    <cellStyle name="Titre 3 2 4" xfId="9393"/>
    <cellStyle name="_TableHeading_commentaires fixe  internet Déc 08_TBG Onatel Février  2009  Vtbg V3_Commentaires TBG mars_Copie de Flash du mois d' avril 2009 corrigé par NAIMI_Reporting Onatel Mai 2009 V 0 2" xfId="9394"/>
    <cellStyle name="Comma [0] 17" xfId="9395"/>
    <cellStyle name="_TableHeading_Commentaires TBG mars_Copie de Flash du mois d' avril 2009 corrigé par NAIMI_Flash du mois de mai 2009_Budget Telmob 2011 2" xfId="9396"/>
    <cellStyle name="_TableHead_Commentaires TBG mars_Copie de Flash du mois d' avril 2009 corrigé par NAIMI_Reporting Onatel Mai 2009 V 0_Reporting Onatel septembre  2009 préparé_Budget 2011 v1 (4) 2" xfId="9397"/>
    <cellStyle name="%_TRAFIC FIXE &amp; MOBILE_Flash du mois de septembre 2009 (2) (version 1)" xfId="9398"/>
    <cellStyle name="_TableRowBorder_commentaires fixe  internet Déc 08_TBG Onatel Février  2009  Vtbg V3_Copie de Flash du mois d' avril 2009 corrigé par NAIMI 2" xfId="9399"/>
    <cellStyle name="_SubHeading_prestemp" xfId="9400"/>
    <cellStyle name="_TableHead_commentaires fixe  internet Déc 08_Reporting Onatel Avril 2009 V0_Copie de Flash du mois d' avril 2009 corrigé par NAIMI_Reporting Onatel Mai 2009 V 0_Reporting Onatel septembre  2009 préparé" xfId="9401"/>
    <cellStyle name="_Table_USA Ownership_Commentaires TBG mars_Reporting Onatel septembre  2009 préparé_Budget Telmob 2011" xfId="9402"/>
    <cellStyle name="_Table_Commentaires TBG mars_Copie de Flash du mois d' avril 2009 corrigé par NAIMI_Reporting Onatel Mai 2009 V 0_Reporting Onatel septembre  2009 préparé" xfId="9403"/>
    <cellStyle name="20% - Accent4 7 2" xfId="9404"/>
    <cellStyle name="_Table_02 Pfd Valuation_TBG Onatel Février  2009  Vtbg V3_Reporting Onatel Mai 2009 V 0_Budget Telmob 2011" xfId="9405"/>
    <cellStyle name="_TableHead_commentaires fixe  internet Déc 08_Commentaires TBG mars_Flash du mois de mai 2009_Budget Telmob 2011" xfId="9406"/>
    <cellStyle name="_TableRowBorder_commentaires fixe  internet Déc 08_Reporting Onatel Avril 2009 V0_Copie de Flash du mois d' avril 2009 corrigé par NAIMI_Budget Telmob 2011" xfId="9407"/>
    <cellStyle name="40 % - Accent1 3 5" xfId="9408"/>
    <cellStyle name="_Table_USA Ownership_commentaires fixe  internet Déc 08_Flash du mois de septembre 2009 (2) (version 1)_Budget Telmob 2011" xfId="9409"/>
    <cellStyle name="_Table_Reporting Onatel Avril 2009 V0" xfId="9410"/>
    <cellStyle name="20 % - Accent6 2 4" xfId="9411"/>
    <cellStyle name="Milliers 5 3 4" xfId="9412"/>
    <cellStyle name="_Table_USA Ownership_commentaires fixe  internet Déc 08_TBG Onatel Février  2009  Vtbg V3_Flash du mois de septembre 2009 (2) (version 1)_Budget Telmob 2011" xfId="9413"/>
    <cellStyle name="20% - Accent1 10" xfId="9414"/>
    <cellStyle name="40% - Accent3 10 2" xfId="9415"/>
    <cellStyle name="%_TRAFIC FIXE &amp; MOBILE_Reporting Onatel septembre  2009 préparé" xfId="9416"/>
    <cellStyle name="_Table_Reporting Onatel Avril 2009 V0_Copie de Flash du mois d' avril 2009 corrigé par NAIMI_Flash du mois de mai 2009" xfId="9417"/>
    <cellStyle name="_TableHead_commentaires fixe  internet Déc 08_Reporting Onatel Avril 2009 V0_Reporting Onatel septembre  2009 préparé" xfId="9418"/>
    <cellStyle name="%_Classeur1 (2)" xfId="9419"/>
    <cellStyle name="Normal [0] 7" xfId="9420"/>
    <cellStyle name="_Currency_credit - newco_6_18" xfId="9421"/>
    <cellStyle name="%_Flash_du_mois_de_Décembre_2008_v2(2)_Flux Financiers Conso_Flash du mois de Novembre V2" xfId="9422"/>
    <cellStyle name="20 % - Accent2 4 3" xfId="9423"/>
    <cellStyle name="_TableRowBorder_commentaires fixe  internet Déc 08_Reporting Onatel Avril 2009 V0_Copie de Flash du mois d' avril 2009 corrigé par NAIMI_Reporting Onatel Mai 2009 V 0 2" xfId="9424"/>
    <cellStyle name="%_Flash_du_mois_de_Décembre_2008_v2(2)_Flash du mois de septembre 2009 (2) (version 1)_Flash du mois de Novembre V2" xfId="9425"/>
    <cellStyle name="Normal 75 2 2" xfId="9426"/>
    <cellStyle name="Normal 80 2 2" xfId="9427"/>
    <cellStyle name="%_Trafic_Comptable_2009_Sept" xfId="9428"/>
    <cellStyle name="_Table_commentaires fixe  internet Déc 08_Reporting Onatel Avril 2009 V0_Copie de Flash du mois d' avril 2009 corrigé par NAIMI" xfId="9429"/>
    <cellStyle name="貨幣 [0]_PERSONAL" xfId="9430"/>
    <cellStyle name="_Currency_Pirelli Valo 3" xfId="9431"/>
    <cellStyle name="_TableHead_TBG Onatel Février  2009  Vtbg V3_Commentaires TBG mars_Flash du mois d' avril 2009_Reporting Onatel Mai 2009 V 0_Budget 2011 v1 (4) 2" xfId="9432"/>
    <cellStyle name="_Heading_prestemp_Reporting Onatel Avril 2009 V0_Flash du mois de septembre 2009 (2) (version 1)" xfId="9433"/>
    <cellStyle name="%_Flash_du_mois_de_Décembre_2008_v2(2)_Flash du mois de septembre 2009 (2) (version 1)_Commentaire activité Fixe  mobile ONATEL Nov 2009" xfId="9434"/>
    <cellStyle name="_Table_TBG Onatel Février  2009  Vtbg V3_Copie de Flash du mois d' avril 2009 corrigé par NAIMI_Reporting Onatel Mai 2009 V 0_Reporting Onatel septembre  2009 préparé_Budget Telmob 2011" xfId="9435"/>
    <cellStyle name="40% - Accent2 12_RH et QS" xfId="9436"/>
    <cellStyle name="_Table_USA Ownership_Reporting Onatel Avril 2009 V0_Copie de Flash du mois d' avril 2009 corrigé par NAIMI_Budget Telmob 2011" xfId="9437"/>
    <cellStyle name="%_Flash_du_mois_de_Décembre_2008_v2(2)_Flux Financiers Conso_Flash du mois de Décembre 2009 V3 (2)" xfId="9438"/>
    <cellStyle name="_Table_Reporting Onatel Avril 2009 V0_Reporting Onatel septembre  2009 préparé" xfId="9439"/>
    <cellStyle name="40 % - Accent3 10 2 2" xfId="9440"/>
    <cellStyle name="_TableHead_commentaires fixe  internet Déc 08_TBG Onatel Février  2009  Vtbg V3_Copie de Flash du mois d' avril 2009 corrigé par NAIMI_Reporting Onatel Mai 2009 V 0_Reporting Onatel septembre  2009 préparé 2" xfId="9441"/>
    <cellStyle name="_Table_commentaires fixe  internet Déc 08_Reporting Onatel Avril 2009 V0_Copie de Flash du mois d' avril 2009 corrigé par NAIMI_Flash du mois de septembre 2009 (2) (version 1)" xfId="9442"/>
    <cellStyle name="_TableHeading_commentaires fixe  internet Déc 08_TBG Onatel Février  2009  Vtbg V3_Commentaires TBG mars_Copie de Flash du mois d' avril 2009 corrigé par NAIMI 2" xfId="9443"/>
    <cellStyle name="_Comma" xfId="9444"/>
    <cellStyle name="_Comma_Update 08-27-01-3" xfId="9445"/>
    <cellStyle name="_Table_TBG Onatel Février  2009  Vtbg V3_Copie de Flash du mois d' avril 2009 corrigé par NAIMI_Reporting Onatel Mai 2009 V 0_Flash du mois de septembre 2009 (2) (version 1)_Budget Telmob 2011" xfId="9446"/>
    <cellStyle name="%_Prez Budget 2009-V1" xfId="9447"/>
    <cellStyle name="Milliers 12" xfId="9448"/>
    <cellStyle name="_Table_P&amp;L S1 2008" xfId="9449"/>
    <cellStyle name="_TableHead_commentaires fixe  internet Déc 08_TBG Onatel Février  2009  Vtbg V3_Reporting Onatel Mai 2009 V 0_Budget Telmob 2011" xfId="9450"/>
    <cellStyle name="_TableHeading_Flash du mois d' avril 2009_Flash du mois de mai 2009_Budget 2011 v1 (4)" xfId="9451"/>
    <cellStyle name="Accent2 3_Parc Mobile" xfId="9452"/>
    <cellStyle name="_Table_02 Pfd Valuation_commentaires fixe  internet Déc 08_Commentaires TBG mars_Reporting Onatel Mai 2009 V 0_Capex- Mobile" xfId="9453"/>
    <cellStyle name="_SubHeading_prestemp_Reporting Onatel Mai 2009 V 0 A ENVOYE_Classeur1" xfId="9454"/>
    <cellStyle name="_TableRowBorder_Reporting Onatel Avril 2009 V0_Reporting Onatel Mai 2009 V 0_Budget Telmob 2011" xfId="9455"/>
    <cellStyle name="_MultipleSpace_CSC Cable makers 060502" xfId="9456"/>
    <cellStyle name="%_Budget Onatel -Actu 3-2008_CAPEX BUDGET2010" xfId="9457"/>
    <cellStyle name="20% - Accent3 14 2" xfId="9458"/>
    <cellStyle name="_Heading_210302 VU Liquidity new figures_Reporting Onatel Avril 2009 V0_Flash du mois de septembre 2009 (2) (version 1)_Classeur1" xfId="9459"/>
    <cellStyle name="Pourcentage 17 4 4" xfId="9460"/>
    <cellStyle name="40 % - Accent2 7 2 2" xfId="9461"/>
    <cellStyle name="_Heading_prestemp_Reporting Onatel Avril 2009 V0_Flash du mois de septembre 2009 (2) (version 1)_Reporting Onatel septembre  2009 V1 (4)" xfId="9462"/>
    <cellStyle name="20 % - Accent6 6 2" xfId="9463"/>
    <cellStyle name="%_commentaires fixe  internet Déc 08_Flash du mois de septembre 2009 (2) (version 1)" xfId="9464"/>
    <cellStyle name="_TableHead_TBG Onatel Février  2009  Vtbg V3_Commentaires TBG mars_Flash du mois de mai 2009 2" xfId="9465"/>
    <cellStyle name="40 % - Accent5 6" xfId="9466"/>
    <cellStyle name="Total 7" xfId="9467"/>
    <cellStyle name="_Rapport_Mez_GSR7TRX (2)" xfId="9468"/>
    <cellStyle name="Milliers 7 2" xfId="9469"/>
    <cellStyle name="_Table_02 Pfd Valuation_commentaires fixe  internet Déc 08_Reporting Onatel Avril 2009 V0_Reporting Onatel septembre  2009 préparé" xfId="9470"/>
    <cellStyle name="40 % - Accent6 3 2" xfId="9471"/>
    <cellStyle name="_Heading_prestemp_Reporting Onatel Mai 2009 V 0 A ENVOYE_Flash du mois de Décembre 2009 V3 (2)" xfId="9472"/>
    <cellStyle name="_Table_02 Pfd Valuation_Flash du mois d' avril 2009_Reporting Onatel septembre  2009 préparé_Capex- Mobile" xfId="9473"/>
    <cellStyle name="_TableRowBorder_Flash du mois d' avril 2009_Flash du mois de mai 2009" xfId="9474"/>
    <cellStyle name="_9thFeb_1350_capex model_F2.7A" xfId="9475"/>
    <cellStyle name="_TableHeading_Commentaires TBG mars_Copie de Flash du mois d' avril 2009 corrigé par NAIMI_Reporting Onatel septembre  2009 préparé" xfId="9476"/>
    <cellStyle name="Milliers 18 2 4" xfId="9477"/>
    <cellStyle name="60 % - Accent2 4" xfId="9478"/>
    <cellStyle name="_TableHead_Flash du mois d' avril 2009_Flash du mois de mai 2009_Budget 2011 v1 (4) 2" xfId="9479"/>
    <cellStyle name="_Heading_210302 VU Liquidity new figures_Flash du mois de mai 2009" xfId="9480"/>
    <cellStyle name="60% - Accent4 26" xfId="9481"/>
    <cellStyle name="_TableRowBorder_Reporting Onatel Avril 2009 V0_Copie de Flash du mois d' avril 2009 corrigé par NAIMI_Flash du mois de mai 2009" xfId="9482"/>
    <cellStyle name="_Heading_210302 VU Liquidity new figures_Reporting Onatel Mai 2009 V 0 A ENVOYE_Commentaires Janvier 2010" xfId="9483"/>
    <cellStyle name="_TableHead_Flash du mois d' avril 2009_Reporting Onatel Mai 2009 V 0_Budget Telmob 2011 2" xfId="9484"/>
    <cellStyle name="%_Capex Fixe" xfId="9485"/>
    <cellStyle name="_Table_USA Ownership_commentaires fixe  internet Déc 08_Copie de Flash du mois d' avril 2009 corrigé par NAIMI_Flash du mois de septembre 2009 (2) (version 1)" xfId="9486"/>
    <cellStyle name="20% - Accent1 16_RH et QS" xfId="9487"/>
    <cellStyle name="20% - Accent1 21_RH et QS" xfId="9488"/>
    <cellStyle name="_Heading_210302 VU Liquidity new figures_Reporting Onatel Avril 2009 V0_Reporting Onatel septembre  2009 V1 (4)" xfId="9489"/>
    <cellStyle name="_TableHead_commentaires fixe  internet Déc 08_TBG Onatel Février  2009  Vtbg V3_Reporting Onatel Mai 2009 V 0_Budget Telmob 2011 2" xfId="9490"/>
    <cellStyle name="_Multiple_further analysis on comparables" xfId="9491"/>
    <cellStyle name="Titre 1 7 2" xfId="9492"/>
    <cellStyle name="20 % - Accent2 9 2 2" xfId="9493"/>
    <cellStyle name="Titre 3 2 2 3" xfId="9494"/>
    <cellStyle name="_Heading_prestemp_Reporting Onatel Mai 2009 V 0_Flash du mois de septembre 2009 (2) (version 1) 2" xfId="9495"/>
    <cellStyle name="40% - Accent3" xfId="9496" builtinId="39"/>
    <cellStyle name="_Table_commentaires fixe  internet Déc 08_TBG Onatel Février  2009  Vtbg V3_Commentaires TBG mars_Copie de Flash du mois d' avril 2009 corrigé par NAIMI_Reporting Onatel Mai 2009 V 0_Reporting Onatel septembre  2009 préparé_Budget Telmob 2011" xfId="9497"/>
    <cellStyle name="_Situation des projets FTK_BSS_Envrt_02-10-07_Tableau de bord-PPO_3G_2009 (3)" xfId="9498"/>
    <cellStyle name="Heading 1 27" xfId="9499"/>
    <cellStyle name="_TableHeading 2" xfId="9500"/>
    <cellStyle name="_Table_02 Pfd Valuation_commentaires fixe  internet Déc 08_TBG Onatel Février  2009  Vtbg V3_Copie de Flash du mois d' avril 2009 corrigé par NAIMI_Flash du mois de mai 2009_Budget Telmob 2011" xfId="9501"/>
    <cellStyle name="_Table_02 Pfd Valuation_Reporting Onatel Mai 2009 V 0 A ENVOYE_Flash du mois de septembre 2009 (2) (version 1)" xfId="9502"/>
    <cellStyle name="60% - Accent6 25" xfId="9503"/>
    <cellStyle name="40 % - Accent4 8 3_RH et QS" xfId="9504"/>
    <cellStyle name="40% - Accent2 11_RH et QS" xfId="9505"/>
    <cellStyle name="20 % - Accent3 14" xfId="9506"/>
    <cellStyle name="_Immo BLO _global" xfId="9507"/>
    <cellStyle name="Normal 4 16 2" xfId="9508"/>
    <cellStyle name="_TableHeading_Flash du mois d' avril 2009_Reporting Onatel septembre  2009 préparé" xfId="9509"/>
    <cellStyle name="Normal [0] 12" xfId="9510"/>
    <cellStyle name="_Table_02 Pfd Valuation_Commentaires TBG mars_Flash du mois de mai 2009_Capex- Mobile" xfId="9511"/>
    <cellStyle name="%_Flash_du_mois_de_Décembre_2008_v2(2)_Flux Financiers Conso" xfId="9512"/>
    <cellStyle name="_TableHeading_TBG Onatel Février  2009  Vtbg V3_Copie de Flash du mois d' avril 2009 corrigé par NAIMI_Reporting Onatel Mai 2009 V 0_Reporting Onatel septembre  2009 préparé 2" xfId="9513"/>
    <cellStyle name="40 % - Accent4 10" xfId="9514"/>
    <cellStyle name="_Table_02 Pfd Valuation_commentaires fixe  internet Déc 08_Commentaires TBG mars_Copie de Flash du mois d' avril 2009 corrigé par NAIMI_Reporting Onatel Mai 2009 V 0_Budget Telmob 2011" xfId="9515"/>
    <cellStyle name="Avertissement 2" xfId="9516"/>
    <cellStyle name="%_Trafic_Comptable_2009_oct 2_Tableau de suivi d'interco-DF_DO Onatel" xfId="9517"/>
    <cellStyle name="_tab indicat" xfId="9518"/>
    <cellStyle name="20% - Accent6 16" xfId="9519"/>
    <cellStyle name="20% - Accent6 21" xfId="9520"/>
    <cellStyle name="40% - Accent5 8 2" xfId="9521"/>
    <cellStyle name="Normal 2 5" xfId="9522"/>
    <cellStyle name="_Table_02 Pfd Valuation_commentaires fixe  internet Déc 08_TBG Onatel Février  2009  Vtbg V3_Copie de Flash du mois d' avril 2009 corrigé par NAIMI_Reporting Onatel Mai 2009 V 0" xfId="9523"/>
    <cellStyle name="40% - Accent5 15 2" xfId="9524"/>
    <cellStyle name="40% - Accent5 20 2" xfId="9525"/>
    <cellStyle name="_Table_02 Pfd Valuation_commentaires fixe  internet Déc 08_Reporting Onatel Mai 2009 V 0 A ENVOYE_Budget Telmob 2011" xfId="9526"/>
    <cellStyle name="_%(SignOnly)_BLS2q_salesforce" xfId="9527"/>
    <cellStyle name="60% - Accent6 4" xfId="9528"/>
    <cellStyle name="_Table_USA Ownership_commentaires fixe  internet Déc 08_Reporting Onatel Avril 2009 V0_Copie de Flash du mois d' avril 2009 corrigé par NAIMI_Reporting Onatel Mai 2009 V 0_Reporting Onatel septembre  2009 préparé" xfId="9529"/>
    <cellStyle name="_TableHead_Commentaires TBG mars_Flash du mois d' avril 2009_Reporting Onatel septembre  2009 préparé_Budget 2011 v1 (4) 2" xfId="9530"/>
    <cellStyle name="_TableRowBorder_Reporting Onatel Mai 2009 V 0 A ENVOYE" xfId="9531"/>
    <cellStyle name="_Table_02 Pfd Valuation_Copie de Flash du mois d' avril 2009 corrigé par NAIMI_Reporting Onatel Mai 2009 V 0_Flash du mois de septembre 2009 (2) (version 1)_Budget Telmob 2011" xfId="9532"/>
    <cellStyle name="Normal 3 3 5 2" xfId="9533"/>
    <cellStyle name="Valuta [0]_RESULTS" xfId="9534"/>
    <cellStyle name="_TableHeading_Commentaires TBG mars_Flash du mois d' avril 2009_Budget Telmob 2011 2" xfId="9535"/>
    <cellStyle name="%_Phase préparatoire du TBG de Décembre 2008_Flux Financiers Conso_Commentaire activité Fixe  mobile ONATEL Nov 2009" xfId="9536"/>
    <cellStyle name="Normal 101 3" xfId="9537"/>
    <cellStyle name="_Multiple_Training Model Shell" xfId="9538"/>
    <cellStyle name="_Situation des projets FTK_BSS_Envrt_02-10-07_TBG Oct 2009 - v1" xfId="9539"/>
    <cellStyle name="20% - Accent3 10_RH et QS" xfId="9540"/>
    <cellStyle name="PSDate" xfId="9541"/>
    <cellStyle name="_TableHeading_Reporting Onatel Avril 2009 V0_Reporting Onatel septembre  2009 préparé" xfId="9542"/>
    <cellStyle name="_Table_Flash du mois de septembre 2009 (2) (version 1)_Budget Telmob 2011" xfId="9543"/>
    <cellStyle name="Comma0" xfId="9544"/>
    <cellStyle name="Hyperlink" xfId="9545" builtinId="8"/>
    <cellStyle name="En-tête 1" xfId="9546"/>
    <cellStyle name="_TableHead_Reporting Onatel Avril 2009 V0_Copie de Flash du mois d' avril 2009 corrigé par NAIMI_Reporting Onatel Mai 2009 V 0_Reporting Onatel septembre  2009 préparé_Budget 2011 v1 (4) 2" xfId="9547"/>
    <cellStyle name="_Heading_prestemp_Flash du mois de Novembre V2" xfId="9548"/>
    <cellStyle name="40 % - Accent2 9 4" xfId="9549"/>
    <cellStyle name="Satisfaisant 3_RH et QS" xfId="9550"/>
    <cellStyle name="_Table_commentaires fixe  internet Déc 08_Commentaires TBG mars_Flash du mois d' avril 2009_Budget Telmob 2011" xfId="9551"/>
    <cellStyle name="_Table_Flash du mois d' avril 2009_Flash du mois de mai 2009" xfId="9552"/>
    <cellStyle name="_TableHeading_commentaires fixe  internet Déc 08_Copie de Flash du mois d' avril 2009 corrigé par NAIMI_Budget Telmob 2011 2" xfId="9553"/>
    <cellStyle name="_TableHead_commentaires fixe  internet Déc 08_Copie de Flash du mois d' avril 2009 corrigé par NAIMI_Flash du mois de mai 2009" xfId="9554"/>
    <cellStyle name="Milliers 14 2 3 2" xfId="9555"/>
    <cellStyle name="%_yan mogo ba_Flash du mois de septembre 2009 (2) (version 1)_Commentaires Janvier 2010" xfId="9556"/>
    <cellStyle name="_TableHeading_commentaires fixe  internet Déc 08_TBG Onatel Février  2009  Vtbg V3_Commentaires TBG mars_Flash du mois d' avril 2009_Flash du mois de mai 2009_Budget 2011 v1 (4)" xfId="9557"/>
    <cellStyle name="40 % - Accent4 3 2" xfId="9558"/>
    <cellStyle name="_Table_02 Pfd Valuation_Commentaires TBG mars_Copie de Flash du mois d' avril 2009 corrigé par NAIMI_Flash du mois de septembre 2009 (2) (version 1)_Budget Telmob 2011" xfId="9559"/>
    <cellStyle name="_Heading_prestemp_Reporting Onatel Mai 2009 V 0 2" xfId="9560"/>
    <cellStyle name="_TableHeading_Copie de Flash du mois d' avril 2009 corrigé par NAIMI_Reporting Onatel septembre  2009 préparé 2" xfId="9561"/>
    <cellStyle name="%_Phase préparatoire du TBG de Décembre 2008_Flux Financiers Conso 2" xfId="9562"/>
    <cellStyle name="_Table_USA Ownership_TBG Onatel Février  2009  Vtbg V3_Flash du mois d' avril 2009_Reporting Onatel septembre  2009 préparé" xfId="9563"/>
    <cellStyle name="%_Phase préparatoire du TBG de Décembre 2008_Flux Financiers Conso_Commentaires Janvier 2010" xfId="9564"/>
    <cellStyle name="20 % - Accent5 8 3 2" xfId="9565"/>
    <cellStyle name="_Currency_Warrants Valuation Model 2" xfId="9566"/>
    <cellStyle name="_TableHeading_commentaires fixe  internet Déc 08_Commentaires TBG mars_Copie de Flash du mois d' avril 2009 corrigé par NAIMI_Budget Telmob 2011" xfId="9567"/>
    <cellStyle name="20 % - Accent1 4 2" xfId="9568"/>
    <cellStyle name="_Heading_prestemp_Reporting Onatel Mai 2009 V 0 A ENVOYE_Flash du mois de septembre 2009 (2) (version 1)_Flash du mois de Novembre V2" xfId="9569"/>
    <cellStyle name="_Table_Reporting Onatel Avril 2009 V0_Copie de Flash du mois d' avril 2009 corrigé par NAIMI_Budget Telmob 2011" xfId="9570"/>
    <cellStyle name="_Table_Flash du mois d' avril 2009_Reporting Onatel Mai 2009 V 0" xfId="9571"/>
    <cellStyle name="_TableHead_Reporting Onatel Avril 2009 V0_Copie de Flash du mois d' avril 2009 corrigé par NAIMI_Reporting Onatel Mai 2009 V 0_Reporting Onatel septembre  2009 préparé" xfId="9572"/>
    <cellStyle name="%_Phase préparatoire du TBG de Décembre 2008_Flash du mois de septembre 2009 (2) (version 1)" xfId="9573"/>
    <cellStyle name="40% - Accent2 23" xfId="9574"/>
    <cellStyle name="40% - Accent2 18" xfId="9575"/>
    <cellStyle name="_Currency_Update 08-27-01-3" xfId="9576"/>
    <cellStyle name="_TableHead_commentaires fixe  internet Déc 08_TBG Onatel Février  2009  Vtbg V3_Copie de Flash du mois d' avril 2009 corrigé par NAIMI_Reporting Onatel Mai 2009 V 0_Budget 2011 v1 (4)" xfId="9577"/>
    <cellStyle name="_Table_02 Pfd Valuation_commentaires fixe  internet Déc 08_TBG Onatel Février  2009  Vtbg V3_Copie de Flash du mois d' avril 2009 corrigé par NAIMI_Reporting Onatel septembre  2009 préparé_Budget Telmob 2011" xfId="9578"/>
    <cellStyle name="%_Projet de budget 2009- Onatel- V5bis" xfId="9579"/>
    <cellStyle name="_Opex_11" xfId="9580"/>
    <cellStyle name="_Table_commentaires fixe  internet Déc 08_TBG Onatel Février  2009  Vtbg V3_Commentaires TBG mars_Reporting Onatel septembre  2009 préparé" xfId="9581"/>
    <cellStyle name="_TableHead_Commentaires TBG mars_Flash du mois d' avril 2009_Reporting Onatel Mai 2009 V 0 2" xfId="9582"/>
    <cellStyle name="20 % - Accent1 8 4" xfId="9583"/>
    <cellStyle name="_V0 24sep (2)" xfId="9584"/>
    <cellStyle name="_Table_02 Pfd Valuation_TBG Onatel Février  2009  Vtbg V3_Copie de Flash du mois d' avril 2009 corrigé par NAIMI_Reporting Onatel septembre  2009 préparé_Budget Telmob 2011" xfId="9585"/>
    <cellStyle name="_Table_commentaires fixe  internet Déc 08_Reporting Onatel Avril 2009 V0_Flash du mois de septembre 2009 (2) (version 1)_Budget Telmob 2011" xfId="9586"/>
    <cellStyle name="_P&amp;LMobility_BP&amp;A Bulletin - 05- 2008-09-MAPA (draft)" xfId="9587"/>
    <cellStyle name="_Heading_210302 VU Liquidity new figures_FAITS MARQUANTS DE SEPTEMBRE 2009" xfId="9588"/>
    <cellStyle name="Normal 3 2 2 3 2 2" xfId="9589"/>
    <cellStyle name="%_Flash_du_mois_de_Décembre_2008_v2(2)_Flash du mois de septembre 2009 (2) (version 1) 2" xfId="9590"/>
    <cellStyle name="Pourcentage 18 2 2 3" xfId="9591"/>
    <cellStyle name="_TableHeading_commentaires fixe  internet Déc 08_TBG Onatel Février  2009  Vtbg V3_Commentaires TBG mars_Copie de Flash du mois d' avril 2009 corrigé par NAIMI_Flash du mois de mai 2009_Budget Telmob 2011" xfId="9592"/>
    <cellStyle name="40% - Accent6 23_RH et QS" xfId="9593"/>
    <cellStyle name="40% - Accent6 18_RH et QS" xfId="9594"/>
    <cellStyle name="40 % - Accent1 10 4" xfId="9595"/>
    <cellStyle name="_Table_02 Pfd Valuation_TBG Onatel Février  2009  Vtbg V3_Commentaires TBG mars_Flash du mois d' avril 2009_Reporting Onatel Mai 2009 V 0" xfId="9596"/>
    <cellStyle name="%_Phase préparatoire du TBG de Décembre 2008_Flux Financiers Conso_Classeur1" xfId="9597"/>
    <cellStyle name="%_Phase préparatoire du TBG de Décembre 2008_Flux Financiers Conso_COMMENTAIRES" xfId="9598"/>
    <cellStyle name="Normal 95 2 2" xfId="9599"/>
    <cellStyle name="_Table_commentaires fixe  internet Déc 08_Flash du mois d' avril 2009_Reporting Onatel Mai 2009 V 0_Budget Telmob 2011" xfId="9600"/>
    <cellStyle name="60% - Accent3" xfId="9601" builtinId="40"/>
    <cellStyle name="_TableHead_Rev Fixe-Internet_COMMENTAIRES JUILLET 2009_Budget Telmob 2011 2" xfId="9602"/>
    <cellStyle name="_TableHead_Reporting Onatel Mai 2009 V 0 A ENVOYE_Budget Telmob 2011 2" xfId="9603"/>
    <cellStyle name="40% - Accent6 2" xfId="9604"/>
    <cellStyle name="20% - Accent5 12 2" xfId="9605"/>
    <cellStyle name="60% - Accent4" xfId="9606" builtinId="44"/>
    <cellStyle name="_Table_02 Pfd Valuation_commentaires fixe  internet Déc 08_TBG Onatel Février  2009  Vtbg V3_Copie de Flash du mois d' avril 2009 corrigé par NAIMI" xfId="9607"/>
    <cellStyle name="Normal 99_RH et QS" xfId="9608"/>
    <cellStyle name="_Table_commentaires fixe  internet Déc 08_Reporting Onatel Avril 2009 V0_Flash du mois de mai 2009" xfId="9609"/>
    <cellStyle name="_SubHeading_210302 VU Liquidity new figures_Reporting Onatel Avril 2009 V0_Reporting Onatel septembre  2009 préparé" xfId="9610"/>
    <cellStyle name="_TableHeading_commentaires fixe  internet Déc 08_Flash du mois d' avril 2009_Flash du mois de mai 2009 2" xfId="9611"/>
    <cellStyle name="_TableHead_TBG Onatel Février  2009  Vtbg V3_Copie de Flash du mois d' avril 2009 corrigé par NAIMI_Reporting Onatel Mai 2009 V 0_Budget 2011 v1 (4)" xfId="9612"/>
    <cellStyle name="_TableHeading_commentaires fixe  internet Déc 08_TBG Onatel Février  2009  Vtbg V3_Flash du mois d' avril 2009_Reporting Onatel septembre  2009 préparé" xfId="9613"/>
    <cellStyle name="_TableHead_P &amp; L Conso_Budget Telmob 2011" xfId="9614"/>
    <cellStyle name="20 % - Accent5 6 2" xfId="9615"/>
    <cellStyle name="Comma [0] 19 3" xfId="9616"/>
    <cellStyle name="Linked Cell 14" xfId="9617"/>
    <cellStyle name="Milliers 2 9 2" xfId="9618"/>
    <cellStyle name="Accent2" xfId="9619" builtinId="33"/>
    <cellStyle name="_PercentSpace_02 Pfd Valuation" xfId="9620"/>
    <cellStyle name="20% - Accent1" xfId="9621" builtinId="30"/>
    <cellStyle name="_TableHeading_Copie de Flash du mois d' avril 2009 corrigé par NAIMI_Flash du mois de mai 2009" xfId="9622"/>
    <cellStyle name="_Heading_prestemp_Reporting Onatel Mai 2009 V 0_Flash du mois de septembre 2009 (2) (version 1)_Classeur1" xfId="9623"/>
    <cellStyle name="Comma [0] 4 2" xfId="9624"/>
    <cellStyle name="_Table_Contribution of assets into USAi_02" xfId="9625"/>
    <cellStyle name="_Table_USA Ownership_TBG Onatel Février  2009  Vtbg V3_Commentaires TBG mars_Copie de Flash du mois d' avril 2009 corrigé par NAIMI_Reporting Onatel Mai 2009 V 0_Reporting Onatel septembre  2009 préparé_Budget Telmob 2011" xfId="9626"/>
    <cellStyle name="Blue Title 2" xfId="9627"/>
    <cellStyle name="%_Flash_du_mois_de_Décembre_2008_v2(2)_Reporting Onatel septembre  2009 préparé" xfId="9628"/>
    <cellStyle name="_TableHead_commentaires fixe  internet Déc 08_Copie de Flash du mois d' avril 2009 corrigé par NAIMI_Reporting Onatel Mai 2009 V 0_Reporting Onatel septembre  2009 préparé" xfId="9629"/>
    <cellStyle name="_Table_USA Ownership_commentaires fixe  internet Déc 08_Commentaires TBG mars_Reporting Onatel Mai 2009 V 0" xfId="9630"/>
    <cellStyle name="_TableHead_Commentaires TBG mars_Copie de Flash du mois d' avril 2009 corrigé par NAIMI 2" xfId="9631"/>
    <cellStyle name="_Table_02 Pfd Valuation_commentaires fixe  internet Déc 08_TBG Onatel Février  2009  Vtbg V3_Commentaires TBG mars_Copie de Flash du mois d' avril 2009 corrigé par NAIMI_Reporting Onatel Mai 2009 V 0_Flash du mois de septembre 2009 (2) (version 1)" xfId="9632"/>
    <cellStyle name="_TableHeading_commentaires fixe  internet Déc 08_Copie de Flash du mois d' avril 2009 corrigé par NAIMI_Reporting Onatel septembre  2009 préparé_Budget 2011 v1 (4) 2" xfId="9633"/>
    <cellStyle name="%_Flash du mois de septembre 2009 (2) (version 1)_Commentaires Janvier 2010" xfId="9634"/>
    <cellStyle name="20% - Accent2 8_RH et QS" xfId="9635"/>
    <cellStyle name="40% - Accent2 10_RH et QS" xfId="9636"/>
    <cellStyle name="20 % - Accent6 13 2" xfId="9637"/>
    <cellStyle name="Normal 4 14 2_RH et QS" xfId="9638"/>
    <cellStyle name="_MultipleSpace_NBC-5 yearDCF-Final from Vivendi modified" xfId="9639"/>
    <cellStyle name="20% - Accent2 7_RH et QS" xfId="9640"/>
    <cellStyle name="20% - Accent3" xfId="9641" builtinId="38"/>
    <cellStyle name="_TableHeading_Commentaires TBG mars_Flash du mois de mai 2009_Budget 2011 v1 (4)" xfId="9642"/>
    <cellStyle name="_Table_USA Ownership_commentaires fixe  internet Déc 08_TBG Onatel Février  2009  Vtbg V3_Commentaires TBG mars_Flash du mois d' avril 2009_Flash du mois de septembre 2009 (2) (version 1)_Budget Telmob 2011" xfId="9643"/>
    <cellStyle name="_Heading_prestemp_Flash du mois de Décembre 2009 V3 (2)" xfId="9644"/>
    <cellStyle name="_TableHead_Reporting Onatel Avril 2009 V0_Copie de Flash du mois d' avril 2009 corrigé par NAIMI 2" xfId="9645"/>
    <cellStyle name="_TableHead_commentaires fixe  internet Déc 08_TBG Onatel Février  2009  Vtbg V3_Flash du mois d' avril 2009_Reporting Onatel Mai 2009 V 0_Budget 2011 v1 (4) 2" xfId="9646"/>
    <cellStyle name="_Table_02 Pfd Valuation_Reporting Onatel Avril 2009 V0_Copie de Flash du mois d' avril 2009 corrigé par NAIMI" xfId="9647"/>
    <cellStyle name="_Heading_prestemp_Sotelma réctifié5" xfId="9648"/>
    <cellStyle name="_TableHeading_TBG Onatel Février  2009  Vtbg V3_Budget 2011 v1 (4)" xfId="9649"/>
    <cellStyle name="40 % - Accent3 12 2" xfId="9650"/>
    <cellStyle name="_Table_USA Ownership_TBG Onatel Février  2009  Vtbg V3_Commentaires TBG mars_Copie de Flash du mois d' avril 2009 corrigé par NAIMI_Reporting Onatel Mai 2009 V 0_Reporting Onatel septembre  2009 préparé" xfId="9651"/>
    <cellStyle name="_Table_USA Ownership_Reporting Onatel Avril 2009 V0_Reporting Onatel septembre  2009 préparé" xfId="9652"/>
    <cellStyle name="%_Prez Budget 2009-V1_CAPEX BUDGET2010" xfId="9653"/>
    <cellStyle name="Milliers 2 10 2 3" xfId="9654"/>
    <cellStyle name="_Table_02 Pfd Valuation_commentaires fixe  internet Déc 08_Copie de Flash du mois d' avril 2009 corrigé par NAIMI_Reporting Onatel Mai 2009 V 0_Reporting Onatel septembre  2009 préparé" xfId="9655"/>
    <cellStyle name="_Table_02 Pfd Valuation_commentaires fixe  internet Déc 08_Commentaires TBG mars_Flash du mois de mai 2009" xfId="9656"/>
    <cellStyle name="%_Flash_du_mois_de_Décembre_2008_v2(2)_Flash du mois de septembre 2009 (2) (version 1)_COMMENTAIRES" xfId="9657"/>
    <cellStyle name="20 % - Accent1 7 2 2" xfId="9658"/>
    <cellStyle name="_TableHeading_Copie de Flash du mois d' avril 2009 corrigé par NAIMI_Budget Telmob 2011 2" xfId="9659"/>
    <cellStyle name="_SubHeading_prestemp_Reporting Onatel Avril 2009 V0_Flash du mois de septembre 2009 (2) (version 1) 2" xfId="9660"/>
    <cellStyle name="Accent5 11" xfId="9661"/>
    <cellStyle name="_Heading_210302 VU Liquidity new figures_Reporting Onatel Mai 2009 V 0 A ENVOYE_Flash du mois de Novembre V2" xfId="9662"/>
    <cellStyle name="Milliers 7 2 2 2 3" xfId="9663"/>
    <cellStyle name="Calc Units (1)" xfId="9664"/>
    <cellStyle name="_TableHead_TBG Onatel Février  2009  Vtbg V3_Commentaires TBG mars_Copie de Flash du mois d' avril 2009 corrigé par NAIMI_Reporting Onatel septembre  2009 préparé 2" xfId="9665"/>
    <cellStyle name="Heading 3" xfId="9666" builtinId="18"/>
    <cellStyle name="_Table_02 Pfd Valuation_Flash du mois d' avril 2009_Reporting Onatel Mai 2009 V 0_Capex- Mobile" xfId="9667"/>
    <cellStyle name="Milliers 20 3" xfId="9668"/>
    <cellStyle name="_TableHead_Commentaires TBG mars_Copie de Flash du mois d' avril 2009 corrigé par NAIMI_Reporting Onatel Mai 2009 V 0_Budget Telmob 2011" xfId="9669"/>
    <cellStyle name="_TableHead_commentaires fixe  internet Déc 08_Reporting Onatel Avril 2009 V0_Copie de Flash du mois d' avril 2009 corrigé par NAIMI_Reporting Onatel Mai 2009 V 0_Reporting Onatel septembre  2009 préparé_Budget 2011 v1 (4) 2" xfId="9670"/>
    <cellStyle name="_Table_02 Pfd Valuation_commentaires fixe  internet Déc 08_Commentaires TBG mars_Flash du mois de septembre 2009 (2) (version 1)" xfId="9671"/>
    <cellStyle name="20 % - Accent2 2 2" xfId="9672"/>
    <cellStyle name="_Heading_210302 VU Liquidity new figures_Flash du mois de Novembre V2" xfId="9673"/>
    <cellStyle name="_TableHeading_commentaires fixe  internet Déc 08_Commentaires TBG mars_Flash du mois de mai 2009 2" xfId="9674"/>
    <cellStyle name="_Heading_210302 VU Liquidity new figures_Reporting Onatel Mai 2009 V 0 A ENVOYE_Flash du mois de septembre 2009 (2) (version 1)" xfId="9675"/>
    <cellStyle name="Check Cell" xfId="9676" builtinId="23"/>
    <cellStyle name="_Table_02 Pfd Valuation_commentaires fixe  internet Déc 08_Reporting Onatel Mai 2009 V 0 A ENVOYE_Reporting Onatel septembre  2009 préparé_Capex- Mobile" xfId="9677"/>
    <cellStyle name="_TableHead_TBG Onatel Février  2009  Vtbg V3_Commentaires TBG mars_Flash du mois d' avril 2009_Budget 2011 v1 (4)" xfId="9678"/>
    <cellStyle name="_SubHeading_210302 VU Liquidity new figures_Reporting Onatel Mai 2009 V 0 A ENVOYE_Flash du mois de septembre 2009 (2) (version 1)_FLASH ONATEL DU MOIS DE FEVRIER 2010 V2" xfId="9679"/>
    <cellStyle name="Milliers 2 6 2 3" xfId="9680"/>
    <cellStyle name="40% - Accent6" xfId="9681" builtinId="51"/>
    <cellStyle name="_Table_02 Pfd Valuation_Flash du mois de septembre 2009 (2) (version 1)_Budget Telmob 2011" xfId="9682"/>
    <cellStyle name="_Table_USA Ownership_commentaires fixe  internet Déc 08_TBG Onatel Février  2009  Vtbg V3_Commentaires TBG mars" xfId="9683"/>
    <cellStyle name="_Table_commentaires fixe  internet Déc 08_TBG Onatel Février  2009  Vtbg V3_Commentaires TBG mars_Flash du mois de mai 2009_Budget Telmob 2011" xfId="9684"/>
    <cellStyle name="_TableHeading_Commentaires TBG mars_Flash du mois d' avril 2009_Reporting Onatel Mai 2009 V 0" xfId="9685"/>
    <cellStyle name="_Table_TBG Onatel Février  2009  Vtbg V3_Commentaires TBG mars_Copie de Flash du mois d' avril 2009 corrigé par NAIMI_Reporting Onatel Mai 2009 V 0_Reporting Onatel septembre  2009 préparé" xfId="9686"/>
    <cellStyle name="%_Phase préparatoire du TBG de Décembre 2008_Flash du mois de septembre 2009 (2) (version 1)_Commentaires Janvier 2010" xfId="9687"/>
    <cellStyle name="Heading 4" xfId="9688" builtinId="19"/>
    <cellStyle name="20% - Accent6 28" xfId="9689"/>
    <cellStyle name="_TableHead_commentaires fixe  internet Déc 08_TBG Onatel Février  2009  Vtbg V3_Commentaires TBG mars_Flash du mois d' avril 2009_Flash du mois de mai 2009_Budget Telmob 2011 2" xfId="9690"/>
    <cellStyle name="_TableHeading_TBG Onatel Février  2009  Vtbg V3_Commentaires TBG mars_Flash du mois d' avril 2009_Reporting Onatel septembre  2009 préparé_Budget 2011 v1 (4)" xfId="9691"/>
    <cellStyle name="_TableRowBorder_commentaires fixe  internet Déc 08_TBG Onatel Février  2009  Vtbg V3_Copie de Flash du mois d' avril 2009 corrigé par NAIMI_Reporting Onatel Mai 2009 V 0_Reporting Onatel septembre  2009 préparé" xfId="9692"/>
    <cellStyle name="_SubHeading_prestemp_Reporting Onatel Avril 2009 V0" xfId="9693"/>
    <cellStyle name="_SubHeading_210302 VU Liquidity new figures_Reporting Onatel Mai 2009 V 0_Flash du mois de septembre 2009 (2) (version 1) 2" xfId="9694"/>
    <cellStyle name="_TableHeading_Commentaires TBG mars_Flash du mois d' avril 2009_Reporting Onatel septembre  2009 préparé_Budget 2011 v1 (4) 2" xfId="9695"/>
    <cellStyle name="20% - Accent5 4" xfId="9696"/>
    <cellStyle name="_Table_commentaires fixe  internet Déc 08_TBG Onatel Février  2009  Vtbg V3_Flash du mois de mai 2009_Budget Telmob 2011" xfId="9697"/>
    <cellStyle name="20% - Accent3 5 2" xfId="9698"/>
    <cellStyle name="20% - Accent5 27 2" xfId="9699"/>
    <cellStyle name="??_BINV" xfId="9700"/>
    <cellStyle name="_TableHeading_TBG Onatel Février  2009  Vtbg V3_Copie de Flash du mois d' avril 2009 corrigé par NAIMI_Reporting Onatel Mai 2009 V 0" xfId="9701"/>
    <cellStyle name="_TableHeading_commentaires fixe  internet Déc 08_TBG Onatel Février  2009  Vtbg V3_Commentaires TBG mars_Flash du mois de mai 2009 2" xfId="9702"/>
    <cellStyle name="_TableHeading_commentaires fixe  internet Déc 08_Reporting Onatel septembre  2009 préparé" xfId="9703"/>
    <cellStyle name="_Table_USA Ownership_commentaires fixe  internet Déc 08_Copie de Flash du mois d' avril 2009 corrigé par NAIMI_Reporting Onatel Mai 2009 V 0_Reporting Onatel septembre  2009 préparé_Budget Telmob 2011" xfId="9704"/>
    <cellStyle name="40 % - Accent6 8 4" xfId="9705"/>
    <cellStyle name="40 % - Accent2 11" xfId="9706"/>
    <cellStyle name="%_commentaires_fixe__internet_nov_08(2) 2" xfId="9707"/>
    <cellStyle name="_TableHeading_commentaires fixe  internet Déc 08_TBG Onatel Février  2009  Vtbg V3_Commentaires TBG mars_Copie de Flash du mois d' avril 2009 corrigé par NAIMI_Reporting Onatel Mai 2009 V 0_Reporting Onatel septembre  2009 préparé 2" xfId="9708"/>
    <cellStyle name="_9thFeb_1350_capex model" xfId="9709"/>
    <cellStyle name="_Currency_Warrants Valuation Model" xfId="9710"/>
    <cellStyle name="_Heading_prestemp_Reporting Onatel Avril 2009 V0_Commentaire activité Fixe  mobile ONATEL Nov 2009" xfId="9711"/>
    <cellStyle name="_SI" xfId="9712"/>
    <cellStyle name="%_yan mogo ba_Flash du mois de septembre 2009 (2) (version 1)_Reporting Onatel septembre  2009 V1 (4)" xfId="9713"/>
    <cellStyle name="_PercentSpace" xfId="9714"/>
    <cellStyle name="20 % - Accent6 9 3 2" xfId="9715"/>
    <cellStyle name="Milliers 7 2 6" xfId="9716"/>
    <cellStyle name="Heading 1" xfId="9717" builtinId="16"/>
    <cellStyle name="_Table_02 Pfd Valuation_Reporting Onatel Avril 2009 V0_Flash du mois de septembre 2009 (2) (version 1)" xfId="9718"/>
    <cellStyle name="20% - Accent1 22 2" xfId="9719"/>
    <cellStyle name="20% - Accent1 17 2" xfId="9720"/>
    <cellStyle name="_TableRowBorder_TBG Onatel Février  2009  Vtbg V3_Commentaires TBG mars_Copie de Flash du mois d' avril 2009 corrigé par NAIMI_Reporting Onatel septembre  2009 préparé" xfId="9721"/>
    <cellStyle name="20% - Accent6 13 2" xfId="9722"/>
    <cellStyle name="_Table_02 Pfd Valuation_Commentaires TBG mars_Flash du mois d' avril 2009_Budget Telmob 2011" xfId="9723"/>
    <cellStyle name="Note" xfId="9724" builtinId="10"/>
    <cellStyle name="_TableHead_Reporting Onatel Avril 2009 V0_Copie de Flash du mois d' avril 2009 corrigé par NAIMI_Reporting Onatel septembre  2009 préparé 2" xfId="9725"/>
    <cellStyle name="%_Flash_du_mois_de_Décembre_2008_v2(2)_Flash du mois de septembre 2009 (2) (version 1)_Commentaires Janvier 2010" xfId="9726"/>
    <cellStyle name="Comma" xfId="9727" builtinId="3"/>
    <cellStyle name="_TableRowBorder_TBG Onatel Février  2009  Vtbg V3_Flash du mois de mai 2009_Budget Telmob 2011" xfId="9728"/>
    <cellStyle name="%_TRAFIC FIXE &amp; MOBILE_Flash du mois de septembre 2009 (2) (version 1)_Commentaires Janvier 2010" xfId="9729"/>
    <cellStyle name="_SubHeading_Contribution of assets into USAi_02" xfId="9730"/>
    <cellStyle name="Currency [0]" xfId="9731" builtinId="7"/>
    <cellStyle name="_Table_commentaires fixe  internet Déc 08_Flash du mois d' avril 2009_Reporting Onatel Mai 2009 V 0" xfId="9732"/>
    <cellStyle name="\_Budget 09_CF conso Onatel" xfId="9733"/>
    <cellStyle name="_Table_02 Pfd Valuation_Commentaires TBG mars_Flash du mois d' avril 2009_Flash du mois de septembre 2009 (2) (version 1)_Budget Telmob 2011" xfId="9734"/>
    <cellStyle name="_Heading_prestemp_Reporting Onatel Mai 2009 V 0 A ENVOYE_Reporting Onatel septembre  2009 V1 (4)" xfId="9735"/>
    <cellStyle name="Milliers 2 9 3" xfId="9736"/>
    <cellStyle name="Accent3" xfId="9737" builtinId="37"/>
    <cellStyle name="_TableHeading_commentaires fixe  internet Déc 08_Commentaires TBG mars_Copie de Flash du mois d' avril 2009 corrigé par NAIMI_Reporting Onatel Mai 2009 V 0_Reporting Onatel septembre  2009 préparé_Budget 2011 v1 (4)" xfId="9738"/>
    <cellStyle name="60% - Accent1" xfId="9739" builtinId="32"/>
    <cellStyle name="_CurrencySpace_further analysis on comparables" xfId="9740"/>
    <cellStyle name="20% - Accent5" xfId="9741" builtinId="46"/>
    <cellStyle name="Milliers 2 9 4" xfId="9742"/>
    <cellStyle name="Accent4" xfId="9743" builtinId="41"/>
    <cellStyle name="_Table_02 Pfd Valuation_TBG Onatel Février  2009  Vtbg V3_Copie de Flash du mois d' avril 2009 corrigé par NAIMI_Reporting Onatel septembre  2009 préparé" xfId="9744"/>
    <cellStyle name="_SubHeading_prestemp_Reporting Onatel Avril 2009 V0_FLASH ONATEL DU MOIS DE FEVRIER 2010 V2" xfId="9745"/>
    <cellStyle name="_TableHead_commentaires fixe  internet Déc 08_TBG Onatel Février  2009  Vtbg V3_Flash du mois d' avril 2009_Flash du mois de mai 2009_Budget 2011 v1 (4)" xfId="9746"/>
    <cellStyle name="_Table_02 Pfd Valuation_commentaires fixe  internet Déc 08_Reporting Onatel Avril 2009 V0_Copie de Flash du mois d' avril 2009 corrigé par NAIMI_Reporting Onatel Mai 2009 V 0" xfId="9747"/>
    <cellStyle name="Good" xfId="9748" builtinId="26"/>
    <cellStyle name="_TableHeading_Reporting Onatel Avril 2009 V0_Budget 2011 v1 (4)" xfId="9749"/>
    <cellStyle name="_Heading_210302 VU Liquidity new figures_Reporting Onatel Avril 2009 V0_Reporting Consolidé ONATEL 04.2009" xfId="9750"/>
  </cellStyles>
  <tableStyles count="0" defaultTableStyle="TableStyleMedium2" defaultPivotStyle="PivotStyleLight16"/>
  <colors>
    <mruColors>
      <color rgb="0099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4" Type="http://schemas.openxmlformats.org/officeDocument/2006/relationships/sharedStrings" Target="sharedStrings.xml"/><Relationship Id="rId43" Type="http://schemas.openxmlformats.org/officeDocument/2006/relationships/styles" Target="styles.xml"/><Relationship Id="rId42" Type="http://schemas.openxmlformats.org/officeDocument/2006/relationships/theme" Target="theme/theme1.xml"/><Relationship Id="rId41" Type="http://schemas.openxmlformats.org/officeDocument/2006/relationships/externalLink" Target="externalLinks/externalLink24.xml"/><Relationship Id="rId40" Type="http://schemas.openxmlformats.org/officeDocument/2006/relationships/externalLink" Target="externalLinks/externalLink23.xml"/><Relationship Id="rId4" Type="http://schemas.openxmlformats.org/officeDocument/2006/relationships/worksheet" Target="worksheets/sheet4.xml"/><Relationship Id="rId39" Type="http://schemas.openxmlformats.org/officeDocument/2006/relationships/externalLink" Target="externalLinks/externalLink22.xml"/><Relationship Id="rId38" Type="http://schemas.openxmlformats.org/officeDocument/2006/relationships/externalLink" Target="externalLinks/externalLink21.xml"/><Relationship Id="rId37" Type="http://schemas.openxmlformats.org/officeDocument/2006/relationships/externalLink" Target="externalLinks/externalLink20.xml"/><Relationship Id="rId36" Type="http://schemas.openxmlformats.org/officeDocument/2006/relationships/externalLink" Target="externalLinks/externalLink19.xml"/><Relationship Id="rId35" Type="http://schemas.openxmlformats.org/officeDocument/2006/relationships/externalLink" Target="externalLinks/externalLink18.xml"/><Relationship Id="rId34" Type="http://schemas.openxmlformats.org/officeDocument/2006/relationships/externalLink" Target="externalLinks/externalLink17.xml"/><Relationship Id="rId33" Type="http://schemas.openxmlformats.org/officeDocument/2006/relationships/externalLink" Target="externalLinks/externalLink16.xml"/><Relationship Id="rId32" Type="http://schemas.openxmlformats.org/officeDocument/2006/relationships/externalLink" Target="externalLinks/externalLink15.xml"/><Relationship Id="rId31" Type="http://schemas.openxmlformats.org/officeDocument/2006/relationships/externalLink" Target="externalLinks/externalLink14.xml"/><Relationship Id="rId30" Type="http://schemas.openxmlformats.org/officeDocument/2006/relationships/externalLink" Target="externalLinks/externalLink13.xml"/><Relationship Id="rId3" Type="http://schemas.openxmlformats.org/officeDocument/2006/relationships/worksheet" Target="worksheets/sheet3.xml"/><Relationship Id="rId29" Type="http://schemas.openxmlformats.org/officeDocument/2006/relationships/externalLink" Target="externalLinks/externalLink12.xml"/><Relationship Id="rId28" Type="http://schemas.openxmlformats.org/officeDocument/2006/relationships/externalLink" Target="externalLinks/externalLink11.xml"/><Relationship Id="rId27" Type="http://schemas.openxmlformats.org/officeDocument/2006/relationships/externalLink" Target="externalLinks/externalLink10.xml"/><Relationship Id="rId26" Type="http://schemas.openxmlformats.org/officeDocument/2006/relationships/externalLink" Target="externalLinks/externalLink9.xml"/><Relationship Id="rId25" Type="http://schemas.openxmlformats.org/officeDocument/2006/relationships/externalLink" Target="externalLinks/externalLink8.xml"/><Relationship Id="rId24" Type="http://schemas.openxmlformats.org/officeDocument/2006/relationships/externalLink" Target="externalLinks/externalLink7.xml"/><Relationship Id="rId23" Type="http://schemas.openxmlformats.org/officeDocument/2006/relationships/externalLink" Target="externalLinks/externalLink6.xml"/><Relationship Id="rId22" Type="http://schemas.openxmlformats.org/officeDocument/2006/relationships/externalLink" Target="externalLinks/externalLink5.xml"/><Relationship Id="rId21" Type="http://schemas.openxmlformats.org/officeDocument/2006/relationships/externalLink" Target="externalLinks/externalLink4.xml"/><Relationship Id="rId20" Type="http://schemas.openxmlformats.org/officeDocument/2006/relationships/externalLink" Target="externalLinks/externalLink3.xml"/><Relationship Id="rId2" Type="http://schemas.openxmlformats.org/officeDocument/2006/relationships/worksheet" Target="worksheets/sheet2.xml"/><Relationship Id="rId19" Type="http://schemas.openxmlformats.org/officeDocument/2006/relationships/externalLink" Target="externalLinks/externalLink2.xml"/><Relationship Id="rId18" Type="http://schemas.openxmlformats.org/officeDocument/2006/relationships/externalLink" Target="externalLinks/externalLink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130174</xdr:colOff>
      <xdr:row>21</xdr:row>
      <xdr:rowOff>317500</xdr:rowOff>
    </xdr:from>
    <xdr:to>
      <xdr:col>4</xdr:col>
      <xdr:colOff>161925</xdr:colOff>
      <xdr:row>23</xdr:row>
      <xdr:rowOff>85726</xdr:rowOff>
    </xdr:to>
    <xdr:pic>
      <xdr:nvPicPr>
        <xdr:cNvPr id="2" name="Picture 12" descr="telmob"/>
        <xdr:cNvPicPr>
          <a:picLocks noChangeAspect="1" noChangeArrowheads="1"/>
        </xdr:cNvPicPr>
      </xdr:nvPicPr>
      <xdr:blipFill>
        <a:blip r:embed="rId1"/>
        <a:stretch>
          <a:fillRect/>
        </a:stretch>
      </xdr:blipFill>
      <xdr:spPr>
        <a:xfrm>
          <a:off x="279400" y="4232275"/>
          <a:ext cx="1324610" cy="349250"/>
        </a:xfrm>
        <a:prstGeom prst="rect">
          <a:avLst/>
        </a:prstGeom>
        <a:noFill/>
        <a:ln w="9525">
          <a:noFill/>
          <a:miter lim="800000"/>
          <a:headEnd/>
          <a:tailEnd/>
        </a:ln>
      </xdr:spPr>
    </xdr:pic>
    <xdr:clientData/>
  </xdr:twoCellAnchor>
  <xdr:twoCellAnchor editAs="oneCell">
    <xdr:from>
      <xdr:col>13</xdr:col>
      <xdr:colOff>412751</xdr:colOff>
      <xdr:row>21</xdr:row>
      <xdr:rowOff>275167</xdr:rowOff>
    </xdr:from>
    <xdr:to>
      <xdr:col>16</xdr:col>
      <xdr:colOff>84667</xdr:colOff>
      <xdr:row>23</xdr:row>
      <xdr:rowOff>170603</xdr:rowOff>
    </xdr:to>
    <xdr:pic>
      <xdr:nvPicPr>
        <xdr:cNvPr id="10" name="Image 9"/>
        <xdr:cNvPicPr/>
      </xdr:nvPicPr>
      <xdr:blipFill>
        <a:blip r:embed="rId2">
          <a:extLst>
            <a:ext uri="{28A0092B-C50C-407E-A947-70E740481C1C}">
              <a14:useLocalDpi xmlns:a14="http://schemas.microsoft.com/office/drawing/2010/main" val="0"/>
            </a:ext>
          </a:extLst>
        </a:blip>
        <a:srcRect/>
        <a:stretch>
          <a:fillRect/>
        </a:stretch>
      </xdr:blipFill>
      <xdr:spPr>
        <a:xfrm>
          <a:off x="7975600" y="4189730"/>
          <a:ext cx="1711960" cy="476250"/>
        </a:xfrm>
        <a:prstGeom prst="rect">
          <a:avLst/>
        </a:prstGeom>
        <a:noFill/>
        <a:ln>
          <a:noFill/>
        </a:ln>
      </xdr:spPr>
    </xdr:pic>
    <xdr:clientData/>
  </xdr:twoCellAnchor>
  <xdr:twoCellAnchor editAs="oneCell">
    <xdr:from>
      <xdr:col>5</xdr:col>
      <xdr:colOff>199272</xdr:colOff>
      <xdr:row>2</xdr:row>
      <xdr:rowOff>31750</xdr:rowOff>
    </xdr:from>
    <xdr:to>
      <xdr:col>13</xdr:col>
      <xdr:colOff>42333</xdr:colOff>
      <xdr:row>10</xdr:row>
      <xdr:rowOff>110508</xdr:rowOff>
    </xdr:to>
    <xdr:pic>
      <xdr:nvPicPr>
        <xdr:cNvPr id="4" name="Image 3"/>
        <xdr:cNvPicPr>
          <a:picLocks noChangeAspect="1"/>
        </xdr:cNvPicPr>
      </xdr:nvPicPr>
      <xdr:blipFill>
        <a:blip r:embed="rId3"/>
        <a:stretch>
          <a:fillRect/>
        </a:stretch>
      </xdr:blipFill>
      <xdr:spPr>
        <a:xfrm>
          <a:off x="2320925" y="231775"/>
          <a:ext cx="5283835" cy="16027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NANC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20b&#226;tons%20rompu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ster%20eval%20LB%20OPR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X97.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useles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2C%20mobile%20model%20v1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iths%20-%20SOTP%20valuation%20-%2006.11.07%20v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5149514.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 in 5411 Sotcks analise"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ds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ivi%20des%20OPEX%20juin%20202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U%2011-02%2004%20Volatilities%20VIE%20Histori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TU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OURS07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QUIPM9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wnershi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L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70CpCBuild%20-%20All%20Sheet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nexos%20da%20Apresenta&#231;&#227;o%20-%20Final.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 in   Vendas Totais Clientes 2006_Hospitalar Mensal"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 in   Stocks - analise"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 in   GENERIS - Ficheiro de suporte global"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tu2_Niger_Juin_2023.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nsualisation_Budget_2023_V03-01-2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
      <sheetName val="MS"/>
      <sheetName val="_REF"/>
      <sheetName val="Rend98_99"/>
      <sheetName val="U.S ILD"/>
      <sheetName val="BG"/>
      <sheetName val="GRAPHIQUES"/>
      <sheetName val="Liste"/>
      <sheetName val="U_S_ILD"/>
      <sheetName val="U_S_ILD1"/>
      <sheetName val="Magsin SAP"/>
      <sheetName val="Saisi Données"/>
      <sheetName val="Calcul Ecart"/>
      <sheetName val="Attachement sais"/>
      <sheetName val="Fichier SAP "/>
      <sheetName val="Fiuche Opportinuté "/>
      <sheetName val="Etat Commande"/>
      <sheetName val="analyse Données "/>
      <sheetName val="Materiel"/>
      <sheetName val="Liste 2"/>
      <sheetName val="Feuil1"/>
      <sheetName val="Attachement"/>
      <sheetName val="Fiuche Opportinuté"/>
      <sheetName val="PV contradictoir "/>
      <sheetName val="Compt rendu Vérif Téch"/>
      <sheetName val="PV récpt"/>
      <sheetName val="pv provisoire"/>
      <sheetName val="Procés-verbal contradictoire"/>
      <sheetName val="Feuil2"/>
      <sheetName val="Feuil3"/>
      <sheetName val="Feuil4"/>
      <sheetName val="U_S_ILD2"/>
      <sheetName val="U_S_ILD4"/>
      <sheetName val="U_S_ILD3"/>
      <sheetName val="U_S_ILD5"/>
      <sheetName val="U_S_ILD7"/>
      <sheetName val="U_S_ILD6"/>
      <sheetName val="U_S_ILD8"/>
      <sheetName val="Magsin_SAP"/>
      <sheetName val="Saisi_Données"/>
      <sheetName val="Calcul_Ecart"/>
      <sheetName val="Attachement_sais"/>
      <sheetName val="Fichier_SAP_"/>
      <sheetName val="Fiuche_Opportinuté_"/>
      <sheetName val="Etat_Commande"/>
      <sheetName val="analyse_Données_"/>
      <sheetName val="Liste_2"/>
      <sheetName val="Fiuche_Opportinuté"/>
      <sheetName val="PV_contradictoir_"/>
      <sheetName val="Compt_rendu_Vérif_Téch"/>
      <sheetName val="PV_récpt"/>
      <sheetName val="pv_provisoire"/>
      <sheetName val="Procés-verbal_contradictoire"/>
      <sheetName val="U_S_ILD9"/>
      <sheetName val="Magsin_SAP1"/>
      <sheetName val="Saisi_Données1"/>
      <sheetName val="Calcul_Ecart1"/>
      <sheetName val="Attachement_sais1"/>
      <sheetName val="Fichier_SAP_1"/>
      <sheetName val="Fiuche_Opportinuté_1"/>
      <sheetName val="Etat_Commande1"/>
      <sheetName val="analyse_Données_1"/>
      <sheetName val="Liste_21"/>
      <sheetName val="Fiuche_Opportinuté1"/>
      <sheetName val="PV_contradictoir_1"/>
      <sheetName val="Compt_rendu_Vérif_Téch1"/>
      <sheetName val="PV_récpt1"/>
      <sheetName val="pv_provisoire1"/>
      <sheetName val="Procés-verbal_contradictoire1"/>
      <sheetName val="U_S_ILD10"/>
      <sheetName val="Magsin_SAP2"/>
      <sheetName val="Saisi_Données2"/>
      <sheetName val="Calcul_Ecart2"/>
      <sheetName val="Attachement_sais2"/>
      <sheetName val="Fichier_SAP_2"/>
      <sheetName val="Fiuche_Opportinuté_2"/>
      <sheetName val="Etat_Commande2"/>
      <sheetName val="analyse_Données_2"/>
      <sheetName val="Liste_22"/>
      <sheetName val="Fiuche_Opportinuté2"/>
      <sheetName val="PV_contradictoir_2"/>
      <sheetName val="Compt_rendu_Vérif_Téch2"/>
      <sheetName val="PV_récpt2"/>
      <sheetName val="pv_provisoire2"/>
      <sheetName val="Procés-verbal_contradictoire2"/>
      <sheetName val="U_S_ILD11"/>
      <sheetName val="Magsin_SAP3"/>
      <sheetName val="Saisi_Données3"/>
      <sheetName val="Calcul_Ecart3"/>
      <sheetName val="Attachement_sais3"/>
      <sheetName val="Fichier_SAP_3"/>
      <sheetName val="Fiuche_Opportinuté_3"/>
      <sheetName val="Etat_Commande3"/>
      <sheetName val="analyse_Données_3"/>
      <sheetName val="Liste_23"/>
      <sheetName val="Fiuche_Opportinuté3"/>
      <sheetName val="PV_contradictoir_3"/>
      <sheetName val="Compt_rendu_Vérif_Téch3"/>
      <sheetName val="PV_récpt3"/>
      <sheetName val="pv_provisoire3"/>
      <sheetName val="Procés-verbal_contradictoire3"/>
      <sheetName val="Magsin_SAP8"/>
      <sheetName val="Saisi_Données8"/>
      <sheetName val="Calcul_Ecart8"/>
      <sheetName val="Attachement_sais8"/>
      <sheetName val="Fichier_SAP_8"/>
      <sheetName val="Fiuche_Opportinuté_8"/>
      <sheetName val="Etat_Commande8"/>
      <sheetName val="analyse_Données_8"/>
      <sheetName val="Liste_28"/>
      <sheetName val="Fiuche_Opportinuté8"/>
      <sheetName val="PV_contradictoir_8"/>
      <sheetName val="Compt_rendu_Vérif_Téch8"/>
      <sheetName val="PV_récpt8"/>
      <sheetName val="pv_provisoire8"/>
      <sheetName val="Procés-verbal_contradictoire8"/>
      <sheetName val="Magsin_SAP4"/>
      <sheetName val="Saisi_Données4"/>
      <sheetName val="Calcul_Ecart4"/>
      <sheetName val="Attachement_sais4"/>
      <sheetName val="Fichier_SAP_4"/>
      <sheetName val="Fiuche_Opportinuté_4"/>
      <sheetName val="Etat_Commande4"/>
      <sheetName val="analyse_Données_4"/>
      <sheetName val="Liste_24"/>
      <sheetName val="Fiuche_Opportinuté4"/>
      <sheetName val="PV_contradictoir_4"/>
      <sheetName val="Compt_rendu_Vérif_Téch4"/>
      <sheetName val="PV_récpt4"/>
      <sheetName val="pv_provisoire4"/>
      <sheetName val="Procés-verbal_contradictoire4"/>
      <sheetName val="Magsin_SAP5"/>
      <sheetName val="Saisi_Données5"/>
      <sheetName val="Calcul_Ecart5"/>
      <sheetName val="Attachement_sais5"/>
      <sheetName val="Fichier_SAP_5"/>
      <sheetName val="Fiuche_Opportinuté_5"/>
      <sheetName val="Etat_Commande5"/>
      <sheetName val="analyse_Données_5"/>
      <sheetName val="Liste_25"/>
      <sheetName val="Fiuche_Opportinuté5"/>
      <sheetName val="PV_contradictoir_5"/>
      <sheetName val="Compt_rendu_Vérif_Téch5"/>
      <sheetName val="PV_récpt5"/>
      <sheetName val="pv_provisoire5"/>
      <sheetName val="Procés-verbal_contradictoire5"/>
      <sheetName val="Magsin_SAP6"/>
      <sheetName val="Saisi_Données6"/>
      <sheetName val="Calcul_Ecart6"/>
      <sheetName val="Attachement_sais6"/>
      <sheetName val="Fichier_SAP_6"/>
      <sheetName val="Fiuche_Opportinuté_6"/>
      <sheetName val="Etat_Commande6"/>
      <sheetName val="analyse_Données_6"/>
      <sheetName val="Liste_26"/>
      <sheetName val="Fiuche_Opportinuté6"/>
      <sheetName val="PV_contradictoir_6"/>
      <sheetName val="Compt_rendu_Vérif_Téch6"/>
      <sheetName val="PV_récpt6"/>
      <sheetName val="pv_provisoire6"/>
      <sheetName val="Procés-verbal_contradictoire6"/>
      <sheetName val="Magsin_SAP7"/>
      <sheetName val="Saisi_Données7"/>
      <sheetName val="Calcul_Ecart7"/>
      <sheetName val="Attachement_sais7"/>
      <sheetName val="Fichier_SAP_7"/>
      <sheetName val="Fiuche_Opportinuté_7"/>
      <sheetName val="Etat_Commande7"/>
      <sheetName val="analyse_Données_7"/>
      <sheetName val="Liste_27"/>
      <sheetName val="Fiuche_Opportinuté7"/>
      <sheetName val="PV_contradictoir_7"/>
      <sheetName val="Compt_rendu_Vérif_Téch7"/>
      <sheetName val="PV_récpt7"/>
      <sheetName val="pv_provisoire7"/>
      <sheetName val="Procés-verbal_contradictoire7"/>
      <sheetName val="Magsin_SAP9"/>
      <sheetName val="Saisi_Données9"/>
      <sheetName val="Calcul_Ecart9"/>
      <sheetName val="Attachement_sais9"/>
      <sheetName val="Fichier_SAP_9"/>
      <sheetName val="Fiuche_Opportinuté_9"/>
      <sheetName val="Etat_Commande9"/>
      <sheetName val="analyse_Données_9"/>
      <sheetName val="Liste_29"/>
      <sheetName val="Fiuche_Opportinuté9"/>
      <sheetName val="PV_contradictoir_9"/>
      <sheetName val="Compt_rendu_Vérif_Téch9"/>
      <sheetName val="PV_récpt9"/>
      <sheetName val="pv_provisoire9"/>
      <sheetName val="Procés-verbal_contradictoire9"/>
      <sheetName val="Graphs Evo"/>
      <sheetName val="hyp"/>
      <sheetName val="listes"/>
      <sheetName val="revenus hors intercomp_"/>
      <sheetName val="U_S_ILD12"/>
      <sheetName val="Magsin_SAP10"/>
      <sheetName val="Saisi_Données10"/>
      <sheetName val="Calcul_Ecart10"/>
      <sheetName val="Attachement_sais10"/>
      <sheetName val="Fichier_SAP_10"/>
      <sheetName val="Fiuche_Opportinuté_10"/>
      <sheetName val="Etat_Commande10"/>
      <sheetName val="analyse_Données_10"/>
      <sheetName val="Liste_210"/>
      <sheetName val="Fiuche_Opportinuté10"/>
      <sheetName val="PV_contradictoir_10"/>
      <sheetName val="Compt_rendu_Vérif_Téch10"/>
      <sheetName val="PV_récpt10"/>
      <sheetName val="pv_provisoire10"/>
      <sheetName val="Procés-verbal_contradictoire10"/>
      <sheetName val="aga"/>
      <sheetName val="U_S_ILD13"/>
      <sheetName val="Magsin_SAP11"/>
      <sheetName val="Saisi_Données11"/>
      <sheetName val="Calcul_Ecart11"/>
      <sheetName val="Attachement_sais11"/>
      <sheetName val="Fichier_SAP_11"/>
      <sheetName val="Fiuche_Opportinuté_11"/>
      <sheetName val="Etat_Commande11"/>
      <sheetName val="analyse_Données_11"/>
      <sheetName val="Liste_211"/>
      <sheetName val="Fiuche_Opportinuté11"/>
      <sheetName val="PV_contradictoir_11"/>
      <sheetName val="Compt_rendu_Vérif_Téch11"/>
      <sheetName val="PV_récpt11"/>
      <sheetName val="pv_provisoire11"/>
      <sheetName val="Procés-verbal_contradictoire11"/>
      <sheetName val="Graphs_Evo"/>
      <sheetName val="revenus_hors_intercom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raph1"/>
      <sheetName val="Graph2"/>
      <sheetName val="synthgraph"/>
      <sheetName val="CAPEX08"/>
      <sheetName val="Merger"/>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amp;L_conso"/>
      <sheetName val="bilan_conso"/>
      <sheetName val="Synth_P+L"/>
      <sheetName val="Sum_of_Parts"/>
      <sheetName val="LBE"/>
      <sheetName val="Air&amp;Chaleur"/>
      <sheetName val="SICE"/>
      <sheetName val="STEPE"/>
      <sheetName val="PETAVIT"/>
      <sheetName val="Black Box"/>
      <sheetName val="DCF"/>
      <sheetName val="synthgraph DCF"/>
      <sheetName val="DCF (2)"/>
      <sheetName val="DCF (3)"/>
      <sheetName val="Synergies (2)"/>
      <sheetName val="graph-synergies"/>
      <sheetName val="Synergies"/>
      <sheetName val="comps"/>
      <sheetName val="retraitements"/>
      <sheetName val="caracteristics"/>
      <sheetName val="WACC"/>
      <sheetName val="base"/>
      <sheetName val="Valo COMPS"/>
      <sheetName val="synthgraph COMPS"/>
      <sheetName val="Deal Information"/>
      <sheetName val="Footnotes"/>
      <sheetName val="back-up"/>
      <sheetName val="Valo DEALS"/>
      <sheetName val="synthgraph DEALS"/>
      <sheetName val="synthgraph SCENARII 1-2"/>
      <sheetName val="SYNTHESE VALEUR"/>
      <sheetName val="Graph"/>
      <sheetName val="NewGraph"/>
      <sheetName val="AVP"/>
      <sheetName val="synthgraph"/>
      <sheetName val="Main"/>
      <sheetName val="distrib"/>
      <sheetName val="scs"/>
      <sheetName val="Sésame"/>
      <sheetName val="vpc"/>
      <sheetName val="Black_Box"/>
      <sheetName val="synthgraph_DCF"/>
      <sheetName val="DCF_(2)"/>
      <sheetName val="DCF_(3)"/>
      <sheetName val="Synergies_(2)"/>
      <sheetName val="Valo_COMPS"/>
      <sheetName val="synthgraph_COMPS"/>
      <sheetName val="Deal_Information"/>
      <sheetName val="Valo_DEALS"/>
      <sheetName val="synthgraph_DEALS"/>
      <sheetName val="synthgraph_SCENARII_1-2"/>
      <sheetName val="SYNTHESE_VALEUR"/>
      <sheetName val="Black_Box1"/>
      <sheetName val="synthgraph_DCF1"/>
      <sheetName val="DCF_(2)1"/>
      <sheetName val="DCF_(3)1"/>
      <sheetName val="Synergies_(2)1"/>
      <sheetName val="Valo_COMPS1"/>
      <sheetName val="synthgraph_COMPS1"/>
      <sheetName val="Deal_Information1"/>
      <sheetName val="Valo_DEALS1"/>
      <sheetName val="synthgraph_DEALS1"/>
      <sheetName val="synthgraph_SCENARII_1-21"/>
      <sheetName val="SYNTHESE_VALEUR1"/>
      <sheetName val="Black_Box2"/>
      <sheetName val="synthgraph_DCF2"/>
      <sheetName val="DCF_(2)2"/>
      <sheetName val="DCF_(3)2"/>
      <sheetName val="Synergies_(2)2"/>
      <sheetName val="Valo_COMPS2"/>
      <sheetName val="synthgraph_COMPS2"/>
      <sheetName val="Deal_Information2"/>
      <sheetName val="Valo_DEALS2"/>
      <sheetName val="synthgraph_DEALS2"/>
      <sheetName val="synthgraph_SCENARII_1-22"/>
      <sheetName val="SYNTHESE_VALEUR2"/>
      <sheetName val="Black_Box3"/>
      <sheetName val="synthgraph_DCF3"/>
      <sheetName val="DCF_(2)3"/>
      <sheetName val="DCF_(3)3"/>
      <sheetName val="Synergies_(2)3"/>
      <sheetName val="Valo_COMPS3"/>
      <sheetName val="synthgraph_COMPS3"/>
      <sheetName val="Deal_Information3"/>
      <sheetName val="Valo_DEALS3"/>
      <sheetName val="synthgraph_DEALS3"/>
      <sheetName val="synthgraph_SCENARII_1-23"/>
      <sheetName val="SYNTHESE_VALEUR3"/>
      <sheetName val="Black_Box4"/>
      <sheetName val="synthgraph_DCF4"/>
      <sheetName val="DCF_(2)4"/>
      <sheetName val="DCF_(3)4"/>
      <sheetName val="Synergies_(2)4"/>
      <sheetName val="Valo_COMPS4"/>
      <sheetName val="synthgraph_COMPS4"/>
      <sheetName val="Deal_Information4"/>
      <sheetName val="Valo_DEALS4"/>
      <sheetName val="synthgraph_DEALS4"/>
      <sheetName val="synthgraph_SCENARII_1-24"/>
      <sheetName val="SYNTHESE_VALEUR4"/>
      <sheetName val="BUDGET tréso (2)"/>
      <sheetName val="CH95"/>
      <sheetName val="trafic"/>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ssumptions"/>
      <sheetName val="MEX95IB"/>
      <sheetName val="Public"/>
      <sheetName val="synthgraph DCF"/>
      <sheetName val="KENLBOPK"/>
      <sheetName val="AW"/>
      <sheetName val="RSG"/>
      <sheetName val="Media Output"/>
      <sheetName val="MEX97"/>
      <sheetName val="Transaction"/>
      <sheetName val="Media_Output"/>
      <sheetName val="ReplaceExistingSites"/>
      <sheetName val="ELSA - Data Sheet"/>
      <sheetName val="Media_Output3"/>
      <sheetName val="synthgraph_DCF2"/>
      <sheetName val="Media_Output1"/>
      <sheetName val="synthgraph_DCF"/>
      <sheetName val="FINANCE"/>
      <sheetName val="Media_Output2"/>
      <sheetName val="synthgraph_DCF1"/>
      <sheetName val="Media_Output4"/>
      <sheetName val="synthgraph_DCF3"/>
      <sheetName val="synthgraph_DCF4"/>
      <sheetName val="Media_Output5"/>
      <sheetName val="ELSA_-_Data_Sheet"/>
      <sheetName val="synthgraph_DCF5"/>
      <sheetName val="Media_Output6"/>
      <sheetName val="ELSA_-_Data_Sheet1"/>
      <sheetName val="synthgraph_DCF6"/>
      <sheetName val="Media_Output7"/>
      <sheetName val="ELSA_-_Data_Sheet2"/>
      <sheetName val="synthgraph_DCF7"/>
      <sheetName val="Media_Output8"/>
      <sheetName val="ELSA_-_Data_Sheet3"/>
      <sheetName val="synthgraph_DCF8"/>
      <sheetName val="Media_Output9"/>
      <sheetName val="ELSA_-_Data_Sheet4"/>
      <sheetName val="MobileDataOutput"/>
      <sheetName val="MobileDemandOutput"/>
      <sheetName val="Ukraine Data"/>
      <sheetName val="Technology Inputs"/>
      <sheetName val="synthgraph"/>
      <sheetName val="synthgraph_DCF9"/>
      <sheetName val="Media_Output10"/>
      <sheetName val="ELSA_-_Data_Sheet5"/>
      <sheetName val="Ukraine_Data"/>
      <sheetName val="Technology_Inputs"/>
      <sheetName val="SGO"/>
      <sheetName val="Income Statement"/>
      <sheetName val="TEIimport"/>
      <sheetName val="BAL-REELLE-2003"/>
      <sheetName val="CRP_RUB"/>
      <sheetName val="Erlang"/>
      <sheetName val="table magnetude"/>
      <sheetName val="Solde compteurs"/>
      <sheetName val="table_magnetude"/>
      <sheetName val="Solde_compteurs"/>
      <sheetName val="HongKongResidential"/>
      <sheetName val="HongKongBusiness"/>
      <sheetName val="HongKongTotal"/>
      <sheetName val="Indonesia Residential"/>
      <sheetName val="Indonesia Business"/>
      <sheetName val="Indonesia Total"/>
      <sheetName val="Japan Residential"/>
      <sheetName val="Japan Business"/>
      <sheetName val="Japan Total"/>
      <sheetName val="DoT"/>
      <sheetName val="Index"/>
      <sheetName val="Tables"/>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useless"/>
      <sheetName val="Cust List"/>
      <sheetName val="TELEWEST"/>
      <sheetName val="PRIMACOM"/>
      <sheetName val="COMCAST"/>
      <sheetName val="TELE2"/>
      <sheetName val="Sheet1"/>
      <sheetName val="Sheet2"/>
      <sheetName val="Sheet3"/>
      <sheetName val="RU info matrix"/>
      <sheetName val="BEV"/>
      <sheetName val="Index"/>
      <sheetName val="Country premiums"/>
      <sheetName val="by dept"/>
      <sheetName val="MEX95IB"/>
      <sheetName val="Table000208"/>
      <sheetName val="COBI"/>
      <sheetName val="External"/>
      <sheetName val="Below EBITDA"/>
      <sheetName val="BR IRL CR P&amp;L"/>
      <sheetName val="Bal Sheet"/>
      <sheetName val="BS P&amp;L"/>
      <sheetName val="CS P&amp;L"/>
      <sheetName val="HM P&amp;L"/>
      <sheetName val="HM Phased"/>
      <sheetName val="IT P&amp;L"/>
      <sheetName val="Wholesale"/>
      <sheetName val="NW P&amp;L"/>
      <sheetName val="Opex Divs"/>
      <sheetName val="P&amp;L Divs"/>
      <sheetName val="Phased"/>
      <sheetName val="Non recurring"/>
      <sheetName val="Control Sheet"/>
      <sheetName val="LBO"/>
      <sheetName val="Control"/>
      <sheetName val="Projections"/>
      <sheetName val="BusUnit_Mar15"/>
      <sheetName val="Days summary"/>
      <sheetName val="Legal Entity and Accountant"/>
      <sheetName val="Trans Type"/>
      <sheetName val="Data"/>
      <sheetName val="Feeder for Fixed BN"/>
      <sheetName val="Feeder for Fixed Corporate2014"/>
      <sheetName val="Feeder for Fixed SME2014"/>
      <sheetName val="Feeder for Fixed Dealer2014"/>
      <sheetName val="Feeder for Fixed SMB2014"/>
      <sheetName val="Feeder for Fixed Operator2014"/>
      <sheetName val="Feeder for Fixed SI2014 "/>
      <sheetName val="Product feed"/>
      <sheetName val="Revenue at Risk"/>
      <sheetName val="Firmen"/>
      <sheetName val="Cust_List"/>
      <sheetName val="RU_info_matrix"/>
      <sheetName val="Country_premiums"/>
      <sheetName val="Below_EBITDA"/>
      <sheetName val="BR_IRL_CR_P&amp;L"/>
      <sheetName val="Bal_Sheet"/>
      <sheetName val="BS_P&amp;L"/>
      <sheetName val="CS_P&amp;L"/>
      <sheetName val="HM_P&amp;L"/>
      <sheetName val="HM_Phased"/>
      <sheetName val="IT_P&amp;L"/>
      <sheetName val="NW_P&amp;L"/>
      <sheetName val="Opex_Divs"/>
      <sheetName val="P&amp;L_Divs"/>
      <sheetName val="Non_recurring"/>
      <sheetName val="Control_Sheet"/>
      <sheetName val="Legal_Entity_and_Accountant"/>
      <sheetName val="Days_summary"/>
      <sheetName val="by_dept"/>
      <sheetName val="Trans_Type"/>
      <sheetName val="Feeder_for_Fixed_BN"/>
      <sheetName val="Feeder_for_Fixed_Corporate2014"/>
      <sheetName val="Feeder_for_Fixed_SME2014"/>
      <sheetName val="Feeder_for_Fixed_Dealer2014"/>
      <sheetName val="Feeder_for_Fixed_SMB2014"/>
      <sheetName val="Feeder_for_Fixed_Operator2014"/>
      <sheetName val="Feeder_for_Fixed_SI2014_"/>
      <sheetName val="Product_feed"/>
      <sheetName val="Categorization"/>
      <sheetName val="Sum"/>
      <sheetName val="Apr09 BS"/>
      <sheetName val="Drop down list"/>
      <sheetName val="P"/>
      <sheetName val="Combined Divisionals"/>
      <sheetName val="P&amp;L Tables For Report"/>
      <sheetName val="CHARTS for report"/>
      <sheetName val="SOP"/>
      <sheetName val="Support"/>
      <sheetName val="Lookup"/>
      <sheetName val="WV"/>
      <sheetName val="Input"/>
      <sheetName val="Lookups"/>
      <sheetName val="Key"/>
      <sheetName val="Support_Tab"/>
      <sheetName val="Drop-down Options"/>
      <sheetName val="BIL"/>
      <sheetName val="Base table"/>
      <sheetName val="instructions"/>
      <sheetName val="CAPEX Smry"/>
      <sheetName val="SASB categories"/>
      <sheetName val="Contents"/>
      <sheetName val="Target Alloc"/>
      <sheetName val="Event 1"/>
      <sheetName val="Event 2"/>
      <sheetName val="Event 3"/>
      <sheetName val="Event 4"/>
      <sheetName val="Event 5"/>
      <sheetName val="Event 5 Note"/>
      <sheetName val="List drop down"/>
      <sheetName val="TE"/>
      <sheetName val="Drop-down"/>
      <sheetName val="FX rates &amp; dropdown"/>
      <sheetName val="Sale_Division"/>
      <sheetName val="Inputs"/>
      <sheetName val="Key Data"/>
      <sheetName val="Cash Flow Fade"/>
      <sheetName val="DCF"/>
      <sheetName val="Parameters &amp; Results"/>
      <sheetName val="Chart Valuation"/>
      <sheetName val="Tableaux du Plan Affaire"/>
      <sheetName val="Mapping tables &amp; FX"/>
      <sheetName val="Lists"/>
      <sheetName val="Listing data structure"/>
      <sheetName val="TÖRZS_STANDING DATA"/>
      <sheetName val="Settings"/>
      <sheetName val="Status"/>
      <sheetName val="ÅRSAKER"/>
      <sheetName val="EVA"/>
      <sheetName val="BS"/>
      <sheetName val="4. Equity"/>
      <sheetName val="CM"/>
      <sheetName val="Instalaciones"/>
      <sheetName val="Canibalizacion"/>
      <sheetName val="Churners"/>
      <sheetName val="Cuota"/>
      <sheetName val="Downgrades"/>
      <sheetName val="Upsells"/>
      <sheetName val="Upgrades"/>
      <sheetName val="Perf Summary"/>
      <sheetName val="Cust_List1"/>
      <sheetName val="Cust_List2"/>
      <sheetName val="drops"/>
      <sheetName val="TDBVIE96"/>
      <sheetName val="E"/>
      <sheetName val="Parameters"/>
      <sheetName val="L1-Price Summary"/>
      <sheetName val="P.EQUIPEMENT99"/>
      <sheetName val="DROP DOWN LISTS"/>
      <sheetName val="Local"/>
      <sheetName val="Long_Distance"/>
      <sheetName val="Sites_per_custom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gt accounts"/>
      <sheetName val="Projections"/>
      <sheetName val="Feuil2"/>
      <sheetName val="Valo"/>
      <sheetName val="Back up &gt;&gt;&gt;"/>
      <sheetName val="Key historical financials"/>
      <sheetName val="OUTPUT"/>
      <sheetName val="Charts"/>
      <sheetName val="Banques"/>
      <sheetName val="revenue"/>
      <sheetName val="Capex"/>
      <sheetName val="Payables"/>
      <sheetName val="cash flow"/>
      <sheetName val="Données"/>
      <sheetName val="Macroeconomics"/>
      <sheetName val="Budget 08"/>
      <sheetName val="Input"/>
      <sheetName val="Traffic 08"/>
      <sheetName val="coût d'exploitation"/>
      <sheetName val="Coût location VSAT"/>
      <sheetName val="Feuil1"/>
      <sheetName val="useless"/>
      <sheetName val="CAPEX08"/>
      <sheetName val="C2C mobile model v11"/>
      <sheetName val="Mgt_accounts"/>
      <sheetName val="Back_up_&gt;&gt;&gt;"/>
      <sheetName val="Key_historical_financials"/>
      <sheetName val="cash_flow"/>
      <sheetName val="Budget_08"/>
      <sheetName val="Traffic_08"/>
      <sheetName val="coût_d'exploitation"/>
      <sheetName val="Coût_location_VSAT"/>
      <sheetName val="C2C_mobile_model_v11"/>
      <sheetName val="Mgt_accounts1"/>
      <sheetName val="Back_up_&gt;&gt;&gt;1"/>
      <sheetName val="Key_historical_financials1"/>
      <sheetName val="cash_flow1"/>
      <sheetName val="Budget_081"/>
      <sheetName val="Traffic_081"/>
      <sheetName val="coût_d'exploitation1"/>
      <sheetName val="Coût_location_VSAT1"/>
      <sheetName val="C2C_mobile_model_v111"/>
      <sheetName val="Mgt_accounts2"/>
      <sheetName val="Back_up_&gt;&gt;&gt;2"/>
      <sheetName val="Key_historical_financials2"/>
      <sheetName val="cash_flow2"/>
      <sheetName val="Budget_082"/>
      <sheetName val="Traffic_082"/>
      <sheetName val="coût_d'exploitation2"/>
      <sheetName val="Coût_location_VSAT2"/>
      <sheetName val="C2C_mobile_model_v112"/>
      <sheetName val="Mgt_accounts3"/>
      <sheetName val="Back_up_&gt;&gt;&gt;3"/>
      <sheetName val="Key_historical_financials3"/>
      <sheetName val="cash_flow3"/>
      <sheetName val="Budget_083"/>
      <sheetName val="Traffic_083"/>
      <sheetName val="coût_d'exploitation3"/>
      <sheetName val="Coût_location_VSAT3"/>
      <sheetName val="C2C_mobile_model_v113"/>
      <sheetName val="Mgt_accounts4"/>
      <sheetName val="Back_up_&gt;&gt;&gt;4"/>
      <sheetName val="Key_historical_financials4"/>
      <sheetName val="cash_flow4"/>
      <sheetName val="Budget_084"/>
      <sheetName val="Traffic_084"/>
      <sheetName val="coût_d'exploitation4"/>
      <sheetName val="Coût_location_VSAT4"/>
      <sheetName val="C2C_mobile_model_v114"/>
      <sheetName val="#REF"/>
      <sheetName val="BUDGET REVISE"/>
      <sheetName val="DM 30-09-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hart"/>
      <sheetName val="Charts (2)"/>
      <sheetName val="User Guide"/>
      <sheetName val="Colour pannel"/>
      <sheetName val="Charts"/>
      <sheetName val="ds"/>
      <sheetName val="Financials"/>
      <sheetName val="SOTP"/>
      <sheetName val="Projections"/>
      <sheetName val="Banques"/>
      <sheetName val="Key historical financials"/>
      <sheetName val="OUTPUT"/>
      <sheetName val="Vendas por produto e cliente"/>
      <sheetName val="XREF"/>
      <sheetName val="Charts_(2)"/>
      <sheetName val="User_Guide"/>
      <sheetName val="Colour_pannel"/>
      <sheetName val="Key_historical_financials"/>
      <sheetName val="Vendas_por_produto_e_cliente"/>
      <sheetName val="Charts_(2)1"/>
      <sheetName val="User_Guide1"/>
      <sheetName val="Colour_pannel1"/>
      <sheetName val="Key_historical_financials1"/>
      <sheetName val="Vendas_por_produto_e_cliente1"/>
      <sheetName val="Charts_(2)2"/>
      <sheetName val="User_Guide2"/>
      <sheetName val="Colour_pannel2"/>
      <sheetName val="Key_historical_financials2"/>
      <sheetName val="Vendas_por_produto_e_cliente2"/>
      <sheetName val="Charts_(2)3"/>
      <sheetName val="User_Guide3"/>
      <sheetName val="Colour_pannel3"/>
      <sheetName val="Key_historical_financials3"/>
      <sheetName val="Vendas_por_produto_e_cliente3"/>
      <sheetName val="Charts_(2)4"/>
      <sheetName val="User_Guide4"/>
      <sheetName val="Colour_pannel4"/>
      <sheetName val="Key_historical_financials4"/>
      <sheetName val="Vendas_por_produto_e_cliente4"/>
      <sheetName val="Charts_(2)5"/>
      <sheetName val="User_Guide5"/>
      <sheetName val="Colour_pannel5"/>
      <sheetName val="Key_historical_financials5"/>
      <sheetName val="Vendas_por_produto_e_cliente5"/>
    </sheetNames>
    <sheetDataSet>
      <sheetData sheetId="0"/>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User Guide"/>
      <sheetName val="Colour pannel"/>
      <sheetName val="Charts"/>
      <sheetName val="Strategic buyers"/>
      <sheetName val="Tables and numbers"/>
      <sheetName val="Input"/>
      <sheetName val="SOTP"/>
      <sheetName val="Charts (2)"/>
      <sheetName val="User_Guide"/>
      <sheetName val="Colour_pannel"/>
      <sheetName val="Strategic_buyers"/>
      <sheetName val="Tables_and_numbers"/>
      <sheetName val="Charts_(2)"/>
      <sheetName val="useless"/>
      <sheetName val="User_Guide1"/>
      <sheetName val="Colour_pannel1"/>
      <sheetName val="Strategic_buyers1"/>
      <sheetName val="Tables_and_numbers1"/>
      <sheetName val="Charts_(2)1"/>
      <sheetName val="User_Guide2"/>
      <sheetName val="Colour_pannel2"/>
      <sheetName val="Strategic_buyers2"/>
      <sheetName val="Tables_and_numbers2"/>
      <sheetName val="Charts_(2)2"/>
      <sheetName val="User_Guide3"/>
      <sheetName val="Colour_pannel3"/>
      <sheetName val="Strategic_buyers3"/>
      <sheetName val="Tables_and_numbers3"/>
      <sheetName val="Charts_(2)3"/>
      <sheetName val="User_Guide4"/>
      <sheetName val="Colour_pannel4"/>
      <sheetName val="Strategic_buyers4"/>
      <sheetName val="Tables_and_numbers4"/>
      <sheetName val="Charts_(2)4"/>
      <sheetName val="batiment"/>
      <sheetName val="sheet1"/>
      <sheetName val="R.Entrepri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ead"/>
      <sheetName val="Links"/>
      <sheetName val="XREF"/>
      <sheetName val="Tickmarks"/>
      <sheetName val="Revenus hors intercomp_"/>
      <sheetName val="CUMUL"/>
      <sheetName val="Charts"/>
      <sheetName val="AOLTWX"/>
      <sheetName val="FOX"/>
      <sheetName val="VIA"/>
      <sheetName val="PRICES1"/>
      <sheetName val="Stocks lead"/>
      <sheetName val="Revenus hors intercomp."/>
      <sheetName val="Movimento provisões"/>
      <sheetName val="Projections"/>
      <sheetName val="Banques"/>
      <sheetName val="Key historical financials"/>
      <sheetName val="OUTPUT"/>
      <sheetName val="PRODUIT PAR DRT"/>
      <sheetName val="Monthly Report - by Tier"/>
      <sheetName val="Sitios"/>
      <sheetName val="Validac"/>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cope"/>
      <sheetName val="Organigrama Farma"/>
      <sheetName val="Separação"/>
      <sheetName val="P&amp;L"/>
      <sheetName val="P&amp;L (2)"/>
      <sheetName val="Sales"/>
      <sheetName val="Changes bridge c"/>
      <sheetName val="Bridge2"/>
      <sheetName val="Margin"/>
      <sheetName val="Margin (2)"/>
      <sheetName val="monthly sales- correcto!!!"/>
      <sheetName val="Total"/>
      <sheetName val="Total (2)"/>
      <sheetName val="Hosp Clientes"/>
      <sheetName val="Products H1 (2)"/>
      <sheetName val="Prod Hosp margem"/>
      <sheetName val="N2 (3)"/>
      <sheetName val="N2 (4)"/>
      <sheetName val="D2 (3)"/>
      <sheetName val="D2 (4)"/>
      <sheetName val="E2 (2)"/>
      <sheetName val="E2"/>
      <sheetName val="FSE"/>
      <sheetName val="ESS - monthly"/>
      <sheetName val="OCO"/>
      <sheetName val="Pessoal"/>
      <sheetName val="No pessoal"/>
      <sheetName val="Financial results"/>
      <sheetName val="Extraordinary results"/>
      <sheetName val="BS Farma1"/>
      <sheetName val="BS Bridge2"/>
      <sheetName val="Capex - farma e transfer"/>
      <sheetName val="Fixed Assets (2)"/>
      <sheetName val="Investimentos"/>
      <sheetName val="Investimentos (2)"/>
      <sheetName val="BS Biogeneris"/>
      <sheetName val="DR Biogeneris"/>
      <sheetName val="BS Generis Esp"/>
      <sheetName val="DR Generis Esp"/>
      <sheetName val="Stocks (2)"/>
      <sheetName val="Stocks 1"/>
      <sheetName val="Stocks lead"/>
      <sheetName val="Bad debt"/>
      <sheetName val="Bad debt (2)"/>
      <sheetName val="Reconciliação Ageing Balancete"/>
      <sheetName val="Analise clientes2"/>
      <sheetName val="Movimento"/>
      <sheetName val="APDE"/>
      <sheetName val="DPAE"/>
      <sheetName val="Equity"/>
      <sheetName val="Passivo"/>
      <sheetName val="Forn"/>
      <sheetName val="Banks"/>
      <sheetName val="Rec bancaria"/>
      <sheetName val="Endivi"/>
      <sheetName val="Vendas por produto e cliente"/>
      <sheetName val="XREF"/>
      <sheetName val="Links"/>
      <sheetName val="Organigrama_Farma"/>
      <sheetName val="P&amp;L_(2)"/>
      <sheetName val="Changes_bridge_c"/>
      <sheetName val="Margin_(2)"/>
      <sheetName val="monthly_sales-_correcto!!!"/>
      <sheetName val="Total_(2)"/>
      <sheetName val="Hosp_Clientes"/>
      <sheetName val="Products_H1_(2)"/>
      <sheetName val="Prod_Hosp_margem"/>
      <sheetName val="N2_(3)"/>
      <sheetName val="N2_(4)"/>
      <sheetName val="D2_(3)"/>
      <sheetName val="D2_(4)"/>
      <sheetName val="E2_(2)"/>
      <sheetName val="ESS_-_monthly"/>
      <sheetName val="No_pessoal"/>
      <sheetName val="Financial_results"/>
      <sheetName val="Extraordinary_results"/>
      <sheetName val="BS_Farma1"/>
      <sheetName val="BS_Bridge2"/>
      <sheetName val="Capex_-_farma_e_transfer"/>
      <sheetName val="Fixed_Assets_(2)"/>
      <sheetName val="Investimentos_(2)"/>
      <sheetName val="BS_Biogeneris"/>
      <sheetName val="DR_Biogeneris"/>
      <sheetName val="BS_Generis_Esp"/>
      <sheetName val="DR_Generis_Esp"/>
      <sheetName val="Stocks_(2)"/>
      <sheetName val="Stocks_1"/>
      <sheetName val="Stocks_lead"/>
      <sheetName val="Bad_debt"/>
      <sheetName val="Bad_debt_(2)"/>
      <sheetName val="Reconciliação_Ageing_Balancete"/>
      <sheetName val="Analise_clientes2"/>
      <sheetName val="Rec_bancaria"/>
      <sheetName val="Vendas_por_produto_e_cliente"/>
      <sheetName val="Organigrama_Farma1"/>
      <sheetName val="P&amp;L_(2)1"/>
      <sheetName val="Changes_bridge_c1"/>
      <sheetName val="Margin_(2)1"/>
      <sheetName val="monthly_sales-_correcto!!!1"/>
      <sheetName val="Total_(2)1"/>
      <sheetName val="Hosp_Clientes1"/>
      <sheetName val="Products_H1_(2)1"/>
      <sheetName val="Prod_Hosp_margem1"/>
      <sheetName val="N2_(3)1"/>
      <sheetName val="N2_(4)1"/>
      <sheetName val="D2_(3)1"/>
      <sheetName val="D2_(4)1"/>
      <sheetName val="E2_(2)1"/>
      <sheetName val="ESS_-_monthly1"/>
      <sheetName val="No_pessoal1"/>
      <sheetName val="Financial_results1"/>
      <sheetName val="Extraordinary_results1"/>
      <sheetName val="BS_Farma11"/>
      <sheetName val="BS_Bridge21"/>
      <sheetName val="Capex_-_farma_e_transfer1"/>
      <sheetName val="Fixed_Assets_(2)1"/>
      <sheetName val="Investimentos_(2)1"/>
      <sheetName val="BS_Biogeneris1"/>
      <sheetName val="DR_Biogeneris1"/>
      <sheetName val="BS_Generis_Esp1"/>
      <sheetName val="DR_Generis_Esp1"/>
      <sheetName val="Stocks_(2)1"/>
      <sheetName val="Stocks_11"/>
      <sheetName val="Stocks_lead1"/>
      <sheetName val="Bad_debt1"/>
      <sheetName val="Bad_debt_(2)1"/>
      <sheetName val="Reconciliação_Ageing_Balancete1"/>
      <sheetName val="Analise_clientes21"/>
      <sheetName val="Rec_bancaria1"/>
      <sheetName val="Vendas_por_produto_e_cliente1"/>
      <sheetName val="Organigrama_Farma2"/>
      <sheetName val="P&amp;L_(2)2"/>
      <sheetName val="Changes_bridge_c2"/>
      <sheetName val="Margin_(2)2"/>
      <sheetName val="monthly_sales-_correcto!!!2"/>
      <sheetName val="Total_(2)2"/>
      <sheetName val="Hosp_Clientes2"/>
      <sheetName val="Products_H1_(2)2"/>
      <sheetName val="Prod_Hosp_margem2"/>
      <sheetName val="N2_(3)2"/>
      <sheetName val="N2_(4)2"/>
      <sheetName val="D2_(3)2"/>
      <sheetName val="D2_(4)2"/>
      <sheetName val="E2_(2)2"/>
      <sheetName val="ESS_-_monthly2"/>
      <sheetName val="No_pessoal2"/>
      <sheetName val="Financial_results2"/>
      <sheetName val="Extraordinary_results2"/>
      <sheetName val="BS_Farma12"/>
      <sheetName val="BS_Bridge22"/>
      <sheetName val="Capex_-_farma_e_transfer2"/>
      <sheetName val="Fixed_Assets_(2)2"/>
      <sheetName val="Investimentos_(2)2"/>
      <sheetName val="BS_Biogeneris2"/>
      <sheetName val="DR_Biogeneris2"/>
      <sheetName val="BS_Generis_Esp2"/>
      <sheetName val="DR_Generis_Esp2"/>
      <sheetName val="Stocks_(2)2"/>
      <sheetName val="Stocks_12"/>
      <sheetName val="Stocks_lead2"/>
      <sheetName val="Bad_debt2"/>
      <sheetName val="Bad_debt_(2)2"/>
      <sheetName val="Reconciliação_Ageing_Balancete2"/>
      <sheetName val="Analise_clientes22"/>
      <sheetName val="Rec_bancaria2"/>
      <sheetName val="Vendas_por_produto_e_cliente2"/>
      <sheetName val="Organigrama_Farma3"/>
      <sheetName val="P&amp;L_(2)3"/>
      <sheetName val="Changes_bridge_c3"/>
      <sheetName val="Margin_(2)3"/>
      <sheetName val="monthly_sales-_correcto!!!3"/>
      <sheetName val="Total_(2)3"/>
      <sheetName val="Hosp_Clientes3"/>
      <sheetName val="Products_H1_(2)3"/>
      <sheetName val="Prod_Hosp_margem3"/>
      <sheetName val="N2_(3)3"/>
      <sheetName val="N2_(4)3"/>
      <sheetName val="D2_(3)3"/>
      <sheetName val="D2_(4)3"/>
      <sheetName val="E2_(2)3"/>
      <sheetName val="ESS_-_monthly3"/>
      <sheetName val="No_pessoal3"/>
      <sheetName val="Financial_results3"/>
      <sheetName val="Extraordinary_results3"/>
      <sheetName val="BS_Farma13"/>
      <sheetName val="BS_Bridge23"/>
      <sheetName val="Capex_-_farma_e_transfer3"/>
      <sheetName val="Fixed_Assets_(2)3"/>
      <sheetName val="Investimentos_(2)3"/>
      <sheetName val="BS_Biogeneris3"/>
      <sheetName val="DR_Biogeneris3"/>
      <sheetName val="BS_Generis_Esp3"/>
      <sheetName val="DR_Generis_Esp3"/>
      <sheetName val="Stocks_(2)3"/>
      <sheetName val="Stocks_13"/>
      <sheetName val="Stocks_lead3"/>
      <sheetName val="Bad_debt3"/>
      <sheetName val="Bad_debt_(2)3"/>
      <sheetName val="Reconciliação_Ageing_Balancete3"/>
      <sheetName val="Analise_clientes23"/>
      <sheetName val="Rec_bancaria3"/>
      <sheetName val="Vendas_por_produto_e_cliente3"/>
      <sheetName val="Organigrama_Farma4"/>
      <sheetName val="P&amp;L_(2)4"/>
      <sheetName val="Changes_bridge_c4"/>
      <sheetName val="Margin_(2)4"/>
      <sheetName val="monthly_sales-_correcto!!!4"/>
      <sheetName val="Total_(2)4"/>
      <sheetName val="Hosp_Clientes4"/>
      <sheetName val="Products_H1_(2)4"/>
      <sheetName val="Prod_Hosp_margem4"/>
      <sheetName val="N2_(3)4"/>
      <sheetName val="N2_(4)4"/>
      <sheetName val="D2_(3)4"/>
      <sheetName val="D2_(4)4"/>
      <sheetName val="E2_(2)4"/>
      <sheetName val="ESS_-_monthly4"/>
      <sheetName val="No_pessoal4"/>
      <sheetName val="Financial_results4"/>
      <sheetName val="Extraordinary_results4"/>
      <sheetName val="BS_Farma14"/>
      <sheetName val="BS_Bridge24"/>
      <sheetName val="Capex_-_farma_e_transfer4"/>
      <sheetName val="Fixed_Assets_(2)4"/>
      <sheetName val="Investimentos_(2)4"/>
      <sheetName val="BS_Biogeneris4"/>
      <sheetName val="DR_Biogeneris4"/>
      <sheetName val="BS_Generis_Esp4"/>
      <sheetName val="DR_Generis_Esp4"/>
      <sheetName val="Stocks_(2)4"/>
      <sheetName val="Stocks_14"/>
      <sheetName val="Stocks_lead4"/>
      <sheetName val="Bad_debt4"/>
      <sheetName val="Bad_debt_(2)4"/>
      <sheetName val="Reconciliação_Ageing_Balancete4"/>
      <sheetName val="Analise_clientes24"/>
      <sheetName val="Rec_bancaria4"/>
      <sheetName val="Vendas_por_produto_e_cliente4"/>
      <sheetName val="Movimento provisões"/>
      <sheetName val="Movimento_provisões"/>
      <sheetName val="Movimento_provisões1"/>
      <sheetName val="Movimento_provisões2"/>
      <sheetName val="Movimento_provisões3"/>
      <sheetName val="Movimento_provisões4"/>
      <sheetName val="synthgraph DCF"/>
      <sheetName val="dct_titu98+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Opex (2)"/>
      <sheetName val="Suivi des OPEX juin 2023"/>
    </sheetNames>
    <definedNames>
      <definedName name="CompRange1Main"/>
      <definedName name="CompRange2Main"/>
      <definedName name="CompRange3Main"/>
      <definedName name="DateRangeCompMain"/>
      <definedName name="Tx_intérêt_par_an"/>
    </definedNames>
    <sheetDataSet>
      <sheetData sheetId="0"/>
      <sheetData sheetId="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hart1"/>
      <sheetName val="Sheet1"/>
      <sheetName val="Chart Vol CAC 40"/>
      <sheetName val="Sheet2"/>
      <sheetName val="Sheet3"/>
      <sheetName val="Volumes"/>
      <sheetName val="volumes 1 an"/>
      <sheetName val="volumes 1 an cum"/>
      <sheetName val="volumes IPO"/>
      <sheetName val="volumes IPO cum"/>
      <sheetName val="Chart Vol VE"/>
      <sheetName val="Chart Vol VE rebased"/>
      <sheetName val="ULTIMATES"/>
      <sheetName val="Stocks lead"/>
      <sheetName val="Market value"/>
      <sheetName val="BATIMENT"/>
      <sheetName val="Vir94"/>
      <sheetName val="Chart_Vol_CAC_40"/>
      <sheetName val="volumes_1_an"/>
      <sheetName val="volumes_1_an_cum"/>
      <sheetName val="volumes_IPO"/>
      <sheetName val="volumes_IPO_cum"/>
      <sheetName val="Chart_Vol_VE"/>
      <sheetName val="Chart_Vol_VE_rebased"/>
      <sheetName val="Stocks_lead"/>
      <sheetName val="Market_value"/>
      <sheetName val="Chart_Vol_CAC_401"/>
      <sheetName val="volumes_1_an1"/>
      <sheetName val="volumes_1_an_cum1"/>
      <sheetName val="volumes_IPO1"/>
      <sheetName val="volumes_IPO_cum1"/>
      <sheetName val="Chart_Vol_VE1"/>
      <sheetName val="Chart_Vol_VE_rebased1"/>
      <sheetName val="Market_value1"/>
      <sheetName val="Stocks_lead1"/>
      <sheetName val="Chart_Vol_CAC_402"/>
      <sheetName val="volumes_1_an2"/>
      <sheetName val="volumes_1_an_cum2"/>
      <sheetName val="volumes_IPO2"/>
      <sheetName val="volumes_IPO_cum2"/>
      <sheetName val="Chart_Vol_VE2"/>
      <sheetName val="Chart_Vol_VE_rebased2"/>
      <sheetName val="Market_value2"/>
      <sheetName val="Stocks_lead2"/>
      <sheetName val="Chart_Vol_CAC_403"/>
      <sheetName val="volumes_1_an3"/>
      <sheetName val="volumes_1_an_cum3"/>
      <sheetName val="volumes_IPO3"/>
      <sheetName val="volumes_IPO_cum3"/>
      <sheetName val="Chart_Vol_VE3"/>
      <sheetName val="Chart_Vol_VE_rebased3"/>
      <sheetName val="Market_value3"/>
      <sheetName val="Stocks_lead3"/>
      <sheetName val="Chart_Vol_CAC_404"/>
      <sheetName val="volumes_1_an4"/>
      <sheetName val="volumes_1_an_cum4"/>
      <sheetName val="volumes_IPO4"/>
      <sheetName val="volumes_IPO_cum4"/>
      <sheetName val="Chart_Vol_VE4"/>
      <sheetName val="Chart_Vol_VE_rebased4"/>
      <sheetName val="Market_value4"/>
      <sheetName val="Stocks_lead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Feuil4"/>
      <sheetName val="MODELE"/>
      <sheetName val="calculs2004"/>
      <sheetName val="VU mars"/>
      <sheetName val="BUDGET ACTUALISE 2003 "/>
      <sheetName val="Feuil1"/>
      <sheetName val="calculs"/>
      <sheetName val="BUDGET INITIAL 2003"/>
      <sheetName val="A"/>
      <sheetName val="Aga"/>
      <sheetName val="VU_mars"/>
      <sheetName val="BUDGET_ACTUALISE_2003_"/>
      <sheetName val="BUDGET_INITIAL_2003"/>
      <sheetName val="VU_mars1"/>
      <sheetName val="BUDGET_ACTUALISE_2003_1"/>
      <sheetName val="BUDGET_INITIAL_20031"/>
      <sheetName val="VU_mars2"/>
      <sheetName val="BUDGET_ACTUALISE_2003_2"/>
      <sheetName val="BUDGET_INITIAL_20032"/>
      <sheetName val="VU_mars3"/>
      <sheetName val="BUDGET_ACTUALISE_2003_3"/>
      <sheetName val="BUDGET_INITIAL_200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WMI"/>
      <sheetName val="AW"/>
      <sheetName val="WCX"/>
      <sheetName val="WI"/>
      <sheetName val="CW"/>
      <sheetName val="RSG"/>
      <sheetName val="#REF"/>
      <sheetName val="Expense Adjustments"/>
      <sheetName val="Medoc Detail"/>
      <sheetName val="compsge"/>
      <sheetName val="Notes"/>
      <sheetName val="COURS0702"/>
      <sheetName val="Données Spéc."/>
      <sheetName val="synthgraph"/>
      <sheetName val="Hyp"/>
      <sheetName val="Detailed Sauternes Case"/>
      <sheetName val="Source graph comps"/>
      <sheetName val="Valo Medoc Case"/>
      <sheetName val="Sauternes_Case"/>
      <sheetName val="Medoc FY US$"/>
      <sheetName val="Medoc CY US$"/>
      <sheetName val="MS"/>
      <sheetName val="Sheet1"/>
      <sheetName val="Prices"/>
      <sheetName val="synthgraph DCF"/>
      <sheetName val="MODELE"/>
      <sheetName val="Output"/>
      <sheetName val="R.Entreprises"/>
      <sheetName val="Expense_Adjustments"/>
      <sheetName val="Medoc_Detail"/>
      <sheetName val="Données_Spéc_"/>
      <sheetName val="Detailed_Sauternes_Case"/>
      <sheetName val="Source_graph_comps"/>
      <sheetName val="Valo_Medoc_Case"/>
      <sheetName val="Medoc_FY_US$"/>
      <sheetName val="Medoc_CY_US$"/>
      <sheetName val="synthgraph_DCF"/>
      <sheetName val="R_Entreprises"/>
      <sheetName val="Expense_Adjustments1"/>
      <sheetName val="Medoc_Detail1"/>
      <sheetName val="Données_Spéc_1"/>
      <sheetName val="Detailed_Sauternes_Case1"/>
      <sheetName val="Source_graph_comps1"/>
      <sheetName val="Valo_Medoc_Case1"/>
      <sheetName val="Medoc_FY_US$1"/>
      <sheetName val="Medoc_CY_US$1"/>
      <sheetName val="synthgraph_DCF1"/>
      <sheetName val="R_Entreprises1"/>
      <sheetName val="Expense_Adjustments2"/>
      <sheetName val="Medoc_Detail2"/>
      <sheetName val="Données_Spéc_2"/>
      <sheetName val="Detailed_Sauternes_Case2"/>
      <sheetName val="Source_graph_comps2"/>
      <sheetName val="Valo_Medoc_Case2"/>
      <sheetName val="Medoc_FY_US$2"/>
      <sheetName val="Medoc_CY_US$2"/>
      <sheetName val="synthgraph_DCF2"/>
      <sheetName val="R_Entreprises2"/>
      <sheetName val="Expense_Adjustments3"/>
      <sheetName val="Medoc_Detail3"/>
      <sheetName val="Données_Spéc_3"/>
      <sheetName val="Detailed_Sauternes_Case3"/>
      <sheetName val="Source_graph_comps3"/>
      <sheetName val="Valo_Medoc_Case3"/>
      <sheetName val="Medoc_FY_US$3"/>
      <sheetName val="Medoc_CY_US$3"/>
      <sheetName val="synthgraph_DCF3"/>
      <sheetName val="R_Entreprises3"/>
      <sheetName val="Expense_Adjustments4"/>
      <sheetName val="Medoc_Detail4"/>
      <sheetName val="Données_Spéc_4"/>
      <sheetName val="Detailed_Sauternes_Case4"/>
      <sheetName val="Source_graph_comps4"/>
      <sheetName val="Valo_Medoc_Case4"/>
      <sheetName val="Medoc_FY_US$4"/>
      <sheetName val="Medoc_CY_US$4"/>
      <sheetName val="synthgraph_DCF4"/>
      <sheetName val="R_Entreprises4"/>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P.EQUIPEMENT99"/>
      <sheetName val="P.EQUIPEMENT99 (2)"/>
      <sheetName val="PriceDB"/>
      <sheetName val="Sheet1"/>
      <sheetName val="Produits"/>
      <sheetName val="Autres Inputs"/>
      <sheetName val="WE"/>
      <sheetName val="SECCIÓN 02"/>
      <sheetName val="CUMUL05_04"/>
      <sheetName val="Product Summary (2)"/>
      <sheetName val="PRODUIT PAR DRT"/>
      <sheetName val="OPEX"/>
      <sheetName val="Input"/>
      <sheetName val="PART_DISCOUNT"/>
      <sheetName val="7250 SAS Matrix"/>
      <sheetName val="proforma"/>
      <sheetName val="P_EQUIPEMENT99"/>
      <sheetName val="P_EQUIPEMENT99_(2)"/>
      <sheetName val="Autres_Inputs"/>
      <sheetName val="SECCIÓN_02"/>
      <sheetName val="Product_Summary_(2)"/>
      <sheetName val="PRODUIT_PAR_DRT"/>
      <sheetName val="7250_SAS_Matrix"/>
      <sheetName val="Parameters"/>
      <sheetName val="Description of Each Section"/>
      <sheetName val="L1-Price Summary"/>
      <sheetName val="CSL_Summary"/>
      <sheetName val="Reference"/>
      <sheetName val="P_EQUIPEMENT991"/>
      <sheetName val="P_EQUIPEMENT99_(2)1"/>
      <sheetName val="Autres_Inputs1"/>
      <sheetName val="SECCIÓN_021"/>
      <sheetName val="Product_Summary_(2)1"/>
      <sheetName val="PRODUIT_PAR_DRT1"/>
      <sheetName val="7250_SAS_Matrix1"/>
      <sheetName val="Description_of_Each_Section"/>
      <sheetName val="L1-Price_Summary"/>
      <sheetName val="P_EQUIPEMENT992"/>
      <sheetName val="P_EQUIPEMENT99_(2)2"/>
      <sheetName val="Autres_Inputs2"/>
      <sheetName val="SECCIÓN_022"/>
      <sheetName val="Product_Summary_(2)2"/>
      <sheetName val="PRODUIT_PAR_DRT2"/>
      <sheetName val="7250_SAS_Matrix2"/>
      <sheetName val="Description_of_Each_Section1"/>
      <sheetName val="L1-Price_Summary1"/>
      <sheetName val="P_EQUIPEMENT993"/>
      <sheetName val="P_EQUIPEMENT99_(2)3"/>
      <sheetName val="Autres_Inputs3"/>
      <sheetName val="SECCIÓN_023"/>
      <sheetName val="Product_Summary_(2)3"/>
      <sheetName val="PRODUIT_PAR_DRT3"/>
      <sheetName val="7250_SAS_Matrix3"/>
      <sheetName val="Description_of_Each_Section2"/>
      <sheetName val="L1-Price_Summary2"/>
      <sheetName val="QCT-A,B"/>
      <sheetName val="XA-Core Translations"/>
      <sheetName val="P_EQUIPEMENT994"/>
      <sheetName val="P_EQUIPEMENT99_(2)4"/>
      <sheetName val="Autres_Inputs4"/>
      <sheetName val="SECCIÓN_024"/>
      <sheetName val="Product_Summary_(2)4"/>
      <sheetName val="PRODUIT_PAR_DRT4"/>
      <sheetName val="7250_SAS_Matrix4"/>
      <sheetName val="Description_of_Each_Section3"/>
      <sheetName val="L1-Price_Summary3"/>
      <sheetName val="BATIMENT"/>
      <sheetName val="A.I.A"/>
      <sheetName val="discount"/>
      <sheetName val="Pricebook"/>
      <sheetName val="NPFGED27"/>
      <sheetName val="messages"/>
      <sheetName val="P_EQUIPEMENT995"/>
      <sheetName val="P_EQUIPEMENT99_(2)5"/>
      <sheetName val="Autres_Inputs5"/>
      <sheetName val="SECCIÓN_025"/>
      <sheetName val="Product_Summary_(2)5"/>
      <sheetName val="PRODUIT_PAR_DRT5"/>
      <sheetName val="7250_SAS_Matrix5"/>
      <sheetName val="Description_of_Each_Section4"/>
      <sheetName val="L1-Price_Summary4"/>
      <sheetName val="XA-Core_Translations"/>
      <sheetName val="A_I_A"/>
      <sheetName val="100% prices"/>
      <sheetName val="Boite à outils"/>
      <sheetName val="MS"/>
      <sheetName val="copy_filling_usage_here"/>
      <sheetName val="DC El jadida"/>
      <sheetName val="Toggles"/>
      <sheetName val="EQUIPM99"/>
      <sheetName val="BOQ-Global MAJ"/>
      <sheetName val="Etat Site"/>
      <sheetName val="100%_prices"/>
      <sheetName val="Boite_à_outils"/>
      <sheetName val="DC_El_jadida"/>
      <sheetName val="BOQ-Global_MAJ"/>
      <sheetName val="Etat_Site"/>
      <sheetName val="etat"/>
      <sheetName val="MOB"/>
      <sheetName val="Product_Line"/>
      <sheetName val="Controls"/>
      <sheetName val="Convertisseur"/>
      <sheetName val="synth des coûts TM&amp;DEP comprise"/>
      <sheetName val="100%_prices1"/>
      <sheetName val="Boite_à_outils1"/>
      <sheetName val="DC_El_jadida1"/>
      <sheetName val="A_I_A1"/>
      <sheetName val="BOQ-Global_MAJ1"/>
      <sheetName val="Etat_Site1"/>
      <sheetName val="synth_des_coûts_TM&amp;DEP_comprise"/>
      <sheetName val="100%_prices2"/>
      <sheetName val="Boite_à_outils2"/>
      <sheetName val="DC_El_jadida2"/>
      <sheetName val="A_I_A2"/>
      <sheetName val="BOQ-Global_MAJ2"/>
      <sheetName val="Etat_Site2"/>
      <sheetName val="synth_des_coûts_TM&amp;DEP_compris1"/>
      <sheetName val="100%_prices3"/>
      <sheetName val="Boite_à_outils3"/>
      <sheetName val="DC_El_jadida3"/>
      <sheetName val="A_I_A3"/>
      <sheetName val="BOQ-Global_MAJ3"/>
      <sheetName val="Etat_Site3"/>
      <sheetName val="synth_des_coûts_TM&amp;DEP_compris2"/>
      <sheetName val="维保成本"/>
      <sheetName val="Vir94"/>
      <sheetName val="Feuil1"/>
      <sheetName val="100%_prices4"/>
      <sheetName val="Boite_à_outils4"/>
      <sheetName val="DC_El_jadida4"/>
      <sheetName val="A_I_A4"/>
      <sheetName val="BOQ-Global_MAJ4"/>
      <sheetName val="Etat_Site4"/>
      <sheetName val="synth_des_coûts_TM&amp;DEP_compris3"/>
      <sheetName val="Actions"/>
      <sheetName val="100%_prices5"/>
      <sheetName val="Boite_à_outils5"/>
      <sheetName val="DC_El_jadida5"/>
      <sheetName val="A_I_A5"/>
      <sheetName val="BOQ-Global_MAJ5"/>
      <sheetName val="Etat_Site5"/>
      <sheetName val="synth_des_coûts_TM&amp;DEP_compris4"/>
      <sheetName val="distrib"/>
      <sheetName val="scs"/>
      <sheetName val="Sésame"/>
      <sheetName val="vpc"/>
      <sheetName val="Liquidity"/>
      <sheetName val="social capex "/>
      <sheetName val="synth des coûts TM_DEP comprise"/>
      <sheetName val="loc"/>
      <sheetName val="retraitement SMS"/>
      <sheetName val="IAM "/>
      <sheetName val="social_capex_"/>
      <sheetName val="synth_des_coûts_TM_DEP_comprise"/>
      <sheetName val="retraitement_SMS"/>
      <sheetName val="IAM_"/>
      <sheetName val="DROP DOWN LISTS"/>
      <sheetName val="4.0 CCS7"/>
      <sheetName val="datos"/>
      <sheetName val="4.0 Interconnects"/>
      <sheetName val="5.0 CCS7"/>
      <sheetName val="Softswitch Translations"/>
      <sheetName val="CCS7 Signalling MTP"/>
      <sheetName val="Features, Tones &amp; AMA"/>
      <sheetName val="Interconnects Datafill"/>
      <sheetName val="L4-NODEB3802C"/>
      <sheetName val="social_capex_1"/>
      <sheetName val="synth_des_coûts_TM_DEP_compris1"/>
      <sheetName val="retraitement_SMS1"/>
      <sheetName val="IAM_1"/>
      <sheetName val="DROP_DOWN_LISTS"/>
      <sheetName val="4_0_CCS7"/>
      <sheetName val="4_0_Interconnects"/>
      <sheetName val="5_0_CCS7"/>
      <sheetName val="Softswitch_Translations"/>
      <sheetName val="CCS7_Signalling_MTP"/>
      <sheetName val="Features,_Tones_&amp;_AMA"/>
      <sheetName val="Interconnects_Datafill"/>
      <sheetName val="social_capex_2"/>
      <sheetName val="synth_des_coûts_TM_DEP_compris2"/>
      <sheetName val="retraitement_SMS2"/>
      <sheetName val="IAM_2"/>
      <sheetName val="DROP_DOWN_LISTS1"/>
      <sheetName val="4_0_CCS71"/>
      <sheetName val="4_0_Interconnects1"/>
      <sheetName val="5_0_CCS71"/>
      <sheetName val="Softswitch_Translations1"/>
      <sheetName val="CCS7_Signalling_MTP1"/>
      <sheetName val="Features,_Tones_&amp;_AMA1"/>
      <sheetName val="Interconnects_Datafill1"/>
      <sheetName val="social_capex_3"/>
      <sheetName val="synth_des_coûts_TM_DEP_compris3"/>
      <sheetName val="retraitement_SMS3"/>
      <sheetName val="IAM_3"/>
      <sheetName val="DROP_DOWN_LISTS2"/>
      <sheetName val="4_0_CCS72"/>
      <sheetName val="4_0_Interconnects2"/>
      <sheetName val="5_0_CCS72"/>
      <sheetName val="Softswitch_Translations2"/>
      <sheetName val="CCS7_Signalling_MTP2"/>
      <sheetName val="Features,_Tones_&amp;_AMA2"/>
      <sheetName val="Interconnects_Datafill2"/>
      <sheetName val="social_capex_4"/>
      <sheetName val="synth_des_coûts_TM_DEP_compris4"/>
      <sheetName val="retraitement_SMS4"/>
      <sheetName val="IAM_4"/>
      <sheetName val="DROP_DOWN_LISTS3"/>
      <sheetName val="4_0_CCS73"/>
      <sheetName val="4_0_Interconnects3"/>
      <sheetName val="5_0_CCS73"/>
      <sheetName val="Softswitch_Translations3"/>
      <sheetName val="CCS7_Signalling_MTP3"/>
      <sheetName val="Features,_Tones_&amp;_AMA3"/>
      <sheetName val="Interconnects_Datafill3"/>
      <sheetName val="DCT_titu98+Rend"/>
      <sheetName val="Project_Summary"/>
      <sheetName val="Inputs"/>
      <sheetName val="Gap Tracker Follow Up 2G 3G"/>
      <sheetName val="social_capex_5"/>
      <sheetName val="synth_des_coûts_TM_DEP_compris5"/>
      <sheetName val="retraitement_SMS5"/>
      <sheetName val="synth_des_coûts_TM&amp;DEP_compris5"/>
      <sheetName val="IAM_5"/>
      <sheetName val="DROP_DOWN_LISTS4"/>
      <sheetName val="4_0_CCS74"/>
      <sheetName val="4_0_Interconnects4"/>
      <sheetName val="5_0_CCS74"/>
      <sheetName val="Softswitch_Translations4"/>
      <sheetName val="CCS7_Signalling_MTP4"/>
      <sheetName val="Features,_Tones_&amp;_AMA4"/>
      <sheetName val="Interconnects_Datafill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Table000208"/>
      <sheetName val="Table000209"/>
      <sheetName val="social capex "/>
      <sheetName val="AW"/>
      <sheetName val="RSG"/>
      <sheetName val="P.EQUIPEMENT99"/>
      <sheetName val="social_capex_"/>
      <sheetName val="P_EQUIPEMENT99"/>
      <sheetName val="social_capex_1"/>
      <sheetName val="P_EQUIPEMENT991"/>
      <sheetName val="social_capex_2"/>
      <sheetName val="P_EQUIPEMENT992"/>
      <sheetName val="social_capex_3"/>
      <sheetName val="P_EQUIPEMENT993"/>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MODEL"/>
      <sheetName val="INTERIM"/>
      <sheetName val="GBD"/>
      <sheetName val="statistic"/>
      <sheetName val="Forecasts_VDF"/>
      <sheetName val="execut°2005"/>
      <sheetName val="EXECUT°SEPT-06"/>
      <sheetName val="Liste des Partenaires"/>
      <sheetName val="Produits"/>
      <sheetName val="Inputs"/>
      <sheetName val="Assumption"/>
      <sheetName val="MS"/>
      <sheetName val="MEX95IB"/>
      <sheetName val="Table000208"/>
      <sheetName val="Liste_des_Partenaires"/>
      <sheetName val="F1614685957780_YGLRPTPC"/>
      <sheetName val="F1612364883220_YGLRPTPC"/>
      <sheetName val="F1612364883220_YGLRPTPC (2)"/>
      <sheetName val="Liste_des_Partenaires1"/>
      <sheetName val="F1612364883220_YGLRPTPC_(2)"/>
      <sheetName val="Liste_des_Partenaires2"/>
      <sheetName val="F1612364883220_YGLRPTPC_(2)1"/>
      <sheetName val="Liste_des_Partenaires3"/>
      <sheetName val="F1612364883220_YGLRPTPC_(2)2"/>
      <sheetName val="Liste_des_Partenaires4"/>
      <sheetName val="F1612364883220_YGLRPTPC_(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sheetData sheetId="19"/>
      <sheetData sheetId="20"/>
      <sheetData sheetId="21"/>
      <sheetData sheetId="22"/>
      <sheetData sheetId="23"/>
      <sheetData sheetId="24"/>
      <sheetData sheetId="25"/>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MAIN"/>
      <sheetName val="DIV INC"/>
      <sheetName val="EQ. IRR"/>
      <sheetName val="S&amp;P"/>
      <sheetName val="Toggles"/>
      <sheetName val="Multiple"/>
      <sheetName val="Perpetuity"/>
      <sheetName val="DCF 3"/>
      <sheetName val="WACC II"/>
      <sheetName val="Developer Notes"/>
      <sheetName val="COVEN"/>
      <sheetName val="SUMMARY"/>
      <sheetName val="Reconciliations"/>
      <sheetName val="LTM"/>
      <sheetName val="CREDIT STATS"/>
      <sheetName val="Data"/>
      <sheetName val="dPrint"/>
      <sheetName val="DropZone"/>
      <sheetName val="mProcess"/>
      <sheetName val="mlError"/>
      <sheetName val="mGlobals"/>
      <sheetName val="mMain"/>
      <sheetName val="mToggles"/>
      <sheetName val="mcFunctions"/>
      <sheetName val="mMisc"/>
      <sheetName val="mdPrint"/>
      <sheetName val="BATIMENT"/>
      <sheetName val="270CpCBuild - All Sheets"/>
      <sheetName val="Forecasts_VDF"/>
      <sheetName val="DIV_INC"/>
      <sheetName val="EQ__IRR"/>
      <sheetName val="DCF_3"/>
      <sheetName val="WACC_II"/>
      <sheetName val="Developer_Notes"/>
      <sheetName val="CREDIT_STATS"/>
      <sheetName val="270CpCBuild_-_All_Sheets"/>
      <sheetName val="DIV_INC1"/>
      <sheetName val="EQ__IRR1"/>
      <sheetName val="DCF_31"/>
      <sheetName val="WACC_II1"/>
      <sheetName val="Developer_Notes1"/>
      <sheetName val="CREDIT_STATS1"/>
      <sheetName val="270CpCBuild_-_All_Sheets1"/>
      <sheetName val="DIV_INC2"/>
      <sheetName val="EQ__IRR2"/>
      <sheetName val="DCF_32"/>
      <sheetName val="WACC_II2"/>
      <sheetName val="Developer_Notes2"/>
      <sheetName val="CREDIT_STATS2"/>
      <sheetName val="270CpCBuild_-_All_Sheets2"/>
      <sheetName val="DIV_INC3"/>
      <sheetName val="EQ__IRR3"/>
      <sheetName val="DCF_33"/>
      <sheetName val="WACC_II3"/>
      <sheetName val="Developer_Notes3"/>
      <sheetName val="CREDIT_STATS3"/>
      <sheetName val="270CpCBuild_-_All_Sheets3"/>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Sheet1"/>
      <sheetName val="Grupo"/>
      <sheetName val="Margens de Venda por Campo"/>
      <sheetName val="Custos Pessoal"/>
      <sheetName val="Supplies and Services"/>
      <sheetName val="Leasings"/>
      <sheetName val="Other Operational Income"/>
      <sheetName val="Other Operating Costs"/>
      <sheetName val="Financial Income"/>
      <sheetName val="Extraordinary income"/>
      <sheetName val="Intangiveis"/>
      <sheetName val="Imob. Corpóreo"/>
      <sheetName val="Inventory"/>
      <sheetName val="Accounts Receivable"/>
      <sheetName val="Ageing Clientes"/>
      <sheetName val="Movimento provisões"/>
      <sheetName val="Tax Authorities"/>
      <sheetName val="Caixa e equivalentes"/>
      <sheetName val="Prepaid expenses"/>
      <sheetName val="Equity"/>
      <sheetName val="Loans Obtained"/>
      <sheetName val="Suppliers"/>
      <sheetName val="Other creditors"/>
      <sheetName val="Accrued Expenses"/>
      <sheetName val="Deferred Income"/>
      <sheetName val="Source DCT"/>
      <sheetName val="Produits"/>
      <sheetName val="Ass"/>
      <sheetName val="useless"/>
      <sheetName val="Data"/>
      <sheetName val="Revenus hors intercomp."/>
      <sheetName val="Données 2008"/>
      <sheetName val="Margens_de_Venda_por_Campo"/>
      <sheetName val="Custos_Pessoal"/>
      <sheetName val="Supplies_and_Services"/>
      <sheetName val="Other_Operational_Income"/>
      <sheetName val="Other_Operating_Costs"/>
      <sheetName val="Financial_Income"/>
      <sheetName val="Extraordinary_income"/>
      <sheetName val="Imob__Corpóreo"/>
      <sheetName val="Accounts_Receivable"/>
      <sheetName val="Ageing_Clientes"/>
      <sheetName val="Movimento_provisões"/>
      <sheetName val="Tax_Authorities"/>
      <sheetName val="Caixa_e_equivalentes"/>
      <sheetName val="Prepaid_expenses"/>
      <sheetName val="Loans_Obtained"/>
      <sheetName val="Other_creditors"/>
      <sheetName val="Accrued_Expenses"/>
      <sheetName val="Deferred_Income"/>
      <sheetName val="Source_DCT"/>
      <sheetName val="Revenus_hors_intercomp_"/>
      <sheetName val="Données_2008"/>
      <sheetName val="Margens_de_Venda_por_Campo1"/>
      <sheetName val="Custos_Pessoal1"/>
      <sheetName val="Supplies_and_Services1"/>
      <sheetName val="Other_Operational_Income1"/>
      <sheetName val="Other_Operating_Costs1"/>
      <sheetName val="Financial_Income1"/>
      <sheetName val="Extraordinary_income1"/>
      <sheetName val="Imob__Corpóreo1"/>
      <sheetName val="Accounts_Receivable1"/>
      <sheetName val="Ageing_Clientes1"/>
      <sheetName val="Movimento_provisões1"/>
      <sheetName val="Tax_Authorities1"/>
      <sheetName val="Caixa_e_equivalentes1"/>
      <sheetName val="Prepaid_expenses1"/>
      <sheetName val="Loans_Obtained1"/>
      <sheetName val="Other_creditors1"/>
      <sheetName val="Accrued_Expenses1"/>
      <sheetName val="Deferred_Income1"/>
      <sheetName val="Source_DCT1"/>
      <sheetName val="Revenus_hors_intercomp_1"/>
      <sheetName val="Données_20081"/>
      <sheetName val="Margens_de_Venda_por_Campo2"/>
      <sheetName val="Custos_Pessoal2"/>
      <sheetName val="Supplies_and_Services2"/>
      <sheetName val="Other_Operational_Income2"/>
      <sheetName val="Other_Operating_Costs2"/>
      <sheetName val="Financial_Income2"/>
      <sheetName val="Extraordinary_income2"/>
      <sheetName val="Imob__Corpóreo2"/>
      <sheetName val="Accounts_Receivable2"/>
      <sheetName val="Ageing_Clientes2"/>
      <sheetName val="Movimento_provisões2"/>
      <sheetName val="Tax_Authorities2"/>
      <sheetName val="Caixa_e_equivalentes2"/>
      <sheetName val="Prepaid_expenses2"/>
      <sheetName val="Loans_Obtained2"/>
      <sheetName val="Other_creditors2"/>
      <sheetName val="Accrued_Expenses2"/>
      <sheetName val="Deferred_Income2"/>
      <sheetName val="Source_DCT2"/>
      <sheetName val="Revenus_hors_intercomp_2"/>
      <sheetName val="Données_20082"/>
      <sheetName val="Margens_de_Venda_por_Campo3"/>
      <sheetName val="Custos_Pessoal3"/>
      <sheetName val="Supplies_and_Services3"/>
      <sheetName val="Other_Operational_Income3"/>
      <sheetName val="Other_Operating_Costs3"/>
      <sheetName val="Financial_Income3"/>
      <sheetName val="Extraordinary_income3"/>
      <sheetName val="Imob__Corpóreo3"/>
      <sheetName val="Accounts_Receivable3"/>
      <sheetName val="Ageing_Clientes3"/>
      <sheetName val="Movimento_provisões3"/>
      <sheetName val="Tax_Authorities3"/>
      <sheetName val="Caixa_e_equivalentes3"/>
      <sheetName val="Prepaid_expenses3"/>
      <sheetName val="Loans_Obtained3"/>
      <sheetName val="Other_creditors3"/>
      <sheetName val="Accrued_Expenses3"/>
      <sheetName val="Deferred_Income3"/>
      <sheetName val="Source_DCT3"/>
      <sheetName val="Revenus_hors_intercomp_3"/>
      <sheetName val="Données_20083"/>
      <sheetName val="Margens_de_Venda_por_Campo4"/>
      <sheetName val="Custos_Pessoal4"/>
      <sheetName val="Supplies_and_Services4"/>
      <sheetName val="Other_Operational_Income4"/>
      <sheetName val="Other_Operating_Costs4"/>
      <sheetName val="Financial_Income4"/>
      <sheetName val="Extraordinary_income4"/>
      <sheetName val="Imob__Corpóreo4"/>
      <sheetName val="Accounts_Receivable4"/>
      <sheetName val="Ageing_Clientes4"/>
      <sheetName val="Movimento_provisões4"/>
      <sheetName val="Tax_Authorities4"/>
      <sheetName val="Caixa_e_equivalentes4"/>
      <sheetName val="Prepaid_expenses4"/>
      <sheetName val="Loans_Obtained4"/>
      <sheetName val="Other_creditors4"/>
      <sheetName val="Accrued_Expenses4"/>
      <sheetName val="Deferred_Income4"/>
      <sheetName val="Source_DCT4"/>
      <sheetName val="Revenus_hors_intercomp_4"/>
      <sheetName val="Données_20084"/>
      <sheetName val="P.EQUIPEMENT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Vendas por produto e cliente"/>
      <sheetName val="Pivot por produto"/>
      <sheetName val="Pivot por Cliente"/>
      <sheetName val="Final"/>
      <sheetName val="Vendas Cliente Produto (2)"/>
      <sheetName val="Vendas Cliente Produto"/>
      <sheetName val="Vendas Totais Clientes 2006_Hos"/>
      <sheetName val="XREF"/>
      <sheetName val="Movimento provisões"/>
      <sheetName val="Lead"/>
      <sheetName val="Toggles"/>
      <sheetName val="UniStariBidHiddenSheet"/>
      <sheetName val="Discount_Cockpit"/>
      <sheetName val="RefList"/>
      <sheetName val="Hospital"/>
      <sheetName val="P.EQUIPEMENT99"/>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Analise - graficos"/>
      <sheetName val="Lead"/>
      <sheetName val="Links"/>
      <sheetName val="XREF"/>
      <sheetName val="Tickmarks"/>
      <sheetName val="Stocks lead"/>
      <sheetName val="Hospital"/>
      <sheetName val="Vendas por produto e cliente"/>
      <sheetName val="Summary(CIF)"/>
      <sheetName val="Movimento provisõ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eparação"/>
      <sheetName val="Organigrama Generis"/>
      <sheetName val="PL Pro"/>
      <sheetName val="EBITDA Bridge"/>
      <sheetName val="reconciliação vendas"/>
      <sheetName val="Sales"/>
      <sheetName val="Bridge"/>
      <sheetName val="vendas mensais"/>
      <sheetName val="Ambulatorio"/>
      <sheetName val="Hospital"/>
      <sheetName val="Retail Clients"/>
      <sheetName val="Retail Products"/>
      <sheetName val="Retail and hosp"/>
      <sheetName val="Hosp Clients"/>
      <sheetName val="Hospital Products"/>
      <sheetName val="Export - Produto"/>
      <sheetName val="Export - cliente"/>
      <sheetName val="Sep Analysis"/>
      <sheetName val="OCO"/>
      <sheetName val="FSE"/>
      <sheetName val="ESS (2)"/>
      <sheetName val="FSE - calculos"/>
      <sheetName val="Pessoal"/>
      <sheetName val="N trab"/>
      <sheetName val="Monthly 06"/>
      <sheetName val="Financial results"/>
      <sheetName val="Extraordinary results"/>
      <sheetName val="Lead BS"/>
      <sheetName val="BS Bridge2"/>
      <sheetName val="Fixed Assets"/>
      <sheetName val="Equity"/>
      <sheetName val="Stocks"/>
      <sheetName val="Stocks A"/>
      <sheetName val="Evolução Stock"/>
      <sheetName val="Provisoes"/>
      <sheetName val="Receivables 1"/>
      <sheetName val="Receivables 2"/>
      <sheetName val="Clients"/>
      <sheetName val="Clients 2"/>
      <sheetName val="Banks"/>
      <sheetName val="DPAE"/>
      <sheetName val="Passivo"/>
      <sheetName val="Forn (2)"/>
      <sheetName val="Rec bancaria"/>
      <sheetName val="Endivid"/>
      <sheetName val="NWC"/>
      <sheetName val="Capex"/>
      <sheetName val="Variação preços"/>
      <sheetName val="Lead PL"/>
      <sheetName val="Amb &amp; Hosp"/>
      <sheetName val="Hosp 2"/>
      <sheetName val="Amb 3"/>
      <sheetName val="Amb 3 (2)"/>
      <sheetName val="Lead"/>
      <sheetName val="XREF"/>
      <sheetName val="Stocks lead"/>
      <sheetName val="Vendas por produto e cli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 sheetId="56"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Canevas"/>
      <sheetName val="Cover"/>
      <sheetName val="RH QS"/>
      <sheetName val="Parc "/>
      <sheetName val="CA"/>
      <sheetName val="MB"/>
      <sheetName val="Opex"/>
      <sheetName val="P&amp;L"/>
      <sheetName val="Trafic"/>
      <sheetName val="Indicateurs"/>
      <sheetName val="Capex"/>
      <sheetName val="Projets Capex"/>
      <sheetName val="Cash"/>
      <sheetName val="Trésorerie"/>
      <sheetName val="Data Mobile"/>
      <sheetName val="Mobile Money "/>
      <sheetName val="BA Clients"/>
      <sheetName val="Stocks 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Cover"/>
      <sheetName val="RH QS"/>
      <sheetName val="Parc "/>
      <sheetName val="CA"/>
      <sheetName val="Trafic"/>
      <sheetName val="MB"/>
      <sheetName val="Opex"/>
      <sheetName val="P&amp;L"/>
      <sheetName val="Indicateurs"/>
      <sheetName val="Mobile Money "/>
      <sheetName val="Data Mobile"/>
      <sheetName val="Trésorerie"/>
      <sheetName val="Capex"/>
      <sheetName val="Projets Capex"/>
      <sheetName val="Cash"/>
      <sheetName val="Capex A3"/>
      <sheetName val="Projets  Capex"/>
      <sheetName val="BA Clients"/>
      <sheetName val="Lead"/>
      <sheetName val="X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2">
    <tabColor theme="8" tint="0.399975585192419"/>
    <pageSetUpPr fitToPage="1"/>
  </sheetPr>
  <dimension ref="A1:S30"/>
  <sheetViews>
    <sheetView showGridLines="0" view="pageBreakPreview" zoomScaleNormal="100" workbookViewId="0">
      <selection activeCell="E15" sqref="E15:O15"/>
    </sheetView>
  </sheetViews>
  <sheetFormatPr defaultColWidth="11.4266666666667" defaultRowHeight="15"/>
  <cols>
    <col min="1" max="1" width="1.57333333333333" customWidth="1"/>
    <col min="2" max="2" width="3.57333333333333" customWidth="1"/>
    <col min="3" max="3" width="2.85333333333333" customWidth="1"/>
    <col min="4" max="16" width="7.14" customWidth="1"/>
    <col min="17" max="17" width="3.42666666666667" customWidth="1"/>
    <col min="18" max="19" width="1" customWidth="1"/>
  </cols>
  <sheetData>
    <row r="1" ht="9" customHeight="1" spans="1:19">
      <c r="A1" s="1859"/>
      <c r="B1" s="1859"/>
      <c r="C1" s="1859"/>
      <c r="D1" s="1859"/>
      <c r="E1" s="1859"/>
      <c r="F1" s="1859"/>
      <c r="G1" s="1859"/>
      <c r="H1" s="1859"/>
      <c r="I1" s="1859"/>
      <c r="J1" s="1859"/>
      <c r="K1" s="1859"/>
      <c r="L1" s="1859"/>
      <c r="M1" s="1859"/>
      <c r="N1" s="1859"/>
      <c r="O1" s="1859"/>
      <c r="P1" s="1859"/>
      <c r="Q1" s="1859"/>
      <c r="R1" s="1859"/>
      <c r="S1" s="1859"/>
    </row>
    <row r="2" ht="6.75" customHeight="1" spans="1:19">
      <c r="A2" s="1860"/>
      <c r="B2" s="1860"/>
      <c r="C2" s="1860"/>
      <c r="D2" s="1860"/>
      <c r="E2" s="1860"/>
      <c r="F2" s="1860"/>
      <c r="G2" s="1860"/>
      <c r="H2" s="1860"/>
      <c r="I2" s="1860"/>
      <c r="J2" s="1860"/>
      <c r="K2" s="1860"/>
      <c r="L2" s="1860"/>
      <c r="M2" s="1860"/>
      <c r="N2" s="1860"/>
      <c r="O2" s="1860"/>
      <c r="P2" s="1860"/>
      <c r="Q2" s="1860"/>
      <c r="R2" s="1860"/>
      <c r="S2" s="1860"/>
    </row>
    <row r="3" spans="1:19">
      <c r="A3" s="1860"/>
      <c r="B3" s="1859"/>
      <c r="C3" s="1859"/>
      <c r="D3" s="1859"/>
      <c r="E3" s="1859"/>
      <c r="F3" s="1859"/>
      <c r="G3" s="1859"/>
      <c r="H3" s="1859"/>
      <c r="I3" s="1859"/>
      <c r="J3" s="1859"/>
      <c r="K3" s="1859"/>
      <c r="L3" s="1859"/>
      <c r="M3" s="1859"/>
      <c r="N3" s="1859"/>
      <c r="O3" s="1859"/>
      <c r="P3" s="1859"/>
      <c r="Q3" s="1859"/>
      <c r="R3" s="1860"/>
      <c r="S3" s="1860"/>
    </row>
    <row r="4" spans="1:19">
      <c r="A4" s="1860"/>
      <c r="B4" s="1859"/>
      <c r="C4" s="1859"/>
      <c r="D4" s="1859"/>
      <c r="E4" s="1859"/>
      <c r="F4" s="1859"/>
      <c r="G4" s="1859"/>
      <c r="H4" s="1859"/>
      <c r="I4" s="1859"/>
      <c r="J4" s="1859"/>
      <c r="K4" s="1859"/>
      <c r="L4" s="1859"/>
      <c r="M4" s="1859"/>
      <c r="N4" s="1859"/>
      <c r="O4" s="1859"/>
      <c r="P4" s="1859"/>
      <c r="Q4" s="1859"/>
      <c r="R4" s="1860"/>
      <c r="S4" s="1860"/>
    </row>
    <row r="5" spans="1:19">
      <c r="A5" s="1860"/>
      <c r="B5" s="1859"/>
      <c r="C5" s="1859"/>
      <c r="D5" s="1859"/>
      <c r="E5" s="1859"/>
      <c r="F5" s="1859"/>
      <c r="G5" s="1859"/>
      <c r="H5" s="1859"/>
      <c r="I5" s="1859"/>
      <c r="J5" s="1859"/>
      <c r="K5" s="1859"/>
      <c r="L5" s="1859"/>
      <c r="M5" s="1859"/>
      <c r="N5" s="1859"/>
      <c r="O5" s="1859"/>
      <c r="P5" s="1859"/>
      <c r="Q5" s="1859"/>
      <c r="R5" s="1860"/>
      <c r="S5" s="1860"/>
    </row>
    <row r="6" spans="1:19">
      <c r="A6" s="1860"/>
      <c r="B6" s="1859"/>
      <c r="C6" s="1859"/>
      <c r="D6" s="1861"/>
      <c r="E6" s="1861"/>
      <c r="F6" s="1861"/>
      <c r="G6" s="1861"/>
      <c r="H6" s="1861"/>
      <c r="I6" s="1861"/>
      <c r="J6" s="1861"/>
      <c r="K6" s="1861"/>
      <c r="L6" s="1861"/>
      <c r="M6" s="1861"/>
      <c r="N6" s="1859"/>
      <c r="O6" s="1859"/>
      <c r="P6" s="1861"/>
      <c r="Q6" s="1859"/>
      <c r="R6" s="1860"/>
      <c r="S6" s="1860"/>
    </row>
    <row r="7" spans="1:19">
      <c r="A7" s="1860"/>
      <c r="B7" s="1859"/>
      <c r="C7" s="1859"/>
      <c r="D7" s="1861"/>
      <c r="E7" s="1861"/>
      <c r="F7" s="1861"/>
      <c r="G7" s="1861"/>
      <c r="H7" s="1861"/>
      <c r="I7" s="1861"/>
      <c r="J7" s="1861"/>
      <c r="K7" s="1861"/>
      <c r="L7" s="1861"/>
      <c r="M7" s="1861"/>
      <c r="N7" s="1859"/>
      <c r="O7" s="1859"/>
      <c r="P7" s="1861"/>
      <c r="Q7" s="1859"/>
      <c r="R7" s="1860"/>
      <c r="S7" s="1860"/>
    </row>
    <row r="8" spans="1:19">
      <c r="A8" s="1860"/>
      <c r="B8" s="1859"/>
      <c r="C8" s="1859"/>
      <c r="D8" s="1861"/>
      <c r="E8" s="1861"/>
      <c r="F8" s="1861"/>
      <c r="G8" s="1861"/>
      <c r="H8" s="1861"/>
      <c r="I8" s="1861"/>
      <c r="J8" s="1861"/>
      <c r="K8" s="1861"/>
      <c r="L8" s="1861"/>
      <c r="M8" s="1861"/>
      <c r="N8" s="1859"/>
      <c r="O8" s="1859"/>
      <c r="P8" s="1861"/>
      <c r="Q8" s="1859"/>
      <c r="R8" s="1860"/>
      <c r="S8" s="1860"/>
    </row>
    <row r="9" spans="1:19">
      <c r="A9" s="1860"/>
      <c r="B9" s="1859"/>
      <c r="C9" s="1859"/>
      <c r="D9" s="1862"/>
      <c r="E9" s="1862"/>
      <c r="F9" s="1862"/>
      <c r="G9" s="1862"/>
      <c r="H9" s="1862"/>
      <c r="I9" s="1862"/>
      <c r="J9" s="1862"/>
      <c r="K9" s="1862"/>
      <c r="L9" s="1862"/>
      <c r="M9" s="1862"/>
      <c r="N9" s="1862"/>
      <c r="O9" s="1859"/>
      <c r="P9" s="1861"/>
      <c r="Q9" s="1859"/>
      <c r="R9" s="1860"/>
      <c r="S9" s="1860"/>
    </row>
    <row r="10" spans="1:19">
      <c r="A10" s="1860"/>
      <c r="B10" s="1859"/>
      <c r="C10" s="1859"/>
      <c r="D10" s="1861"/>
      <c r="E10" s="1861"/>
      <c r="F10" s="1861"/>
      <c r="G10" s="1861"/>
      <c r="H10" s="1861"/>
      <c r="I10" s="1861"/>
      <c r="J10" s="1861"/>
      <c r="K10" s="1861"/>
      <c r="L10" s="1861"/>
      <c r="M10" s="1861"/>
      <c r="N10" s="1859"/>
      <c r="O10" s="1859"/>
      <c r="P10" s="1861"/>
      <c r="Q10" s="1859"/>
      <c r="R10" s="1860"/>
      <c r="S10" s="1860"/>
    </row>
    <row r="11" ht="15.75" spans="1:19">
      <c r="A11" s="1860"/>
      <c r="B11" s="1859"/>
      <c r="C11" s="1859"/>
      <c r="D11" s="1859"/>
      <c r="E11" s="1859"/>
      <c r="F11" s="1859"/>
      <c r="G11" s="1859"/>
      <c r="H11" s="1859"/>
      <c r="I11" s="1859"/>
      <c r="J11" s="1859"/>
      <c r="K11" s="1859"/>
      <c r="L11" s="1859"/>
      <c r="M11" s="1859"/>
      <c r="N11" s="1859"/>
      <c r="O11" s="1859"/>
      <c r="P11" s="1859"/>
      <c r="Q11" s="1859"/>
      <c r="R11" s="1860"/>
      <c r="S11" s="1860"/>
    </row>
    <row r="12" spans="1:19">
      <c r="A12" s="1860"/>
      <c r="B12" s="1859"/>
      <c r="C12" s="1859"/>
      <c r="D12" s="1863"/>
      <c r="E12" s="1871"/>
      <c r="F12" s="1871"/>
      <c r="G12" s="1871"/>
      <c r="H12" s="1871"/>
      <c r="I12" s="1871"/>
      <c r="J12" s="1871"/>
      <c r="K12" s="1871"/>
      <c r="L12" s="1871"/>
      <c r="M12" s="1871"/>
      <c r="N12" s="1871"/>
      <c r="O12" s="1871"/>
      <c r="P12" s="1880"/>
      <c r="Q12" s="1859"/>
      <c r="R12" s="1860"/>
      <c r="S12" s="1860"/>
    </row>
    <row r="13" ht="31.5" customHeight="1" spans="1:19">
      <c r="A13" s="1860"/>
      <c r="B13" s="1859"/>
      <c r="C13" s="1859"/>
      <c r="D13" s="1864"/>
      <c r="E13" s="1872" t="s">
        <v>0</v>
      </c>
      <c r="F13" s="1872"/>
      <c r="G13" s="1872"/>
      <c r="H13" s="1872"/>
      <c r="I13" s="1872"/>
      <c r="J13" s="1872"/>
      <c r="K13" s="1872"/>
      <c r="L13" s="1872"/>
      <c r="M13" s="1872"/>
      <c r="N13" s="1872"/>
      <c r="O13" s="1872"/>
      <c r="P13" s="1881"/>
      <c r="Q13" s="1887"/>
      <c r="R13" s="1860"/>
      <c r="S13" s="1860"/>
    </row>
    <row r="14" ht="0.75" customHeight="1" spans="1:19">
      <c r="A14" s="1860"/>
      <c r="B14" s="1859"/>
      <c r="C14" s="1859"/>
      <c r="D14" s="1865"/>
      <c r="E14" s="1873"/>
      <c r="F14" s="1873"/>
      <c r="G14" s="1873"/>
      <c r="H14" s="1874"/>
      <c r="I14" s="1874"/>
      <c r="J14" s="1874"/>
      <c r="K14" s="1874"/>
      <c r="L14" s="1874"/>
      <c r="M14" s="1873"/>
      <c r="N14" s="1873"/>
      <c r="O14" s="1873"/>
      <c r="P14" s="1882"/>
      <c r="Q14" s="1888"/>
      <c r="R14" s="1860"/>
      <c r="S14" s="1860"/>
    </row>
    <row r="15" s="1858" customFormat="1" ht="27" customHeight="1" spans="1:19">
      <c r="A15" s="1866"/>
      <c r="B15" s="1867"/>
      <c r="C15" s="1867"/>
      <c r="D15" s="1868"/>
      <c r="E15" s="1890" t="s">
        <v>1</v>
      </c>
      <c r="F15" s="1875"/>
      <c r="G15" s="1875"/>
      <c r="H15" s="1875"/>
      <c r="I15" s="1875"/>
      <c r="J15" s="1875"/>
      <c r="K15" s="1875"/>
      <c r="L15" s="1875"/>
      <c r="M15" s="1875"/>
      <c r="N15" s="1875"/>
      <c r="O15" s="1875"/>
      <c r="P15" s="1883"/>
      <c r="Q15" s="1889"/>
      <c r="R15" s="1866"/>
      <c r="S15" s="1866"/>
    </row>
    <row r="16" ht="23.25" spans="1:19">
      <c r="A16" s="1860"/>
      <c r="B16" s="1859"/>
      <c r="C16" s="1859"/>
      <c r="D16" s="1865"/>
      <c r="E16" s="1876"/>
      <c r="F16" s="1877"/>
      <c r="G16" s="1877"/>
      <c r="H16" s="1877"/>
      <c r="I16" s="1877"/>
      <c r="J16" s="1877"/>
      <c r="K16" s="1877"/>
      <c r="L16" s="1877"/>
      <c r="M16" s="1877"/>
      <c r="N16" s="1876"/>
      <c r="O16" s="1884"/>
      <c r="P16" s="1882"/>
      <c r="Q16" s="1888"/>
      <c r="R16" s="1860"/>
      <c r="S16" s="1860"/>
    </row>
    <row r="17" ht="17.25" customHeight="1" spans="1:19">
      <c r="A17" s="1860"/>
      <c r="B17" s="1859"/>
      <c r="C17" s="1859"/>
      <c r="D17" s="1869"/>
      <c r="E17" s="1878"/>
      <c r="F17" s="1878"/>
      <c r="G17" s="1878"/>
      <c r="H17" s="1878"/>
      <c r="I17" s="1878"/>
      <c r="J17" s="1878"/>
      <c r="K17" s="1878"/>
      <c r="L17" s="1878"/>
      <c r="M17" s="1878"/>
      <c r="N17" s="1878"/>
      <c r="O17" s="1878"/>
      <c r="P17" s="1885"/>
      <c r="Q17" s="1879"/>
      <c r="R17" s="1860"/>
      <c r="S17" s="1860"/>
    </row>
    <row r="18" ht="10.5" customHeight="1" spans="1:19">
      <c r="A18" s="1860"/>
      <c r="B18" s="1859"/>
      <c r="C18" s="1859"/>
      <c r="D18" s="1861"/>
      <c r="E18" s="1879"/>
      <c r="F18" s="1879"/>
      <c r="G18" s="1879"/>
      <c r="H18" s="1879"/>
      <c r="I18" s="1879"/>
      <c r="J18" s="1879"/>
      <c r="K18" s="1879"/>
      <c r="L18" s="1879"/>
      <c r="M18" s="1879"/>
      <c r="N18" s="1879"/>
      <c r="O18" s="1879"/>
      <c r="P18" s="1879"/>
      <c r="Q18" s="1879"/>
      <c r="R18" s="1860"/>
      <c r="S18" s="1860"/>
    </row>
    <row r="19" ht="10.5" customHeight="1" spans="1:19">
      <c r="A19" s="1860"/>
      <c r="B19" s="1859"/>
      <c r="C19" s="1859"/>
      <c r="D19" s="1861"/>
      <c r="E19" s="1879"/>
      <c r="F19" s="1879"/>
      <c r="G19" s="1879"/>
      <c r="H19" s="1879"/>
      <c r="I19" s="1879"/>
      <c r="J19" s="1879"/>
      <c r="K19" s="1879"/>
      <c r="L19" s="1879"/>
      <c r="M19" s="1879"/>
      <c r="N19" s="1879"/>
      <c r="O19" s="1879"/>
      <c r="P19" s="1879"/>
      <c r="Q19" s="1879"/>
      <c r="R19" s="1860"/>
      <c r="S19" s="1860"/>
    </row>
    <row r="20" ht="10.5" customHeight="1" spans="1:19">
      <c r="A20" s="1860"/>
      <c r="B20" s="1859"/>
      <c r="C20" s="1859"/>
      <c r="D20" s="1861"/>
      <c r="E20" s="1879"/>
      <c r="F20" s="1879"/>
      <c r="G20" s="1879"/>
      <c r="H20" s="1879"/>
      <c r="I20" s="1879"/>
      <c r="J20" s="1879"/>
      <c r="K20" s="1879"/>
      <c r="L20" s="1879"/>
      <c r="M20" s="1879"/>
      <c r="N20" s="1879"/>
      <c r="O20" s="1879"/>
      <c r="P20" s="1879"/>
      <c r="Q20" s="1879"/>
      <c r="R20" s="1860"/>
      <c r="S20" s="1860"/>
    </row>
    <row r="21" ht="10.5" customHeight="1" spans="1:19">
      <c r="A21" s="1860"/>
      <c r="B21" s="1859"/>
      <c r="C21" s="1859"/>
      <c r="D21" s="1861"/>
      <c r="E21" s="1879"/>
      <c r="F21" s="1879"/>
      <c r="G21" s="1879"/>
      <c r="H21" s="1879"/>
      <c r="I21" s="1879"/>
      <c r="J21" s="1879"/>
      <c r="K21" s="1879"/>
      <c r="L21" s="1879"/>
      <c r="M21" s="1879"/>
      <c r="N21" s="1879"/>
      <c r="O21" s="1879"/>
      <c r="P21" s="1879"/>
      <c r="Q21" s="1879"/>
      <c r="R21" s="1860"/>
      <c r="S21" s="1860"/>
    </row>
    <row r="22" ht="30.75" spans="1:19">
      <c r="A22" s="1860"/>
      <c r="B22" s="1859"/>
      <c r="C22" s="1859"/>
      <c r="D22" s="1870"/>
      <c r="E22" s="1859"/>
      <c r="F22" s="1859"/>
      <c r="G22" s="1859"/>
      <c r="H22" s="1859"/>
      <c r="I22" s="1859"/>
      <c r="J22" s="1859"/>
      <c r="K22" s="1859"/>
      <c r="L22" s="1859"/>
      <c r="M22" s="1859"/>
      <c r="N22" s="1859"/>
      <c r="O22" s="1886"/>
      <c r="P22" s="1886"/>
      <c r="Q22" s="1886"/>
      <c r="R22" s="1860"/>
      <c r="S22" s="1860"/>
    </row>
    <row r="23" spans="1:19">
      <c r="A23" s="1860"/>
      <c r="B23" s="1859"/>
      <c r="C23" s="1859"/>
      <c r="D23" s="1859"/>
      <c r="E23" s="1859"/>
      <c r="F23" s="1859"/>
      <c r="G23" s="1859"/>
      <c r="H23" s="1859"/>
      <c r="I23" s="1859"/>
      <c r="J23" s="1859"/>
      <c r="K23" s="1859"/>
      <c r="L23" s="1859"/>
      <c r="M23" s="1859"/>
      <c r="N23" s="1859"/>
      <c r="O23" s="1859"/>
      <c r="P23" s="1859"/>
      <c r="Q23" s="1859"/>
      <c r="R23" s="1860"/>
      <c r="S23" s="1860"/>
    </row>
    <row r="24" spans="1:19">
      <c r="A24" s="1860"/>
      <c r="B24" s="1859"/>
      <c r="C24" s="1859"/>
      <c r="D24" s="1859"/>
      <c r="E24" s="1859"/>
      <c r="F24" s="1859"/>
      <c r="G24" s="1859"/>
      <c r="H24" s="1859"/>
      <c r="I24" s="1859"/>
      <c r="J24" s="1859"/>
      <c r="K24" s="1859"/>
      <c r="L24" s="1859"/>
      <c r="M24" s="1859"/>
      <c r="N24" s="1859"/>
      <c r="O24" s="1859"/>
      <c r="P24" s="1859"/>
      <c r="Q24" s="1859"/>
      <c r="R24" s="1860"/>
      <c r="S24" s="1860"/>
    </row>
    <row r="25" spans="1:19">
      <c r="A25" s="1860"/>
      <c r="B25" s="1859"/>
      <c r="C25" s="1859"/>
      <c r="D25" s="1859"/>
      <c r="E25" s="1859"/>
      <c r="F25" s="1859"/>
      <c r="G25" s="1859"/>
      <c r="H25" s="1859"/>
      <c r="I25" s="1859"/>
      <c r="J25" s="1859"/>
      <c r="K25" s="1859"/>
      <c r="L25" s="1859"/>
      <c r="M25" s="1859"/>
      <c r="N25" s="1859"/>
      <c r="O25" s="1859"/>
      <c r="P25" s="1859"/>
      <c r="Q25" s="1859"/>
      <c r="R25" s="1860"/>
      <c r="S25" s="1860"/>
    </row>
    <row r="26" ht="9" customHeight="1" spans="1:19">
      <c r="A26" s="1860"/>
      <c r="B26" s="1860"/>
      <c r="C26" s="1860"/>
      <c r="D26" s="1860"/>
      <c r="E26" s="1860"/>
      <c r="F26" s="1860"/>
      <c r="G26" s="1860"/>
      <c r="H26" s="1860"/>
      <c r="I26" s="1860"/>
      <c r="J26" s="1860"/>
      <c r="K26" s="1860"/>
      <c r="L26" s="1860"/>
      <c r="M26" s="1860"/>
      <c r="N26" s="1860"/>
      <c r="O26" s="1860"/>
      <c r="P26" s="1860"/>
      <c r="Q26" s="1860"/>
      <c r="R26" s="1860"/>
      <c r="S26" s="1860"/>
    </row>
    <row r="27" ht="6" customHeight="1" spans="1:19">
      <c r="A27" s="1859"/>
      <c r="B27" s="1859"/>
      <c r="C27" s="1859"/>
      <c r="D27" s="1859"/>
      <c r="E27" s="1859"/>
      <c r="F27" s="1859"/>
      <c r="G27" s="1859"/>
      <c r="H27" s="1859"/>
      <c r="I27" s="1859"/>
      <c r="J27" s="1859"/>
      <c r="K27" s="1859"/>
      <c r="L27" s="1859"/>
      <c r="M27" s="1859"/>
      <c r="N27" s="1859"/>
      <c r="O27" s="1859"/>
      <c r="P27" s="1859"/>
      <c r="Q27" s="1859"/>
      <c r="R27" s="1859"/>
      <c r="S27" s="1859"/>
    </row>
    <row r="30" ht="17.25" customHeight="1"/>
  </sheetData>
  <mergeCells count="5">
    <mergeCell ref="D9:N9"/>
    <mergeCell ref="E13:O13"/>
    <mergeCell ref="H14:L14"/>
    <mergeCell ref="E15:O15"/>
    <mergeCell ref="F16:M16"/>
  </mergeCells>
  <pageMargins left="0.984251968503937" right="0.984251968503937" top="0.984251968503937" bottom="0.984251968503937" header="0.511811023622047" footer="0.511811023622047"/>
  <pageSetup paperSize="9" orientation="landscape"/>
  <headerFooter>
    <oddHeader>&amp;C&amp;P sur&amp;N</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3">
    <tabColor theme="8" tint="0.399975585192419"/>
  </sheetPr>
  <dimension ref="A1:T27"/>
  <sheetViews>
    <sheetView showGridLines="0" view="pageBreakPreview" zoomScale="95" zoomScaleNormal="80" workbookViewId="0">
      <selection activeCell="D4" sqref="D4:O4"/>
    </sheetView>
  </sheetViews>
  <sheetFormatPr defaultColWidth="11.4266666666667" defaultRowHeight="15"/>
  <cols>
    <col min="1" max="1" width="1" customWidth="1"/>
    <col min="2" max="2" width="35.4266666666667" customWidth="1"/>
    <col min="3" max="3" width="0.853333333333333" customWidth="1"/>
    <col min="16" max="16" width="1.71333333333333" customWidth="1"/>
  </cols>
  <sheetData>
    <row r="1" ht="6.75" customHeight="1" spans="1:20">
      <c r="A1" s="1814"/>
      <c r="B1" s="1814"/>
      <c r="C1" s="1814"/>
      <c r="D1" s="1814"/>
      <c r="E1" s="1814"/>
      <c r="F1" s="1814"/>
      <c r="G1" s="1814"/>
      <c r="H1" s="1814"/>
      <c r="I1" s="1814"/>
      <c r="J1" s="1814"/>
      <c r="K1" s="1814"/>
      <c r="L1" s="1814"/>
      <c r="M1" s="1814"/>
      <c r="N1" s="1814"/>
      <c r="O1" s="1814"/>
      <c r="P1" s="1814"/>
      <c r="Q1" s="1814"/>
      <c r="R1" s="1814"/>
      <c r="S1" s="1814"/>
      <c r="T1" s="1814"/>
    </row>
    <row r="2" ht="21" spans="1:20">
      <c r="A2" s="1815" t="s">
        <v>2</v>
      </c>
      <c r="B2" s="1816"/>
      <c r="C2" s="1816"/>
      <c r="D2" s="1815" t="s">
        <v>3</v>
      </c>
      <c r="E2" s="1816"/>
      <c r="F2" s="1816"/>
      <c r="G2" s="1816"/>
      <c r="H2" s="1816"/>
      <c r="I2" s="1816"/>
      <c r="J2" s="1816"/>
      <c r="K2" s="1816"/>
      <c r="L2" s="1816"/>
      <c r="M2" s="1816"/>
      <c r="N2" s="1816"/>
      <c r="O2" s="1816"/>
      <c r="P2" s="1814"/>
      <c r="Q2" s="1814"/>
      <c r="R2" s="1814"/>
      <c r="S2" s="1814"/>
      <c r="T2" s="1814"/>
    </row>
    <row r="3" ht="5.25" customHeight="1"/>
    <row r="4" spans="1:20">
      <c r="A4" s="1817"/>
      <c r="B4" s="1817"/>
      <c r="C4" s="1817"/>
      <c r="D4" s="1818">
        <v>45658</v>
      </c>
      <c r="E4" s="1818">
        <v>45689</v>
      </c>
      <c r="F4" s="1818">
        <v>45717</v>
      </c>
      <c r="G4" s="1818">
        <v>45748</v>
      </c>
      <c r="H4" s="1818">
        <v>45778</v>
      </c>
      <c r="I4" s="1818">
        <v>45809</v>
      </c>
      <c r="J4" s="1818">
        <v>45839</v>
      </c>
      <c r="K4" s="1818">
        <v>45870</v>
      </c>
      <c r="L4" s="1818">
        <v>45901</v>
      </c>
      <c r="M4" s="1818">
        <v>45931</v>
      </c>
      <c r="N4" s="1818">
        <v>45962</v>
      </c>
      <c r="O4" s="1818">
        <v>45992</v>
      </c>
      <c r="P4" s="1817"/>
      <c r="Q4" s="1817"/>
      <c r="R4" s="1817"/>
      <c r="S4" s="1817"/>
      <c r="T4" s="1817"/>
    </row>
    <row r="5" ht="6.75" customHeight="1" spans="1:20">
      <c r="A5" s="1814"/>
      <c r="B5" s="1819"/>
      <c r="C5" s="1814"/>
      <c r="D5" s="1820"/>
      <c r="E5" s="1820"/>
      <c r="F5" s="1820"/>
      <c r="G5" s="1820"/>
      <c r="H5" s="1820"/>
      <c r="I5" s="1820"/>
      <c r="J5" s="1820"/>
      <c r="K5" s="1820"/>
      <c r="L5" s="1820"/>
      <c r="M5" s="1820"/>
      <c r="N5" s="1820"/>
      <c r="O5" s="1820"/>
      <c r="P5" s="1814"/>
      <c r="Q5" s="1814"/>
      <c r="R5" s="1814"/>
      <c r="S5" s="1814"/>
      <c r="T5" s="1814"/>
    </row>
    <row r="6" spans="1:20">
      <c r="A6" s="1821"/>
      <c r="B6" s="1822" t="s">
        <v>4</v>
      </c>
      <c r="C6" s="1823"/>
      <c r="D6" s="1824">
        <f>+SUM(D7:D8)</f>
        <v>116</v>
      </c>
      <c r="E6" s="1840">
        <f>+SUM(E7:E8)</f>
        <v>118</v>
      </c>
      <c r="F6" s="1840">
        <f t="shared" ref="F6:O6" si="0">+SUM(F7:F8)</f>
        <v>118</v>
      </c>
      <c r="G6" s="1840">
        <f t="shared" si="0"/>
        <v>118</v>
      </c>
      <c r="H6" s="1840">
        <f t="shared" si="0"/>
        <v>118</v>
      </c>
      <c r="I6" s="1840">
        <f t="shared" si="0"/>
        <v>118</v>
      </c>
      <c r="J6" s="1840">
        <f t="shared" si="0"/>
        <v>118</v>
      </c>
      <c r="K6" s="1840">
        <f t="shared" si="0"/>
        <v>118</v>
      </c>
      <c r="L6" s="1840">
        <f t="shared" si="0"/>
        <v>118</v>
      </c>
      <c r="M6" s="1840">
        <f t="shared" si="0"/>
        <v>118</v>
      </c>
      <c r="N6" s="1840">
        <f t="shared" si="0"/>
        <v>118</v>
      </c>
      <c r="O6" s="1849">
        <f t="shared" si="0"/>
        <v>118</v>
      </c>
      <c r="P6" s="1850"/>
      <c r="Q6" s="1850"/>
      <c r="R6" s="1855"/>
      <c r="S6" s="1855"/>
      <c r="T6" s="1855"/>
    </row>
    <row r="7" spans="1:20">
      <c r="A7" s="1825"/>
      <c r="B7" s="1826" t="s">
        <v>5</v>
      </c>
      <c r="C7" s="1827"/>
      <c r="D7" s="1828">
        <v>1</v>
      </c>
      <c r="E7" s="1839">
        <v>2</v>
      </c>
      <c r="F7" s="1839">
        <v>0</v>
      </c>
      <c r="G7" s="1839">
        <v>0</v>
      </c>
      <c r="H7" s="1839">
        <v>0</v>
      </c>
      <c r="I7" s="1839">
        <v>0</v>
      </c>
      <c r="J7" s="1839">
        <v>0</v>
      </c>
      <c r="K7" s="1839">
        <v>0</v>
      </c>
      <c r="L7" s="1839">
        <v>0</v>
      </c>
      <c r="M7" s="1839">
        <v>0</v>
      </c>
      <c r="N7" s="1839">
        <v>0</v>
      </c>
      <c r="O7" s="1851">
        <v>0</v>
      </c>
      <c r="P7" s="1827"/>
      <c r="Q7" s="1856"/>
      <c r="R7" s="1827"/>
      <c r="S7" s="1827"/>
      <c r="T7" s="1827"/>
    </row>
    <row r="8" spans="1:20">
      <c r="A8" s="1825"/>
      <c r="B8" s="1829" t="s">
        <v>6</v>
      </c>
      <c r="C8" s="1827"/>
      <c r="D8" s="1830">
        <v>115</v>
      </c>
      <c r="E8" s="1841">
        <f>+D6</f>
        <v>116</v>
      </c>
      <c r="F8" s="1841">
        <f t="shared" ref="F8:O8" si="1">+E6</f>
        <v>118</v>
      </c>
      <c r="G8" s="1841">
        <f t="shared" si="1"/>
        <v>118</v>
      </c>
      <c r="H8" s="1841">
        <f t="shared" si="1"/>
        <v>118</v>
      </c>
      <c r="I8" s="1841">
        <f t="shared" si="1"/>
        <v>118</v>
      </c>
      <c r="J8" s="1841">
        <f t="shared" si="1"/>
        <v>118</v>
      </c>
      <c r="K8" s="1841">
        <f t="shared" si="1"/>
        <v>118</v>
      </c>
      <c r="L8" s="1841">
        <f t="shared" si="1"/>
        <v>118</v>
      </c>
      <c r="M8" s="1841">
        <f t="shared" si="1"/>
        <v>118</v>
      </c>
      <c r="N8" s="1841">
        <f t="shared" si="1"/>
        <v>118</v>
      </c>
      <c r="O8" s="1852">
        <f t="shared" si="1"/>
        <v>118</v>
      </c>
      <c r="P8" s="1827"/>
      <c r="Q8" s="1856"/>
      <c r="R8" s="1827"/>
      <c r="S8" s="1827"/>
      <c r="T8" s="1827"/>
    </row>
    <row r="9" ht="6" customHeight="1" spans="1:20">
      <c r="A9" s="1814"/>
      <c r="B9" s="1814"/>
      <c r="C9" s="1814"/>
      <c r="D9" s="1820"/>
      <c r="E9" s="1842"/>
      <c r="F9" s="1842"/>
      <c r="G9" s="1820"/>
      <c r="H9" s="1820"/>
      <c r="I9" s="1820"/>
      <c r="J9" s="1820"/>
      <c r="K9" s="1820"/>
      <c r="L9" s="1820"/>
      <c r="M9" s="1820"/>
      <c r="N9" s="1820"/>
      <c r="O9" s="1820"/>
      <c r="P9" s="1814"/>
      <c r="Q9" s="1814"/>
      <c r="R9" s="1814"/>
      <c r="S9" s="1814"/>
      <c r="T9" s="1814"/>
    </row>
    <row r="10" spans="1:20">
      <c r="A10" s="1821"/>
      <c r="B10" s="1831" t="s">
        <v>7</v>
      </c>
      <c r="C10" s="1814"/>
      <c r="D10" s="1832">
        <f>+SUM(D11,D14)</f>
        <v>1062</v>
      </c>
      <c r="E10" s="1843">
        <f t="shared" ref="E10:O10" si="2">+SUM(E11,E14)</f>
        <v>1068</v>
      </c>
      <c r="F10" s="1843">
        <f t="shared" si="2"/>
        <v>1089</v>
      </c>
      <c r="G10" s="1843">
        <f t="shared" si="2"/>
        <v>1119</v>
      </c>
      <c r="H10" s="1844">
        <f t="shared" si="2"/>
        <v>1139</v>
      </c>
      <c r="I10" s="1848">
        <f t="shared" si="2"/>
        <v>1139</v>
      </c>
      <c r="J10" s="1844">
        <f t="shared" si="2"/>
        <v>1139</v>
      </c>
      <c r="K10" s="1844">
        <f t="shared" si="2"/>
        <v>1139</v>
      </c>
      <c r="L10" s="1843">
        <f t="shared" si="2"/>
        <v>1139</v>
      </c>
      <c r="M10" s="1843">
        <f t="shared" si="2"/>
        <v>1139</v>
      </c>
      <c r="N10" s="1843">
        <f t="shared" si="2"/>
        <v>1139</v>
      </c>
      <c r="O10" s="1853">
        <f t="shared" si="2"/>
        <v>1139</v>
      </c>
      <c r="P10" s="1814"/>
      <c r="Q10" s="1857"/>
      <c r="R10" s="1814"/>
      <c r="S10" s="1814"/>
      <c r="T10" s="1814"/>
    </row>
    <row r="11" spans="1:20">
      <c r="A11" s="1825"/>
      <c r="B11" s="1833" t="s">
        <v>8</v>
      </c>
      <c r="C11" s="1827"/>
      <c r="D11" s="1828">
        <f>+SUM(D12:D13)</f>
        <v>678</v>
      </c>
      <c r="E11" s="1839">
        <f t="shared" ref="E11:O11" si="3">+SUM(E12:E13)</f>
        <v>679</v>
      </c>
      <c r="F11" s="1839">
        <f t="shared" si="3"/>
        <v>690</v>
      </c>
      <c r="G11" s="1839">
        <f t="shared" si="3"/>
        <v>705</v>
      </c>
      <c r="H11" s="1839">
        <f t="shared" si="3"/>
        <v>715</v>
      </c>
      <c r="I11" s="1839">
        <f t="shared" si="3"/>
        <v>715</v>
      </c>
      <c r="J11" s="1839">
        <f t="shared" si="3"/>
        <v>715</v>
      </c>
      <c r="K11" s="1839">
        <f t="shared" si="3"/>
        <v>715</v>
      </c>
      <c r="L11" s="1839">
        <f t="shared" si="3"/>
        <v>715</v>
      </c>
      <c r="M11" s="1839">
        <f t="shared" si="3"/>
        <v>715</v>
      </c>
      <c r="N11" s="1839">
        <f t="shared" si="3"/>
        <v>715</v>
      </c>
      <c r="O11" s="1851">
        <f t="shared" si="3"/>
        <v>715</v>
      </c>
      <c r="P11" s="1827"/>
      <c r="Q11" s="1856"/>
      <c r="R11" s="1827"/>
      <c r="S11" s="1827"/>
      <c r="T11" s="1827"/>
    </row>
    <row r="12" spans="1:20">
      <c r="A12" s="1825"/>
      <c r="B12" s="1833" t="s">
        <v>5</v>
      </c>
      <c r="C12" s="1827"/>
      <c r="D12" s="1828">
        <v>2</v>
      </c>
      <c r="E12" s="1839">
        <v>1</v>
      </c>
      <c r="F12" s="1839">
        <v>11</v>
      </c>
      <c r="G12" s="1839">
        <v>15</v>
      </c>
      <c r="H12" s="1839">
        <v>10</v>
      </c>
      <c r="I12" s="1839">
        <v>0</v>
      </c>
      <c r="J12" s="1839">
        <v>0</v>
      </c>
      <c r="K12" s="1839">
        <v>0</v>
      </c>
      <c r="L12" s="1839">
        <v>0</v>
      </c>
      <c r="M12" s="1839">
        <v>0</v>
      </c>
      <c r="N12" s="1839">
        <v>0</v>
      </c>
      <c r="O12" s="1851">
        <v>0</v>
      </c>
      <c r="P12" s="1827"/>
      <c r="Q12" s="1856"/>
      <c r="R12" s="1827"/>
      <c r="S12" s="1827"/>
      <c r="T12" s="1827"/>
    </row>
    <row r="13" spans="1:20">
      <c r="A13" s="1834"/>
      <c r="B13" s="1835" t="s">
        <v>9</v>
      </c>
      <c r="C13" s="1827"/>
      <c r="D13" s="1830">
        <v>676</v>
      </c>
      <c r="E13" s="1841">
        <f>+D11</f>
        <v>678</v>
      </c>
      <c r="F13" s="1841">
        <f t="shared" ref="F13:O13" si="4">+E11</f>
        <v>679</v>
      </c>
      <c r="G13" s="1841">
        <f t="shared" si="4"/>
        <v>690</v>
      </c>
      <c r="H13" s="1841">
        <f t="shared" si="4"/>
        <v>705</v>
      </c>
      <c r="I13" s="1841">
        <f t="shared" si="4"/>
        <v>715</v>
      </c>
      <c r="J13" s="1841">
        <f t="shared" si="4"/>
        <v>715</v>
      </c>
      <c r="K13" s="1841">
        <f t="shared" si="4"/>
        <v>715</v>
      </c>
      <c r="L13" s="1841">
        <f t="shared" si="4"/>
        <v>715</v>
      </c>
      <c r="M13" s="1841">
        <f t="shared" si="4"/>
        <v>715</v>
      </c>
      <c r="N13" s="1841">
        <f t="shared" si="4"/>
        <v>715</v>
      </c>
      <c r="O13" s="1852">
        <f t="shared" si="4"/>
        <v>715</v>
      </c>
      <c r="P13" s="1827"/>
      <c r="Q13" s="1856"/>
      <c r="R13" s="1827"/>
      <c r="S13" s="1827"/>
      <c r="T13" s="1827"/>
    </row>
    <row r="14" spans="1:20">
      <c r="A14" s="1825"/>
      <c r="B14" s="1836" t="s">
        <v>10</v>
      </c>
      <c r="C14" s="1827"/>
      <c r="D14" s="1837">
        <f t="shared" ref="D14:O14" si="5">+SUM(D15:D16)</f>
        <v>384</v>
      </c>
      <c r="E14" s="1845">
        <f t="shared" si="5"/>
        <v>389</v>
      </c>
      <c r="F14" s="1845">
        <f t="shared" si="5"/>
        <v>399</v>
      </c>
      <c r="G14" s="1845">
        <f t="shared" si="5"/>
        <v>414</v>
      </c>
      <c r="H14" s="1845">
        <f t="shared" si="5"/>
        <v>424</v>
      </c>
      <c r="I14" s="1845">
        <f t="shared" si="5"/>
        <v>424</v>
      </c>
      <c r="J14" s="1845">
        <f t="shared" si="5"/>
        <v>424</v>
      </c>
      <c r="K14" s="1845">
        <f t="shared" si="5"/>
        <v>424</v>
      </c>
      <c r="L14" s="1845">
        <f t="shared" si="5"/>
        <v>424</v>
      </c>
      <c r="M14" s="1845">
        <f t="shared" si="5"/>
        <v>424</v>
      </c>
      <c r="N14" s="1845">
        <f t="shared" si="5"/>
        <v>424</v>
      </c>
      <c r="O14" s="1854">
        <f t="shared" si="5"/>
        <v>424</v>
      </c>
      <c r="P14" s="1827"/>
      <c r="Q14" s="1856"/>
      <c r="R14" s="1856"/>
      <c r="S14" s="1827"/>
      <c r="T14" s="1827"/>
    </row>
    <row r="15" spans="1:20">
      <c r="A15" s="1825"/>
      <c r="B15" s="1833" t="s">
        <v>5</v>
      </c>
      <c r="C15" s="1827"/>
      <c r="D15" s="1828">
        <v>6</v>
      </c>
      <c r="E15" s="1839">
        <v>5</v>
      </c>
      <c r="F15" s="1839">
        <v>10</v>
      </c>
      <c r="G15" s="1839">
        <v>15</v>
      </c>
      <c r="H15" s="1839">
        <v>10</v>
      </c>
      <c r="I15" s="1839">
        <v>0</v>
      </c>
      <c r="J15" s="1839">
        <v>0</v>
      </c>
      <c r="K15" s="1839">
        <v>0</v>
      </c>
      <c r="L15" s="1839">
        <v>0</v>
      </c>
      <c r="M15" s="1839">
        <v>0</v>
      </c>
      <c r="N15" s="1839">
        <v>0</v>
      </c>
      <c r="O15" s="1851">
        <v>0</v>
      </c>
      <c r="P15" s="1827"/>
      <c r="Q15" s="1856"/>
      <c r="R15" s="1827"/>
      <c r="S15" s="1827"/>
      <c r="T15" s="1827"/>
    </row>
    <row r="16" spans="1:20">
      <c r="A16" s="1825"/>
      <c r="B16" s="1835" t="s">
        <v>11</v>
      </c>
      <c r="C16" s="1827"/>
      <c r="D16" s="1830">
        <v>378</v>
      </c>
      <c r="E16" s="1841">
        <f>+D14</f>
        <v>384</v>
      </c>
      <c r="F16" s="1841">
        <f t="shared" ref="F16:O16" si="6">+E14</f>
        <v>389</v>
      </c>
      <c r="G16" s="1841">
        <f t="shared" si="6"/>
        <v>399</v>
      </c>
      <c r="H16" s="1841">
        <f t="shared" si="6"/>
        <v>414</v>
      </c>
      <c r="I16" s="1841">
        <f t="shared" si="6"/>
        <v>424</v>
      </c>
      <c r="J16" s="1841">
        <f t="shared" si="6"/>
        <v>424</v>
      </c>
      <c r="K16" s="1841">
        <f t="shared" si="6"/>
        <v>424</v>
      </c>
      <c r="L16" s="1841">
        <f t="shared" si="6"/>
        <v>424</v>
      </c>
      <c r="M16" s="1841">
        <f t="shared" si="6"/>
        <v>424</v>
      </c>
      <c r="N16" s="1841">
        <f t="shared" si="6"/>
        <v>424</v>
      </c>
      <c r="O16" s="1852">
        <f t="shared" si="6"/>
        <v>424</v>
      </c>
      <c r="P16" s="1827"/>
      <c r="Q16" s="1856"/>
      <c r="R16" s="1827"/>
      <c r="S16" s="1827"/>
      <c r="T16" s="1827"/>
    </row>
    <row r="17" spans="1:20">
      <c r="A17" s="1838"/>
      <c r="B17" s="1838"/>
      <c r="C17" s="1827"/>
      <c r="D17" s="1839"/>
      <c r="E17" s="1839"/>
      <c r="F17" s="1846"/>
      <c r="G17" s="1846"/>
      <c r="H17" s="1846"/>
      <c r="I17" s="1839"/>
      <c r="J17" s="1839"/>
      <c r="K17" s="1839"/>
      <c r="L17" s="1839"/>
      <c r="M17" s="1839"/>
      <c r="N17" s="1839"/>
      <c r="O17" s="1839"/>
      <c r="P17" s="1827"/>
      <c r="Q17" s="1856"/>
      <c r="R17" s="1827"/>
      <c r="S17" s="1827"/>
      <c r="T17" s="1827"/>
    </row>
    <row r="18" spans="1:20">
      <c r="A18" s="1821"/>
      <c r="B18" s="1831" t="s">
        <v>12</v>
      </c>
      <c r="C18" s="1814"/>
      <c r="D18" s="1832"/>
      <c r="E18" s="1843"/>
      <c r="F18" s="1843"/>
      <c r="G18" s="1843"/>
      <c r="H18" s="1843"/>
      <c r="I18" s="1848"/>
      <c r="J18" s="1844"/>
      <c r="K18" s="1844"/>
      <c r="L18" s="1843"/>
      <c r="M18" s="1843"/>
      <c r="N18" s="1843"/>
      <c r="O18" s="1853"/>
      <c r="P18" s="1814"/>
      <c r="Q18" s="1814"/>
      <c r="R18" s="1814"/>
      <c r="S18" s="1814"/>
      <c r="T18" s="1814"/>
    </row>
    <row r="19" spans="1:20">
      <c r="A19" s="1825"/>
      <c r="B19" s="1833" t="s">
        <v>13</v>
      </c>
      <c r="C19" s="1827"/>
      <c r="D19" s="1828">
        <f t="shared" ref="D19:O19" si="7">+SUM(D20:D21)</f>
        <v>504</v>
      </c>
      <c r="E19" s="1839">
        <f t="shared" si="7"/>
        <v>506</v>
      </c>
      <c r="F19" s="1839">
        <f t="shared" si="7"/>
        <v>512</v>
      </c>
      <c r="G19" s="1839">
        <f t="shared" si="7"/>
        <v>527</v>
      </c>
      <c r="H19" s="1839">
        <f t="shared" si="7"/>
        <v>537</v>
      </c>
      <c r="I19" s="1839">
        <f t="shared" si="7"/>
        <v>537</v>
      </c>
      <c r="J19" s="1839">
        <f t="shared" si="7"/>
        <v>537</v>
      </c>
      <c r="K19" s="1839">
        <f t="shared" si="7"/>
        <v>537</v>
      </c>
      <c r="L19" s="1839">
        <f t="shared" si="7"/>
        <v>537</v>
      </c>
      <c r="M19" s="1839">
        <f t="shared" si="7"/>
        <v>537</v>
      </c>
      <c r="N19" s="1839">
        <f t="shared" si="7"/>
        <v>537</v>
      </c>
      <c r="O19" s="1851">
        <f t="shared" si="7"/>
        <v>537</v>
      </c>
      <c r="P19" s="1827"/>
      <c r="Q19" s="1856"/>
      <c r="R19" s="1827"/>
      <c r="S19" s="1827"/>
      <c r="T19" s="1827"/>
    </row>
    <row r="20" spans="1:20">
      <c r="A20" s="1825"/>
      <c r="B20" s="1833" t="s">
        <v>5</v>
      </c>
      <c r="C20" s="1827"/>
      <c r="D20" s="1828">
        <v>1</v>
      </c>
      <c r="E20" s="1839">
        <v>2</v>
      </c>
      <c r="F20" s="1839">
        <v>6</v>
      </c>
      <c r="G20" s="1839">
        <v>15</v>
      </c>
      <c r="H20" s="1839">
        <v>10</v>
      </c>
      <c r="I20" s="1839">
        <v>0</v>
      </c>
      <c r="J20" s="1839">
        <v>0</v>
      </c>
      <c r="K20" s="1839">
        <v>0</v>
      </c>
      <c r="L20" s="1839">
        <v>0</v>
      </c>
      <c r="M20" s="1839">
        <v>0</v>
      </c>
      <c r="N20" s="1839">
        <v>0</v>
      </c>
      <c r="O20" s="1851">
        <v>0</v>
      </c>
      <c r="P20" s="1827"/>
      <c r="Q20" s="1856"/>
      <c r="R20" s="1827"/>
      <c r="S20" s="1827"/>
      <c r="T20" s="1827"/>
    </row>
    <row r="21" spans="1:20">
      <c r="A21" s="1834"/>
      <c r="B21" s="1835" t="s">
        <v>14</v>
      </c>
      <c r="C21" s="1827"/>
      <c r="D21" s="1830">
        <v>503</v>
      </c>
      <c r="E21" s="1841">
        <f>+D19</f>
        <v>504</v>
      </c>
      <c r="F21" s="1841">
        <f t="shared" ref="F21:O21" si="8">+E19</f>
        <v>506</v>
      </c>
      <c r="G21" s="1841">
        <f t="shared" si="8"/>
        <v>512</v>
      </c>
      <c r="H21" s="1841">
        <f t="shared" si="8"/>
        <v>527</v>
      </c>
      <c r="I21" s="1841">
        <f t="shared" si="8"/>
        <v>537</v>
      </c>
      <c r="J21" s="1841">
        <f t="shared" si="8"/>
        <v>537</v>
      </c>
      <c r="K21" s="1841">
        <f t="shared" si="8"/>
        <v>537</v>
      </c>
      <c r="L21" s="1841">
        <f t="shared" si="8"/>
        <v>537</v>
      </c>
      <c r="M21" s="1841">
        <f t="shared" si="8"/>
        <v>537</v>
      </c>
      <c r="N21" s="1841">
        <f t="shared" si="8"/>
        <v>537</v>
      </c>
      <c r="O21" s="1852">
        <f t="shared" si="8"/>
        <v>537</v>
      </c>
      <c r="P21" s="1827"/>
      <c r="Q21" s="1856"/>
      <c r="R21" s="1827"/>
      <c r="S21" s="1827"/>
      <c r="T21" s="1827"/>
    </row>
    <row r="22" spans="5:5">
      <c r="E22" s="878"/>
    </row>
    <row r="23" spans="4:15">
      <c r="D23" s="878"/>
      <c r="F23" s="1272"/>
      <c r="O23" s="878"/>
    </row>
    <row r="27" ht="30.75" spans="7:15">
      <c r="G27" s="1847"/>
      <c r="H27" s="1847"/>
      <c r="I27" s="1847"/>
      <c r="J27" s="1814"/>
      <c r="K27" s="1814"/>
      <c r="L27" s="1814"/>
      <c r="M27" s="1814"/>
      <c r="N27" s="1814"/>
      <c r="O27" s="1814"/>
    </row>
  </sheetData>
  <pageMargins left="0.984251968503937" right="0.984251968503937" top="0.984251968503937" bottom="0.984251968503937" header="0.511811023622047" footer="0.511811023622047"/>
  <pageSetup paperSize="9" scale="66" orientation="landscape"/>
  <headerFooter>
    <oddHeader>&amp;C&amp;P sur&amp;N</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4">
    <tabColor theme="8" tint="0.399975585192419"/>
    <pageSetUpPr fitToPage="1"/>
  </sheetPr>
  <dimension ref="A1:DH57"/>
  <sheetViews>
    <sheetView showGridLines="0" view="pageBreakPreview" zoomScale="86" zoomScaleNormal="100" workbookViewId="0">
      <pane xSplit="3" ySplit="6" topLeftCell="D7" activePane="bottomRight" state="frozen"/>
      <selection/>
      <selection pane="topRight"/>
      <selection pane="bottomLeft"/>
      <selection pane="bottomRight" activeCell="B34" sqref="B2:B34"/>
    </sheetView>
  </sheetViews>
  <sheetFormatPr defaultColWidth="11.4266666666667" defaultRowHeight="15"/>
  <cols>
    <col min="1" max="1" width="1.42666666666667" style="109" customWidth="1"/>
    <col min="2" max="2" width="31.5733333333333" customWidth="1"/>
    <col min="3" max="3" width="0.853333333333333" style="109" customWidth="1" outlineLevel="1"/>
    <col min="4" max="5" width="7.57333333333333" hidden="1" customWidth="1" outlineLevel="1"/>
    <col min="6" max="6" width="8.14" hidden="1" customWidth="1" outlineLevel="1"/>
    <col min="7" max="7" width="7.57333333333333" hidden="1" customWidth="1" outlineLevel="1"/>
    <col min="8" max="8" width="8.71333333333333" hidden="1" customWidth="1" outlineLevel="1"/>
    <col min="9" max="9" width="6" style="109" hidden="1" customWidth="1" outlineLevel="1"/>
    <col min="10" max="10" width="7.57333333333333" hidden="1" customWidth="1" outlineLevel="1" collapsed="1"/>
    <col min="11" max="11" width="7.57333333333333" hidden="1" customWidth="1" outlineLevel="1"/>
    <col min="12" max="12" width="8.14" hidden="1" customWidth="1" outlineLevel="1"/>
    <col min="13" max="13" width="7.57333333333333" hidden="1" customWidth="1" outlineLevel="1"/>
    <col min="14" max="14" width="6.42666666666667" hidden="1" customWidth="1" outlineLevel="1"/>
    <col min="15" max="15" width="0.853333333333333" style="109" hidden="1" customWidth="1" outlineLevel="1"/>
    <col min="16" max="16" width="7.57333333333333" hidden="1" customWidth="1" outlineLevel="1" collapsed="1"/>
    <col min="17" max="17" width="7.57333333333333" hidden="1" customWidth="1" outlineLevel="1"/>
    <col min="18" max="18" width="8.14" hidden="1" customWidth="1" outlineLevel="1"/>
    <col min="19" max="19" width="7.57333333333333" hidden="1" customWidth="1" outlineLevel="1"/>
    <col min="20" max="20" width="6.42666666666667" hidden="1" customWidth="1" outlineLevel="1"/>
    <col min="21" max="21" width="1" style="109" hidden="1" customWidth="1" outlineLevel="1" collapsed="1"/>
    <col min="22" max="24" width="7.57333333333333" hidden="1" customWidth="1" outlineLevel="1"/>
    <col min="25" max="25" width="8.14" hidden="1" customWidth="1" outlineLevel="1"/>
    <col min="26" max="26" width="7.28666666666667" hidden="1" customWidth="1" outlineLevel="1"/>
    <col min="27" max="27" width="7.57333333333333" hidden="1" customWidth="1" outlineLevel="1"/>
    <col min="28" max="28" width="6.85333333333333" hidden="1" customWidth="1" outlineLevel="1"/>
    <col min="29" max="29" width="1" style="109" hidden="1" customWidth="1" outlineLevel="1"/>
    <col min="30" max="30" width="7.57333333333333" hidden="1" customWidth="1" outlineLevel="1" collapsed="1"/>
    <col min="31" max="32" width="7.57333333333333" hidden="1" customWidth="1" outlineLevel="1"/>
    <col min="33" max="33" width="8.14" hidden="1" customWidth="1" outlineLevel="1"/>
    <col min="34" max="34" width="7.28666666666667" hidden="1" customWidth="1" outlineLevel="1"/>
    <col min="35" max="35" width="7.57333333333333" hidden="1" customWidth="1" outlineLevel="1"/>
    <col min="36" max="36" width="5.85333333333333" hidden="1" customWidth="1" outlineLevel="1"/>
    <col min="37" max="37" width="1" style="109" hidden="1" customWidth="1" outlineLevel="1"/>
    <col min="38" max="39" width="7.57333333333333" hidden="1" customWidth="1" outlineLevel="1"/>
    <col min="40" max="40" width="7.57333333333333" style="109" hidden="1" customWidth="1" outlineLevel="1"/>
    <col min="41" max="41" width="8.14" hidden="1" customWidth="1" outlineLevel="1"/>
    <col min="42" max="42" width="7.28666666666667" hidden="1" customWidth="1" outlineLevel="1"/>
    <col min="43" max="43" width="7.57333333333333" hidden="1" customWidth="1" outlineLevel="1"/>
    <col min="44" max="44" width="5.85333333333333" hidden="1" customWidth="1" outlineLevel="1"/>
    <col min="45" max="45" width="0.853333333333333" style="109" hidden="1" customWidth="1"/>
    <col min="46" max="48" width="7.57333333333333" hidden="1" customWidth="1"/>
    <col min="49" max="49" width="8.14" hidden="1" customWidth="1"/>
    <col min="50" max="50" width="7.28666666666667" hidden="1" customWidth="1"/>
    <col min="51" max="51" width="7.57333333333333" hidden="1" customWidth="1"/>
    <col min="52" max="52" width="5.85333333333333" hidden="1" customWidth="1"/>
    <col min="53" max="53" width="1.28666666666667" style="109" hidden="1" customWidth="1"/>
    <col min="54" max="54" width="7.57333333333333" hidden="1" customWidth="1" outlineLevel="1" collapsed="1"/>
    <col min="55" max="55" width="7.57333333333333" hidden="1" customWidth="1" outlineLevel="1"/>
    <col min="56" max="56" width="10.7133333333333" hidden="1" customWidth="1" outlineLevel="1"/>
    <col min="57" max="57" width="8.14" hidden="1" customWidth="1" outlineLevel="1"/>
    <col min="58" max="58" width="7.28666666666667" hidden="1" customWidth="1" outlineLevel="1"/>
    <col min="59" max="59" width="7.57333333333333" hidden="1" customWidth="1" outlineLevel="1"/>
    <col min="60" max="60" width="6.85333333333333" hidden="1" customWidth="1" outlineLevel="1"/>
    <col min="61" max="61" width="1.28666666666667" style="109" customWidth="1" outlineLevel="1"/>
    <col min="62" max="64" width="7.57333333333333" hidden="1" customWidth="1" outlineLevel="1"/>
    <col min="65" max="65" width="8.14" hidden="1" customWidth="1" outlineLevel="1"/>
    <col min="66" max="66" width="8.28666666666667" hidden="1" customWidth="1" outlineLevel="1"/>
    <col min="67" max="67" width="7.57333333333333" hidden="1" customWidth="1" outlineLevel="1"/>
    <col min="68" max="68" width="6.85333333333333" hidden="1" customWidth="1" outlineLevel="1"/>
    <col min="69" max="69" width="2.14" style="109" customWidth="1" outlineLevel="1"/>
    <col min="70" max="70" width="7.57333333333333" customWidth="1" outlineLevel="1" collapsed="1"/>
    <col min="71" max="72" width="7.57333333333333" customWidth="1" outlineLevel="1"/>
    <col min="73" max="73" width="8.14" customWidth="1" outlineLevel="1"/>
    <col min="74" max="74" width="8.28666666666667" customWidth="1" outlineLevel="1"/>
    <col min="75" max="75" width="7.57333333333333" customWidth="1" outlineLevel="1"/>
    <col min="76" max="76" width="6.42666666666667" customWidth="1" outlineLevel="1"/>
    <col min="77" max="77" width="1.28666666666667" style="109" hidden="1" customWidth="1" outlineLevel="1"/>
    <col min="78" max="78" width="7.57333333333333" hidden="1" customWidth="1" outlineLevel="1" collapsed="1"/>
    <col min="79" max="80" width="7.57333333333333" hidden="1" customWidth="1" outlineLevel="1"/>
    <col min="81" max="81" width="8.14" hidden="1" customWidth="1" outlineLevel="1"/>
    <col min="82" max="82" width="7.28666666666667" hidden="1" customWidth="1" outlineLevel="1"/>
    <col min="83" max="83" width="7.57333333333333" hidden="1" customWidth="1" outlineLevel="1"/>
    <col min="84" max="84" width="4.85333333333333" hidden="1" customWidth="1" outlineLevel="1"/>
    <col min="85" max="85" width="1.28666666666667" style="109" hidden="1" customWidth="1" outlineLevel="1"/>
    <col min="86" max="88" width="7.57333333333333" hidden="1" customWidth="1" outlineLevel="1"/>
    <col min="89" max="89" width="8.14" hidden="1" customWidth="1" outlineLevel="1"/>
    <col min="90" max="90" width="7.28666666666667" hidden="1" customWidth="1" outlineLevel="1"/>
    <col min="91" max="91" width="7.57333333333333" hidden="1" customWidth="1" outlineLevel="1"/>
    <col min="92" max="92" width="4.85333333333333" hidden="1" customWidth="1" outlineLevel="1"/>
    <col min="93" max="93" width="0.853333333333333" style="109" customWidth="1" outlineLevel="1"/>
    <col min="94" max="96" width="8.28666666666667" customWidth="1"/>
    <col min="97" max="97" width="8.85333333333333" customWidth="1"/>
    <col min="98" max="98" width="8.28666666666667" hidden="1" customWidth="1"/>
    <col min="99" max="99" width="9.42666666666667" customWidth="1"/>
    <col min="100" max="100" width="9.71333333333333" customWidth="1"/>
    <col min="101" max="101" width="0.713333333333333" style="109" customWidth="1"/>
    <col min="102" max="102" width="11.7133333333333" customWidth="1"/>
    <col min="103" max="103" width="10.4266666666667" hidden="1" customWidth="1"/>
    <col min="104" max="104" width="10.5733333333333" hidden="1" customWidth="1"/>
    <col min="105" max="105" width="8.14" customWidth="1"/>
    <col min="106" max="106" width="8.85333333333333" customWidth="1"/>
    <col min="107" max="107" width="9.71333333333333" customWidth="1"/>
    <col min="108" max="108" width="10.14" hidden="1" customWidth="1"/>
    <col min="109" max="109" width="8.71333333333333" hidden="1" customWidth="1"/>
    <col min="110" max="110" width="11.4266666666667" hidden="1" customWidth="1"/>
    <col min="111" max="111" width="1.42666666666667" style="109" customWidth="1"/>
  </cols>
  <sheetData>
    <row r="1" ht="5.25" customHeight="1" spans="1:111">
      <c r="A1" s="1664"/>
      <c r="B1" s="1665"/>
      <c r="C1" s="1664"/>
      <c r="D1" s="1665"/>
      <c r="E1" s="1665"/>
      <c r="F1" s="1665"/>
      <c r="G1" s="1665"/>
      <c r="H1" s="1665"/>
      <c r="I1" s="1664"/>
      <c r="J1" s="1665"/>
      <c r="K1" s="1665"/>
      <c r="L1" s="1665"/>
      <c r="M1" s="1665"/>
      <c r="N1" s="1665"/>
      <c r="O1" s="1664"/>
      <c r="P1" s="1665"/>
      <c r="Q1" s="1665"/>
      <c r="R1" s="1665"/>
      <c r="S1" s="1665"/>
      <c r="T1" s="1665"/>
      <c r="U1" s="1664"/>
      <c r="V1" s="1665"/>
      <c r="W1" s="1665"/>
      <c r="X1" s="1665"/>
      <c r="Y1" s="1665"/>
      <c r="Z1" s="1665"/>
      <c r="AA1" s="1665"/>
      <c r="AB1" s="1665"/>
      <c r="AC1" s="1664"/>
      <c r="AD1" s="1665"/>
      <c r="AE1" s="1665"/>
      <c r="AF1" s="1665"/>
      <c r="AG1" s="1665"/>
      <c r="AH1" s="1665"/>
      <c r="AI1" s="1665"/>
      <c r="AJ1" s="1665"/>
      <c r="AK1" s="1664"/>
      <c r="AL1" s="1665"/>
      <c r="AM1" s="1665"/>
      <c r="AN1" s="1664"/>
      <c r="AO1" s="1665"/>
      <c r="AP1" s="1665"/>
      <c r="AQ1" s="1665"/>
      <c r="AR1" s="1665"/>
      <c r="AS1" s="1664"/>
      <c r="AT1" s="1665"/>
      <c r="AU1" s="1665"/>
      <c r="AV1" s="1665"/>
      <c r="AW1" s="1665"/>
      <c r="AX1" s="1665"/>
      <c r="AY1" s="1665"/>
      <c r="AZ1" s="1665"/>
      <c r="BA1" s="1664"/>
      <c r="BB1" s="1665"/>
      <c r="BC1" s="1665"/>
      <c r="BD1" s="1665"/>
      <c r="BE1" s="1665"/>
      <c r="BF1" s="1665"/>
      <c r="BG1" s="1665"/>
      <c r="BH1" s="1665"/>
      <c r="BI1" s="1664"/>
      <c r="BJ1" s="1665"/>
      <c r="BK1" s="1665"/>
      <c r="BL1" s="1665"/>
      <c r="BM1" s="1665"/>
      <c r="BN1" s="1665"/>
      <c r="BO1" s="1665"/>
      <c r="BP1" s="1665"/>
      <c r="BQ1" s="1664"/>
      <c r="BR1" s="1665"/>
      <c r="BS1" s="1665"/>
      <c r="BT1" s="1665"/>
      <c r="BU1" s="1665"/>
      <c r="BV1" s="1665"/>
      <c r="BW1" s="1665"/>
      <c r="BX1" s="1665"/>
      <c r="BY1" s="1664"/>
      <c r="BZ1" s="1665"/>
      <c r="CA1" s="1665"/>
      <c r="CB1" s="1665"/>
      <c r="CC1" s="1665"/>
      <c r="CD1" s="1665"/>
      <c r="CE1" s="1665"/>
      <c r="CF1" s="1665"/>
      <c r="CG1" s="1664"/>
      <c r="CH1" s="1665"/>
      <c r="CI1" s="1665"/>
      <c r="CJ1" s="1665"/>
      <c r="CK1" s="1665"/>
      <c r="CL1" s="1665"/>
      <c r="CM1" s="1665"/>
      <c r="CN1" s="1665"/>
      <c r="CO1" s="1664"/>
      <c r="CP1" s="1665"/>
      <c r="CQ1" s="1665"/>
      <c r="CR1" s="1665"/>
      <c r="CS1" s="1665"/>
      <c r="CT1" s="1665"/>
      <c r="CU1" s="1665"/>
      <c r="CV1" s="1665"/>
      <c r="CW1" s="1664"/>
      <c r="CX1" s="1665"/>
      <c r="CY1" s="1665"/>
      <c r="CZ1" s="1665"/>
      <c r="DA1" s="1665"/>
      <c r="DB1" s="1665"/>
      <c r="DC1" s="1665"/>
      <c r="DD1" s="1665"/>
      <c r="DE1" s="1665"/>
      <c r="DF1" s="1665"/>
      <c r="DG1" s="1664"/>
    </row>
    <row r="2" ht="15.75" customHeight="1" spans="1:111">
      <c r="A2" s="1666"/>
      <c r="B2" s="1667"/>
      <c r="C2" s="1668"/>
      <c r="D2" s="1669">
        <v>0.617158864208358</v>
      </c>
      <c r="E2" s="1721"/>
      <c r="F2" s="1721"/>
      <c r="G2" s="1721"/>
      <c r="H2" s="1722"/>
      <c r="I2" s="1668"/>
      <c r="J2" s="1669">
        <v>0.615863772490125</v>
      </c>
      <c r="K2" s="1722"/>
      <c r="L2" s="1745"/>
      <c r="M2" s="1722"/>
      <c r="N2" s="1745"/>
      <c r="O2" s="1668"/>
      <c r="P2" s="1669">
        <v>0.592791498028745</v>
      </c>
      <c r="Q2" s="1745"/>
      <c r="R2" s="1745"/>
      <c r="S2" s="1722"/>
      <c r="T2" s="1745"/>
      <c r="U2" s="1668"/>
      <c r="V2" s="1669">
        <v>0.590670853089244</v>
      </c>
      <c r="W2" s="1745"/>
      <c r="X2" s="1745"/>
      <c r="Y2" s="1745"/>
      <c r="Z2" s="1745"/>
      <c r="AA2" s="1722"/>
      <c r="AB2" s="1745"/>
      <c r="AC2" s="1668"/>
      <c r="AD2" s="1669"/>
      <c r="AE2" s="1745"/>
      <c r="AF2" s="1745"/>
      <c r="AG2" s="1745"/>
      <c r="AH2" s="1745"/>
      <c r="AI2" s="1722"/>
      <c r="AJ2" s="1745"/>
      <c r="AK2" s="1668"/>
      <c r="AL2" s="1669"/>
      <c r="AM2" s="1745"/>
      <c r="AN2" s="1755"/>
      <c r="AO2" s="1745"/>
      <c r="AP2" s="1745"/>
      <c r="AQ2" s="1722"/>
      <c r="AR2" s="1745"/>
      <c r="AS2" s="1668"/>
      <c r="AT2" s="1669"/>
      <c r="AU2" s="1722"/>
      <c r="AV2" s="1759"/>
      <c r="AW2" s="1669"/>
      <c r="AX2" s="1745"/>
      <c r="AY2" s="1722"/>
      <c r="AZ2" s="1745"/>
      <c r="BA2" s="1668"/>
      <c r="BB2" s="1745"/>
      <c r="BC2" s="1745"/>
      <c r="BD2" s="1745"/>
      <c r="BE2" s="1745"/>
      <c r="BF2" s="1745"/>
      <c r="BG2" s="1722"/>
      <c r="BH2" s="1745"/>
      <c r="BI2" s="1668"/>
      <c r="BJ2" s="1669">
        <v>0.556664986177551</v>
      </c>
      <c r="BK2" s="1745"/>
      <c r="BL2" s="1745"/>
      <c r="BM2" s="1745"/>
      <c r="BN2" s="1745"/>
      <c r="BO2" s="1722"/>
      <c r="BP2" s="1745"/>
      <c r="BQ2" s="1668"/>
      <c r="BR2" s="641"/>
      <c r="BS2" s="1669"/>
      <c r="BT2" s="1745"/>
      <c r="BU2" s="1762"/>
      <c r="BV2" s="1745"/>
      <c r="BW2" s="1722"/>
      <c r="BX2" s="1745"/>
      <c r="BY2" s="1668"/>
      <c r="BZ2" s="1669"/>
      <c r="CA2" s="1745"/>
      <c r="CB2" s="1745"/>
      <c r="CC2" s="1745"/>
      <c r="CD2" s="1745"/>
      <c r="CE2" s="1722"/>
      <c r="CF2" s="1745"/>
      <c r="CG2" s="1668"/>
      <c r="CH2" s="1722"/>
      <c r="CI2" s="1745"/>
      <c r="CJ2" s="1745"/>
      <c r="CK2" s="1745"/>
      <c r="CL2" s="1745"/>
      <c r="CM2" s="1722"/>
      <c r="CN2" s="1745"/>
      <c r="CO2" s="1668"/>
      <c r="CP2" s="1722"/>
      <c r="CQ2" s="1722"/>
      <c r="CR2" s="1722"/>
      <c r="CS2" s="1745"/>
      <c r="CT2" s="1745"/>
      <c r="CU2" s="1745"/>
      <c r="CV2" s="1745"/>
      <c r="CW2" s="1668"/>
      <c r="CX2" s="1745"/>
      <c r="CY2" s="1745"/>
      <c r="CZ2" s="1745"/>
      <c r="DA2" s="1745"/>
      <c r="DB2" s="1745"/>
      <c r="DC2" s="1745"/>
      <c r="DD2" s="1745"/>
      <c r="DE2" s="1745"/>
      <c r="DF2" s="1745"/>
      <c r="DG2" s="1664"/>
    </row>
    <row r="3" ht="3" customHeight="1" spans="1:111">
      <c r="A3" s="1664"/>
      <c r="B3" s="1665"/>
      <c r="C3" s="1664"/>
      <c r="D3" s="1665"/>
      <c r="E3" s="1665"/>
      <c r="F3" s="1665"/>
      <c r="G3" s="1665"/>
      <c r="H3" s="1665"/>
      <c r="I3" s="1664"/>
      <c r="J3" s="1746" t="s">
        <v>15</v>
      </c>
      <c r="K3" s="1665"/>
      <c r="L3" s="1665"/>
      <c r="M3" s="1665"/>
      <c r="N3" s="1665"/>
      <c r="O3" s="1664"/>
      <c r="P3" s="1665"/>
      <c r="Q3" s="1665"/>
      <c r="R3" s="1665"/>
      <c r="S3" s="1665"/>
      <c r="T3" s="1665"/>
      <c r="U3" s="1664"/>
      <c r="V3" s="1665"/>
      <c r="W3" s="1665"/>
      <c r="X3" s="1665"/>
      <c r="Y3" s="1665"/>
      <c r="Z3" s="1665"/>
      <c r="AA3" s="1665"/>
      <c r="AB3" s="1665"/>
      <c r="AC3" s="1664"/>
      <c r="AD3" s="1665"/>
      <c r="AE3" s="1665"/>
      <c r="AF3" s="1665"/>
      <c r="AG3" s="1665"/>
      <c r="AH3" s="1665"/>
      <c r="AI3" s="1665"/>
      <c r="AJ3" s="1665"/>
      <c r="AK3" s="1664"/>
      <c r="AL3" s="1665"/>
      <c r="AM3" s="1665"/>
      <c r="AN3" s="1664"/>
      <c r="AO3" s="1665"/>
      <c r="AP3" s="1665"/>
      <c r="AQ3" s="1665"/>
      <c r="AR3" s="1665"/>
      <c r="AS3" s="1664"/>
      <c r="AT3" s="1665"/>
      <c r="AU3" s="1665"/>
      <c r="AV3" s="1665"/>
      <c r="AW3" s="1665"/>
      <c r="AX3" s="1665"/>
      <c r="AY3" s="1665"/>
      <c r="AZ3" s="1665"/>
      <c r="BA3" s="1664"/>
      <c r="BB3" s="1665"/>
      <c r="BC3" s="1665"/>
      <c r="BD3" s="1665"/>
      <c r="BE3" s="1665"/>
      <c r="BF3" s="1665"/>
      <c r="BG3" s="1665"/>
      <c r="BH3" s="1665"/>
      <c r="BI3" s="1664"/>
      <c r="BJ3" s="1665"/>
      <c r="BK3" s="1665"/>
      <c r="BL3" s="1665"/>
      <c r="BM3" s="1665"/>
      <c r="BN3" s="1665"/>
      <c r="BO3" s="1665"/>
      <c r="BP3" s="1665"/>
      <c r="BQ3" s="1664"/>
      <c r="BR3" s="1665"/>
      <c r="BS3" s="1665"/>
      <c r="BT3" s="1665"/>
      <c r="BU3" s="1665"/>
      <c r="BV3" s="1665"/>
      <c r="BW3" s="1665"/>
      <c r="BX3" s="1665"/>
      <c r="BY3" s="1664"/>
      <c r="BZ3" s="1665"/>
      <c r="CA3" s="1665"/>
      <c r="CB3" s="1665"/>
      <c r="CC3" s="1665"/>
      <c r="CD3" s="1665"/>
      <c r="CE3" s="1665"/>
      <c r="CF3" s="1665"/>
      <c r="CG3" s="1664"/>
      <c r="CH3" s="1665"/>
      <c r="CI3" s="1665"/>
      <c r="CJ3" s="1665"/>
      <c r="CK3" s="1665"/>
      <c r="CL3" s="1665"/>
      <c r="CM3" s="1665"/>
      <c r="CN3" s="1665"/>
      <c r="CO3" s="1664"/>
      <c r="CP3" s="1665"/>
      <c r="CQ3" s="1665"/>
      <c r="CR3" s="1665"/>
      <c r="CS3" s="1665"/>
      <c r="CT3" s="1665"/>
      <c r="CU3" s="1665"/>
      <c r="CV3" s="1665"/>
      <c r="CW3" s="1664"/>
      <c r="CX3" s="1665"/>
      <c r="CY3" s="1665"/>
      <c r="CZ3" s="1665"/>
      <c r="DA3" s="1665"/>
      <c r="DB3" s="1665"/>
      <c r="DC3" s="1665"/>
      <c r="DD3" s="1665"/>
      <c r="DE3" s="1665"/>
      <c r="DF3" s="1665"/>
      <c r="DG3" s="1664"/>
    </row>
    <row r="4" ht="13.5" customHeight="1" spans="1:111">
      <c r="A4" s="1670"/>
      <c r="B4" s="1671" t="s">
        <v>16</v>
      </c>
      <c r="C4" s="1670"/>
      <c r="D4" s="1672" t="s">
        <v>17</v>
      </c>
      <c r="E4" s="1672"/>
      <c r="F4" s="1672"/>
      <c r="G4" s="1672"/>
      <c r="H4" s="1672"/>
      <c r="I4" s="1670"/>
      <c r="J4" s="1747" t="s">
        <v>18</v>
      </c>
      <c r="K4" s="1747"/>
      <c r="L4" s="1747"/>
      <c r="M4" s="1747"/>
      <c r="N4" s="1747"/>
      <c r="O4" s="1670"/>
      <c r="P4" s="1747" t="s">
        <v>19</v>
      </c>
      <c r="Q4" s="1747"/>
      <c r="R4" s="1747"/>
      <c r="S4" s="1747"/>
      <c r="T4" s="1747"/>
      <c r="U4" s="643"/>
      <c r="V4" s="1747" t="s">
        <v>20</v>
      </c>
      <c r="W4" s="1747"/>
      <c r="X4" s="1747"/>
      <c r="Y4" s="1747"/>
      <c r="Z4" s="1747"/>
      <c r="AA4" s="1747"/>
      <c r="AB4" s="1747"/>
      <c r="AC4" s="643"/>
      <c r="AD4" s="1747" t="s">
        <v>21</v>
      </c>
      <c r="AE4" s="1747"/>
      <c r="AF4" s="1747"/>
      <c r="AG4" s="1747"/>
      <c r="AH4" s="1747"/>
      <c r="AI4" s="1747"/>
      <c r="AJ4" s="1747"/>
      <c r="AK4" s="643"/>
      <c r="AL4" s="1747" t="s">
        <v>22</v>
      </c>
      <c r="AM4" s="1747"/>
      <c r="AN4" s="1747"/>
      <c r="AO4" s="1747"/>
      <c r="AP4" s="1747"/>
      <c r="AQ4" s="1747"/>
      <c r="AR4" s="1747"/>
      <c r="AS4" s="643"/>
      <c r="AT4" s="1747" t="s">
        <v>23</v>
      </c>
      <c r="AU4" s="1747"/>
      <c r="AV4" s="1747"/>
      <c r="AW4" s="1747"/>
      <c r="AX4" s="1747"/>
      <c r="AY4" s="1747"/>
      <c r="AZ4" s="1747"/>
      <c r="BA4" s="643"/>
      <c r="BB4" s="1747" t="s">
        <v>24</v>
      </c>
      <c r="BC4" s="1747"/>
      <c r="BD4" s="1747"/>
      <c r="BE4" s="1747"/>
      <c r="BF4" s="1747"/>
      <c r="BG4" s="1747"/>
      <c r="BH4" s="1747"/>
      <c r="BI4" s="643"/>
      <c r="BJ4" s="1747" t="s">
        <v>25</v>
      </c>
      <c r="BK4" s="1747"/>
      <c r="BL4" s="1747"/>
      <c r="BM4" s="1747"/>
      <c r="BN4" s="1747"/>
      <c r="BO4" s="1747"/>
      <c r="BP4" s="1747"/>
      <c r="BQ4" s="643"/>
      <c r="BR4" s="1747" t="s">
        <v>26</v>
      </c>
      <c r="BS4" s="1747"/>
      <c r="BT4" s="1747"/>
      <c r="BU4" s="1747"/>
      <c r="BV4" s="1747"/>
      <c r="BW4" s="1747"/>
      <c r="BX4" s="1747"/>
      <c r="BY4" s="643"/>
      <c r="BZ4" s="1747" t="s">
        <v>27</v>
      </c>
      <c r="CA4" s="1747"/>
      <c r="CB4" s="1747"/>
      <c r="CC4" s="1747"/>
      <c r="CD4" s="1747"/>
      <c r="CE4" s="1747"/>
      <c r="CF4" s="1747"/>
      <c r="CG4" s="643"/>
      <c r="CH4" s="1747" t="s">
        <v>28</v>
      </c>
      <c r="CI4" s="1747"/>
      <c r="CJ4" s="1747"/>
      <c r="CK4" s="1747"/>
      <c r="CL4" s="1747"/>
      <c r="CM4" s="1747"/>
      <c r="CN4" s="1747"/>
      <c r="CO4" s="1670"/>
      <c r="CP4" s="1672" t="s">
        <v>29</v>
      </c>
      <c r="CQ4" s="1672"/>
      <c r="CR4" s="1672"/>
      <c r="CS4" s="1672"/>
      <c r="CT4" s="1672"/>
      <c r="CU4" s="1672"/>
      <c r="CV4" s="1672"/>
      <c r="CW4" s="1670"/>
      <c r="CX4" s="1772" t="s">
        <v>30</v>
      </c>
      <c r="CY4" s="1772"/>
      <c r="CZ4" s="1772"/>
      <c r="DA4" s="1772"/>
      <c r="DB4" s="1772"/>
      <c r="DC4" s="1772"/>
      <c r="DD4" s="1772"/>
      <c r="DE4" s="1772"/>
      <c r="DF4" s="1802"/>
      <c r="DG4" s="1670"/>
    </row>
    <row r="5" ht="25.5" spans="1:111">
      <c r="A5" s="903"/>
      <c r="B5" s="1673"/>
      <c r="C5" s="1670"/>
      <c r="D5" s="593" t="s">
        <v>31</v>
      </c>
      <c r="E5" s="619" t="s">
        <v>32</v>
      </c>
      <c r="F5" s="619" t="s">
        <v>33</v>
      </c>
      <c r="G5" s="619" t="s">
        <v>34</v>
      </c>
      <c r="H5" s="620" t="s">
        <v>35</v>
      </c>
      <c r="I5" s="1670"/>
      <c r="J5" s="593" t="s">
        <v>31</v>
      </c>
      <c r="K5" s="619" t="s">
        <v>32</v>
      </c>
      <c r="L5" s="619" t="s">
        <v>33</v>
      </c>
      <c r="M5" s="619" t="s">
        <v>34</v>
      </c>
      <c r="N5" s="620" t="s">
        <v>35</v>
      </c>
      <c r="O5" s="1670"/>
      <c r="P5" s="593" t="s">
        <v>31</v>
      </c>
      <c r="Q5" s="619" t="s">
        <v>32</v>
      </c>
      <c r="R5" s="619" t="s">
        <v>33</v>
      </c>
      <c r="S5" s="619" t="s">
        <v>34</v>
      </c>
      <c r="T5" s="620" t="s">
        <v>35</v>
      </c>
      <c r="U5" s="643"/>
      <c r="V5" s="593" t="s">
        <v>31</v>
      </c>
      <c r="W5" s="619" t="s">
        <v>32</v>
      </c>
      <c r="X5" s="619" t="s">
        <v>36</v>
      </c>
      <c r="Y5" s="619" t="s">
        <v>33</v>
      </c>
      <c r="Z5" s="619" t="s">
        <v>37</v>
      </c>
      <c r="AA5" s="619" t="s">
        <v>34</v>
      </c>
      <c r="AB5" s="620" t="s">
        <v>35</v>
      </c>
      <c r="AC5" s="643"/>
      <c r="AD5" s="593" t="s">
        <v>31</v>
      </c>
      <c r="AE5" s="619" t="s">
        <v>32</v>
      </c>
      <c r="AF5" s="619" t="s">
        <v>36</v>
      </c>
      <c r="AG5" s="619" t="s">
        <v>33</v>
      </c>
      <c r="AH5" s="619" t="s">
        <v>37</v>
      </c>
      <c r="AI5" s="619" t="s">
        <v>34</v>
      </c>
      <c r="AJ5" s="620" t="s">
        <v>35</v>
      </c>
      <c r="AK5" s="643"/>
      <c r="AL5" s="593" t="s">
        <v>31</v>
      </c>
      <c r="AM5" s="619" t="s">
        <v>32</v>
      </c>
      <c r="AN5" s="619" t="s">
        <v>36</v>
      </c>
      <c r="AO5" s="619" t="s">
        <v>33</v>
      </c>
      <c r="AP5" s="619" t="s">
        <v>37</v>
      </c>
      <c r="AQ5" s="619" t="s">
        <v>34</v>
      </c>
      <c r="AR5" s="620" t="s">
        <v>35</v>
      </c>
      <c r="AS5" s="643"/>
      <c r="AT5" s="593" t="s">
        <v>31</v>
      </c>
      <c r="AU5" s="619" t="s">
        <v>32</v>
      </c>
      <c r="AV5" s="619" t="s">
        <v>38</v>
      </c>
      <c r="AW5" s="619" t="s">
        <v>33</v>
      </c>
      <c r="AX5" s="619" t="s">
        <v>39</v>
      </c>
      <c r="AY5" s="619" t="s">
        <v>34</v>
      </c>
      <c r="AZ5" s="620" t="s">
        <v>35</v>
      </c>
      <c r="BA5" s="643"/>
      <c r="BB5" s="593" t="s">
        <v>31</v>
      </c>
      <c r="BC5" s="619" t="s">
        <v>32</v>
      </c>
      <c r="BD5" s="619" t="s">
        <v>40</v>
      </c>
      <c r="BE5" s="619" t="s">
        <v>33</v>
      </c>
      <c r="BF5" s="619" t="s">
        <v>41</v>
      </c>
      <c r="BG5" s="619" t="s">
        <v>34</v>
      </c>
      <c r="BH5" s="620" t="s">
        <v>35</v>
      </c>
      <c r="BI5" s="643"/>
      <c r="BJ5" s="593" t="s">
        <v>31</v>
      </c>
      <c r="BK5" s="619" t="s">
        <v>32</v>
      </c>
      <c r="BL5" s="619" t="s">
        <v>40</v>
      </c>
      <c r="BM5" s="619" t="s">
        <v>33</v>
      </c>
      <c r="BN5" s="619" t="s">
        <v>41</v>
      </c>
      <c r="BO5" s="619" t="s">
        <v>34</v>
      </c>
      <c r="BP5" s="620" t="s">
        <v>35</v>
      </c>
      <c r="BQ5" s="643"/>
      <c r="BR5" s="593" t="s">
        <v>31</v>
      </c>
      <c r="BS5" s="619" t="s">
        <v>32</v>
      </c>
      <c r="BT5" s="619" t="s">
        <v>42</v>
      </c>
      <c r="BU5" s="619" t="s">
        <v>33</v>
      </c>
      <c r="BV5" s="619" t="s">
        <v>41</v>
      </c>
      <c r="BW5" s="619" t="s">
        <v>34</v>
      </c>
      <c r="BX5" s="620" t="s">
        <v>35</v>
      </c>
      <c r="BY5" s="643"/>
      <c r="BZ5" s="593" t="s">
        <v>31</v>
      </c>
      <c r="CA5" s="619" t="s">
        <v>32</v>
      </c>
      <c r="CB5" s="619" t="s">
        <v>42</v>
      </c>
      <c r="CC5" s="619" t="s">
        <v>33</v>
      </c>
      <c r="CD5" s="619" t="s">
        <v>41</v>
      </c>
      <c r="CE5" s="619" t="s">
        <v>34</v>
      </c>
      <c r="CF5" s="620" t="s">
        <v>35</v>
      </c>
      <c r="CG5" s="643"/>
      <c r="CH5" s="593" t="s">
        <v>31</v>
      </c>
      <c r="CI5" s="619" t="s">
        <v>32</v>
      </c>
      <c r="CJ5" s="619" t="s">
        <v>42</v>
      </c>
      <c r="CK5" s="619" t="s">
        <v>33</v>
      </c>
      <c r="CL5" s="619" t="s">
        <v>41</v>
      </c>
      <c r="CM5" s="619" t="s">
        <v>34</v>
      </c>
      <c r="CN5" s="620" t="s">
        <v>35</v>
      </c>
      <c r="CO5" s="1670"/>
      <c r="CP5" s="593" t="s">
        <v>31</v>
      </c>
      <c r="CQ5" s="619" t="s">
        <v>32</v>
      </c>
      <c r="CR5" s="619" t="s">
        <v>42</v>
      </c>
      <c r="CS5" s="619" t="s">
        <v>33</v>
      </c>
      <c r="CT5" s="619" t="s">
        <v>41</v>
      </c>
      <c r="CU5" s="619" t="s">
        <v>34</v>
      </c>
      <c r="CV5" s="620" t="s">
        <v>35</v>
      </c>
      <c r="CW5" s="1670"/>
      <c r="CX5" s="593" t="s">
        <v>32</v>
      </c>
      <c r="CY5" s="619" t="s">
        <v>43</v>
      </c>
      <c r="CZ5" s="619" t="s">
        <v>44</v>
      </c>
      <c r="DA5" s="619" t="s">
        <v>42</v>
      </c>
      <c r="DB5" s="619" t="s">
        <v>34</v>
      </c>
      <c r="DC5" s="619" t="s">
        <v>45</v>
      </c>
      <c r="DD5" s="619" t="s">
        <v>46</v>
      </c>
      <c r="DE5" s="619" t="s">
        <v>47</v>
      </c>
      <c r="DF5" s="888" t="s">
        <v>48</v>
      </c>
      <c r="DG5" s="997"/>
    </row>
    <row r="6" ht="2.25" customHeight="1" spans="1:111">
      <c r="A6" s="1664"/>
      <c r="B6" s="1665"/>
      <c r="C6" s="1668"/>
      <c r="D6" s="1674"/>
      <c r="E6" s="1674"/>
      <c r="F6" s="1674"/>
      <c r="G6" s="1674"/>
      <c r="H6" s="1674"/>
      <c r="I6" s="1668"/>
      <c r="J6" s="1674"/>
      <c r="K6" s="1674"/>
      <c r="L6" s="1674"/>
      <c r="M6" s="1674"/>
      <c r="N6" s="1674"/>
      <c r="O6" s="1668"/>
      <c r="P6" s="1674"/>
      <c r="Q6" s="1674"/>
      <c r="R6" s="1674"/>
      <c r="S6" s="1674"/>
      <c r="T6" s="1674"/>
      <c r="U6" s="1668"/>
      <c r="V6" s="1674"/>
      <c r="W6" s="1674"/>
      <c r="X6" s="1674"/>
      <c r="Y6" s="1674"/>
      <c r="Z6" s="1674"/>
      <c r="AA6" s="1674"/>
      <c r="AB6" s="1674"/>
      <c r="AC6" s="1668"/>
      <c r="AD6" s="1674"/>
      <c r="AE6" s="1674"/>
      <c r="AF6" s="1674"/>
      <c r="AG6" s="1674"/>
      <c r="AH6" s="1674"/>
      <c r="AI6" s="1674"/>
      <c r="AJ6" s="1674"/>
      <c r="AK6" s="1668"/>
      <c r="AL6" s="1674"/>
      <c r="AM6" s="1674"/>
      <c r="AN6" s="1756"/>
      <c r="AO6" s="1674"/>
      <c r="AP6" s="1674"/>
      <c r="AQ6" s="1674"/>
      <c r="AR6" s="1674"/>
      <c r="AS6" s="1668"/>
      <c r="AT6" s="1674"/>
      <c r="AU6" s="1674"/>
      <c r="AV6" s="1674"/>
      <c r="AW6" s="1674"/>
      <c r="AX6" s="1674"/>
      <c r="AY6" s="1674"/>
      <c r="AZ6" s="1674"/>
      <c r="BA6" s="1668"/>
      <c r="BB6" s="1674"/>
      <c r="BC6" s="1674"/>
      <c r="BD6" s="1674"/>
      <c r="BE6" s="1674"/>
      <c r="BF6" s="1674"/>
      <c r="BG6" s="1674"/>
      <c r="BH6" s="1674"/>
      <c r="BI6" s="1668"/>
      <c r="BJ6" s="1674"/>
      <c r="BK6" s="1674"/>
      <c r="BL6" s="1674"/>
      <c r="BM6" s="1674"/>
      <c r="BN6" s="1674"/>
      <c r="BO6" s="1674"/>
      <c r="BP6" s="1674"/>
      <c r="BQ6" s="1668"/>
      <c r="BR6" s="1674"/>
      <c r="BS6" s="1674"/>
      <c r="BT6" s="1674"/>
      <c r="BU6" s="1674"/>
      <c r="BV6" s="1674"/>
      <c r="BW6" s="1674"/>
      <c r="BX6" s="1674"/>
      <c r="BY6" s="1668"/>
      <c r="BZ6" s="1674"/>
      <c r="CA6" s="1674"/>
      <c r="CB6" s="1674"/>
      <c r="CC6" s="1674"/>
      <c r="CD6" s="1674"/>
      <c r="CE6" s="1674"/>
      <c r="CF6" s="1674"/>
      <c r="CG6" s="1668"/>
      <c r="CH6" s="1674"/>
      <c r="CI6" s="1674"/>
      <c r="CJ6" s="1674"/>
      <c r="CK6" s="1674"/>
      <c r="CL6" s="1674"/>
      <c r="CM6" s="1674"/>
      <c r="CN6" s="1674"/>
      <c r="CO6" s="1668"/>
      <c r="CP6" s="1674"/>
      <c r="CQ6" s="1674"/>
      <c r="CR6" s="1674"/>
      <c r="CS6" s="1674"/>
      <c r="CT6" s="1674"/>
      <c r="CU6" s="1674"/>
      <c r="CV6" s="1674"/>
      <c r="CW6" s="1668"/>
      <c r="CX6" s="1674"/>
      <c r="CY6" s="1674"/>
      <c r="CZ6" s="1674"/>
      <c r="DA6" s="1674"/>
      <c r="DB6" s="1674"/>
      <c r="DC6" s="1674"/>
      <c r="DD6" s="1788"/>
      <c r="DE6" s="1674"/>
      <c r="DF6" s="1674"/>
      <c r="DG6" s="1664"/>
    </row>
    <row r="7" s="1391" customFormat="1" spans="1:112">
      <c r="A7" s="1675"/>
      <c r="B7" s="1676" t="s">
        <v>49</v>
      </c>
      <c r="C7" s="973"/>
      <c r="D7" s="1677">
        <v>256415.34</v>
      </c>
      <c r="E7" s="1723">
        <v>257215.34</v>
      </c>
      <c r="F7" s="1723">
        <v>-800</v>
      </c>
      <c r="G7" s="1723">
        <v>261327.34</v>
      </c>
      <c r="H7" s="837">
        <v>-0.0187963494366874</v>
      </c>
      <c r="I7" s="973"/>
      <c r="J7" s="1677">
        <v>257227.34</v>
      </c>
      <c r="K7" s="1723">
        <v>259498.34</v>
      </c>
      <c r="L7" s="1723">
        <v>-2271</v>
      </c>
      <c r="M7" s="1723">
        <v>263850.34</v>
      </c>
      <c r="N7" s="837">
        <v>-0.0251013510158827</v>
      </c>
      <c r="O7" s="973"/>
      <c r="P7" s="1677">
        <v>257252.34</v>
      </c>
      <c r="Q7" s="1723">
        <v>273811.34</v>
      </c>
      <c r="R7" s="1723">
        <v>-16559</v>
      </c>
      <c r="S7" s="1723">
        <v>267523.34</v>
      </c>
      <c r="T7" s="837">
        <v>-0.0383929118109845</v>
      </c>
      <c r="U7" s="973"/>
      <c r="V7" s="1677">
        <v>258416.34</v>
      </c>
      <c r="W7" s="1723">
        <v>295411.34</v>
      </c>
      <c r="X7" s="1723">
        <v>260852.34</v>
      </c>
      <c r="Y7" s="1723">
        <v>-36995</v>
      </c>
      <c r="Z7" s="1723">
        <v>-2436</v>
      </c>
      <c r="AA7" s="1723">
        <v>271367.34</v>
      </c>
      <c r="AB7" s="837">
        <v>-0.0477249767787089</v>
      </c>
      <c r="AC7" s="973"/>
      <c r="AD7" s="1677">
        <v>268420.34</v>
      </c>
      <c r="AE7" s="1723">
        <v>320661.34</v>
      </c>
      <c r="AF7" s="1723">
        <v>277602.34</v>
      </c>
      <c r="AG7" s="1723">
        <v>-52241</v>
      </c>
      <c r="AH7" s="1723">
        <v>-9182</v>
      </c>
      <c r="AI7" s="1723">
        <v>272718.34</v>
      </c>
      <c r="AJ7" s="837">
        <v>-0.015759849520938</v>
      </c>
      <c r="AK7" s="973"/>
      <c r="AL7" s="1677">
        <v>280436.34</v>
      </c>
      <c r="AM7" s="1723">
        <v>347666.34</v>
      </c>
      <c r="AN7" s="1723">
        <v>301107.34</v>
      </c>
      <c r="AO7" s="1723">
        <v>-67230</v>
      </c>
      <c r="AP7" s="1723">
        <v>-20671</v>
      </c>
      <c r="AQ7" s="1723">
        <v>274567.34</v>
      </c>
      <c r="AR7" s="837">
        <v>0.0213754483690596</v>
      </c>
      <c r="AS7" s="973"/>
      <c r="AT7" s="1677">
        <v>292361.34</v>
      </c>
      <c r="AU7" s="1723">
        <v>372681.34</v>
      </c>
      <c r="AV7" s="1723">
        <v>302440.34</v>
      </c>
      <c r="AW7" s="1723">
        <v>-80320</v>
      </c>
      <c r="AX7" s="1723">
        <v>-10079</v>
      </c>
      <c r="AY7" s="1723">
        <v>276485.34</v>
      </c>
      <c r="AZ7" s="837">
        <v>0.0574207659617685</v>
      </c>
      <c r="BA7" s="973"/>
      <c r="BB7" s="1677">
        <v>304463.34</v>
      </c>
      <c r="BC7" s="1723">
        <v>388881.34</v>
      </c>
      <c r="BD7" s="1723">
        <v>359445.34</v>
      </c>
      <c r="BE7" s="1723">
        <v>-84418</v>
      </c>
      <c r="BF7" s="1723">
        <v>-54982</v>
      </c>
      <c r="BG7" s="1723">
        <v>276903.34</v>
      </c>
      <c r="BH7" s="837">
        <v>0.0995293158977426</v>
      </c>
      <c r="BI7" s="973"/>
      <c r="BJ7" s="1677">
        <v>308997.34</v>
      </c>
      <c r="BK7" s="1723">
        <v>404381.34</v>
      </c>
      <c r="BL7" s="1723">
        <v>319963.34</v>
      </c>
      <c r="BM7" s="1723">
        <v>-95384</v>
      </c>
      <c r="BN7" s="1723">
        <v>-10966</v>
      </c>
      <c r="BO7" s="1723">
        <v>276903.34</v>
      </c>
      <c r="BP7" s="837">
        <v>0.115903260682952</v>
      </c>
      <c r="BQ7" s="973"/>
      <c r="BR7" s="1677">
        <v>312650.34</v>
      </c>
      <c r="BS7" s="1723">
        <v>422881.34</v>
      </c>
      <c r="BT7" s="1723">
        <v>331265.34</v>
      </c>
      <c r="BU7" s="1723">
        <v>-110231</v>
      </c>
      <c r="BV7" s="1723">
        <v>-18615</v>
      </c>
      <c r="BW7" s="1723">
        <v>274494.34</v>
      </c>
      <c r="BX7" s="837">
        <v>0.13900468767407</v>
      </c>
      <c r="BY7" s="973"/>
      <c r="BZ7" s="1677">
        <v>312650.34</v>
      </c>
      <c r="CA7" s="1723">
        <v>422881.34</v>
      </c>
      <c r="CB7" s="1723">
        <v>312650.34</v>
      </c>
      <c r="CC7" s="1723">
        <v>-110231</v>
      </c>
      <c r="CD7" s="1723">
        <v>0</v>
      </c>
      <c r="CE7" s="1723">
        <v>274494.34</v>
      </c>
      <c r="CF7" s="837">
        <v>0.13900468767407</v>
      </c>
      <c r="CG7" s="973"/>
      <c r="CH7" s="1677">
        <v>312650.34</v>
      </c>
      <c r="CI7" s="1723">
        <v>422881.34</v>
      </c>
      <c r="CJ7" s="1723">
        <v>312650.34</v>
      </c>
      <c r="CK7" s="1723">
        <v>-110231</v>
      </c>
      <c r="CL7" s="1723">
        <v>0</v>
      </c>
      <c r="CM7" s="1723">
        <v>274494.34</v>
      </c>
      <c r="CN7" s="837">
        <v>0.13900468767407</v>
      </c>
      <c r="CO7" s="973"/>
      <c r="CP7" s="1712">
        <v>312650.34</v>
      </c>
      <c r="CQ7" s="1734">
        <v>422881.34</v>
      </c>
      <c r="CR7" s="1734">
        <v>331265.34</v>
      </c>
      <c r="CS7" s="1734">
        <v>-110231</v>
      </c>
      <c r="CT7" s="1734">
        <v>-18615</v>
      </c>
      <c r="CU7" s="1734">
        <v>267523.34</v>
      </c>
      <c r="CV7" s="864">
        <v>0.168684347317135</v>
      </c>
      <c r="CW7" s="973"/>
      <c r="CX7" s="1712">
        <v>460481.34</v>
      </c>
      <c r="CY7" s="1734">
        <v>0</v>
      </c>
      <c r="CZ7" s="1734">
        <v>0</v>
      </c>
      <c r="DA7" s="1734">
        <v>370122</v>
      </c>
      <c r="DB7" s="1734">
        <v>256234.34</v>
      </c>
      <c r="DC7" s="1789">
        <v>0.797110176567278</v>
      </c>
      <c r="DD7" s="1789">
        <v>-1</v>
      </c>
      <c r="DE7" s="864">
        <v>-1</v>
      </c>
      <c r="DF7" s="889">
        <v>0.444466811122975</v>
      </c>
      <c r="DG7" s="1803"/>
      <c r="DH7" s="1804"/>
    </row>
    <row r="8" spans="1:111">
      <c r="A8" s="1678"/>
      <c r="B8" s="1679" t="s">
        <v>50</v>
      </c>
      <c r="C8" s="1680"/>
      <c r="D8" s="1681">
        <v>23283</v>
      </c>
      <c r="E8" s="1724">
        <v>21745</v>
      </c>
      <c r="F8" s="1724">
        <v>1538</v>
      </c>
      <c r="G8" s="1724">
        <v>26228</v>
      </c>
      <c r="H8" s="1725">
        <v>-0.112284581363428</v>
      </c>
      <c r="I8" s="1680"/>
      <c r="J8" s="1681">
        <v>22183</v>
      </c>
      <c r="K8" s="1724">
        <v>22915</v>
      </c>
      <c r="L8" s="1724">
        <v>-732</v>
      </c>
      <c r="M8" s="1724">
        <v>17015</v>
      </c>
      <c r="N8" s="1725">
        <v>0.303732001175433</v>
      </c>
      <c r="O8" s="1680"/>
      <c r="P8" s="1681">
        <v>20785</v>
      </c>
      <c r="Q8" s="1724">
        <v>34405</v>
      </c>
      <c r="R8" s="1724">
        <v>-13620</v>
      </c>
      <c r="S8" s="1724">
        <v>19800</v>
      </c>
      <c r="T8" s="1725">
        <v>0.0497474747474747</v>
      </c>
      <c r="U8" s="1680"/>
      <c r="V8" s="1681">
        <v>29250</v>
      </c>
      <c r="W8" s="1724">
        <v>42452</v>
      </c>
      <c r="X8" s="1724">
        <v>24452</v>
      </c>
      <c r="Y8" s="1724">
        <v>-13202</v>
      </c>
      <c r="Z8" s="1724">
        <v>4798</v>
      </c>
      <c r="AA8" s="1724">
        <v>18148</v>
      </c>
      <c r="AB8" s="1725">
        <v>0.611747851002865</v>
      </c>
      <c r="AC8" s="1680"/>
      <c r="AD8" s="1681">
        <v>34803</v>
      </c>
      <c r="AE8" s="1724">
        <v>47713</v>
      </c>
      <c r="AF8" s="1724">
        <v>37713</v>
      </c>
      <c r="AG8" s="1724">
        <v>-12910</v>
      </c>
      <c r="AH8" s="1724">
        <v>-2910</v>
      </c>
      <c r="AI8" s="1724">
        <v>16425</v>
      </c>
      <c r="AJ8" s="1725">
        <v>1.11890410958904</v>
      </c>
      <c r="AK8" s="1680"/>
      <c r="AL8" s="1681">
        <v>31208</v>
      </c>
      <c r="AM8" s="1724">
        <v>47900</v>
      </c>
      <c r="AN8" s="1724">
        <v>42900</v>
      </c>
      <c r="AO8" s="1724">
        <v>-16692</v>
      </c>
      <c r="AP8" s="1724">
        <v>-11692</v>
      </c>
      <c r="AQ8" s="1724">
        <v>17800</v>
      </c>
      <c r="AR8" s="1725">
        <v>0.753258426966292</v>
      </c>
      <c r="AS8" s="1680"/>
      <c r="AT8" s="1681">
        <v>32758</v>
      </c>
      <c r="AU8" s="1724">
        <v>45905</v>
      </c>
      <c r="AV8" s="1703">
        <v>42894</v>
      </c>
      <c r="AW8" s="1724">
        <v>-13147</v>
      </c>
      <c r="AX8" s="1724">
        <v>-10136</v>
      </c>
      <c r="AY8" s="1724">
        <v>25021</v>
      </c>
      <c r="AZ8" s="1725">
        <v>0.309220254985812</v>
      </c>
      <c r="BA8" s="1680"/>
      <c r="BB8" s="1681">
        <v>31311</v>
      </c>
      <c r="BC8" s="1724">
        <v>38237</v>
      </c>
      <c r="BD8" s="1703">
        <v>33309</v>
      </c>
      <c r="BE8" s="1724">
        <v>-6926</v>
      </c>
      <c r="BF8" s="1724">
        <v>-1998</v>
      </c>
      <c r="BG8" s="1724">
        <v>26384</v>
      </c>
      <c r="BH8" s="1725">
        <v>0.186741964827168</v>
      </c>
      <c r="BI8" s="1680"/>
      <c r="BJ8" s="1681">
        <v>28120</v>
      </c>
      <c r="BK8" s="1724">
        <v>38358</v>
      </c>
      <c r="BL8" s="1703">
        <v>36358</v>
      </c>
      <c r="BM8" s="1724">
        <v>-10238</v>
      </c>
      <c r="BN8" s="1724">
        <v>-8238</v>
      </c>
      <c r="BO8" s="1724">
        <v>26384</v>
      </c>
      <c r="BP8" s="1725">
        <v>0.0657974530018193</v>
      </c>
      <c r="BQ8" s="1680"/>
      <c r="BR8" s="1681">
        <v>28253</v>
      </c>
      <c r="BS8" s="1724">
        <v>40356</v>
      </c>
      <c r="BT8" s="1703">
        <v>30722</v>
      </c>
      <c r="BU8" s="1724">
        <v>-12103</v>
      </c>
      <c r="BV8" s="1724">
        <v>-2469</v>
      </c>
      <c r="BW8" s="1724">
        <v>16113</v>
      </c>
      <c r="BX8" s="1725">
        <v>0.753428908334885</v>
      </c>
      <c r="BY8" s="1680"/>
      <c r="BZ8" s="1681">
        <v>0</v>
      </c>
      <c r="CA8" s="1724">
        <v>0</v>
      </c>
      <c r="CB8" s="1724">
        <v>0</v>
      </c>
      <c r="CC8" s="1724">
        <v>0</v>
      </c>
      <c r="CD8" s="1724">
        <v>0</v>
      </c>
      <c r="CE8" s="1724">
        <v>0</v>
      </c>
      <c r="CF8" s="1725" t="s">
        <v>51</v>
      </c>
      <c r="CG8" s="1680"/>
      <c r="CH8" s="1681">
        <v>0</v>
      </c>
      <c r="CI8" s="1724">
        <v>0</v>
      </c>
      <c r="CJ8" s="1724">
        <v>0</v>
      </c>
      <c r="CK8" s="1724">
        <v>0</v>
      </c>
      <c r="CL8" s="1724">
        <v>0</v>
      </c>
      <c r="CM8" s="1724">
        <v>0</v>
      </c>
      <c r="CN8" s="1725" t="s">
        <v>51</v>
      </c>
      <c r="CO8" s="1680"/>
      <c r="CP8" s="1681">
        <v>281954</v>
      </c>
      <c r="CQ8" s="1724">
        <v>380118</v>
      </c>
      <c r="CR8" s="1724">
        <v>305147</v>
      </c>
      <c r="CS8" s="1724">
        <v>-98164</v>
      </c>
      <c r="CT8" s="1724">
        <v>-23193</v>
      </c>
      <c r="CU8" s="1724">
        <v>209318</v>
      </c>
      <c r="CV8" s="1725">
        <v>0.347012679272686</v>
      </c>
      <c r="CW8" s="1680"/>
      <c r="CX8" s="1681">
        <v>462966</v>
      </c>
      <c r="CY8" s="1724">
        <v>0</v>
      </c>
      <c r="CZ8" s="1724">
        <v>0</v>
      </c>
      <c r="DA8" s="1724">
        <v>362587</v>
      </c>
      <c r="DB8" s="1724">
        <v>250537</v>
      </c>
      <c r="DC8" s="1790">
        <v>0.84789472213685</v>
      </c>
      <c r="DD8" s="1790">
        <v>-1</v>
      </c>
      <c r="DE8" s="1725">
        <v>-1</v>
      </c>
      <c r="DF8" s="1725">
        <v>0.447239329919333</v>
      </c>
      <c r="DG8" s="1805"/>
    </row>
    <row r="9" spans="1:112">
      <c r="A9" s="1682"/>
      <c r="B9" s="1683" t="s">
        <v>52</v>
      </c>
      <c r="C9" s="1680"/>
      <c r="D9" s="1684">
        <v>-22571</v>
      </c>
      <c r="E9" s="1697">
        <v>-20634</v>
      </c>
      <c r="F9" s="1697">
        <v>-1937</v>
      </c>
      <c r="G9" s="1697">
        <v>-17576</v>
      </c>
      <c r="H9" s="1726">
        <v>0.284194355939918</v>
      </c>
      <c r="I9" s="1680"/>
      <c r="J9" s="1684">
        <v>-21680</v>
      </c>
      <c r="K9" s="1697">
        <v>-20500</v>
      </c>
      <c r="L9" s="1697">
        <v>-1180</v>
      </c>
      <c r="M9" s="1697">
        <v>-14300</v>
      </c>
      <c r="N9" s="1726">
        <v>0.516083916083916</v>
      </c>
      <c r="O9" s="1680"/>
      <c r="P9" s="1684">
        <v>-20744</v>
      </c>
      <c r="Q9" s="1697">
        <v>-19960</v>
      </c>
      <c r="R9" s="1697">
        <v>-784</v>
      </c>
      <c r="S9" s="1697">
        <v>-15877</v>
      </c>
      <c r="T9" s="1726">
        <v>0.306544057441582</v>
      </c>
      <c r="U9" s="1680"/>
      <c r="V9" s="1684">
        <v>-28074</v>
      </c>
      <c r="W9" s="1697">
        <v>-20716</v>
      </c>
      <c r="X9" s="1697">
        <v>-20716</v>
      </c>
      <c r="Y9" s="1697">
        <v>-7358</v>
      </c>
      <c r="Z9" s="1697">
        <v>-7358</v>
      </c>
      <c r="AA9" s="1697">
        <v>-14212</v>
      </c>
      <c r="AB9" s="1726">
        <v>0.975372924289333</v>
      </c>
      <c r="AC9" s="1680"/>
      <c r="AD9" s="1684">
        <v>-24785</v>
      </c>
      <c r="AE9" s="1697">
        <v>-22329</v>
      </c>
      <c r="AF9" s="1697">
        <v>-20829</v>
      </c>
      <c r="AG9" s="1697">
        <v>-2456</v>
      </c>
      <c r="AH9" s="1697">
        <v>-3956</v>
      </c>
      <c r="AI9" s="1697">
        <v>-14856</v>
      </c>
      <c r="AJ9" s="1726">
        <v>0.668349488422186</v>
      </c>
      <c r="AK9" s="1680"/>
      <c r="AL9" s="1684">
        <v>-19174</v>
      </c>
      <c r="AM9" s="1697">
        <v>-20759</v>
      </c>
      <c r="AN9" s="1697">
        <v>-19259</v>
      </c>
      <c r="AO9" s="1697">
        <v>1585</v>
      </c>
      <c r="AP9" s="1697">
        <v>85</v>
      </c>
      <c r="AQ9" s="1697">
        <v>-15783</v>
      </c>
      <c r="AR9" s="1726">
        <v>0.214851422416524</v>
      </c>
      <c r="AS9" s="1680"/>
      <c r="AT9" s="1684">
        <v>-20813</v>
      </c>
      <c r="AU9" s="1697">
        <v>-20756</v>
      </c>
      <c r="AV9" s="1729">
        <v>-20756</v>
      </c>
      <c r="AW9" s="1697">
        <v>-57</v>
      </c>
      <c r="AX9" s="1697">
        <v>-57</v>
      </c>
      <c r="AY9" s="1697">
        <v>-22929</v>
      </c>
      <c r="AZ9" s="1726">
        <v>-0.0922848794103537</v>
      </c>
      <c r="BA9" s="1680"/>
      <c r="BB9" s="1684">
        <v>-19187</v>
      </c>
      <c r="BC9" s="1697">
        <v>-22033</v>
      </c>
      <c r="BD9" s="1729">
        <v>20853</v>
      </c>
      <c r="BE9" s="1697">
        <v>2846</v>
      </c>
      <c r="BF9" s="1697">
        <v>-40040</v>
      </c>
      <c r="BG9" s="1697">
        <v>-25830</v>
      </c>
      <c r="BH9" s="1726" t="s">
        <v>53</v>
      </c>
      <c r="BI9" s="1680"/>
      <c r="BJ9" s="1684">
        <v>-23566</v>
      </c>
      <c r="BK9" s="1697">
        <v>-22720</v>
      </c>
      <c r="BL9" s="1729">
        <v>-20720</v>
      </c>
      <c r="BM9" s="1697">
        <v>-846</v>
      </c>
      <c r="BN9" s="1697">
        <v>-2846</v>
      </c>
      <c r="BO9" s="1697">
        <v>-25830</v>
      </c>
      <c r="BP9" s="1726">
        <v>-0.0876500193573364</v>
      </c>
      <c r="BQ9" s="1680"/>
      <c r="BR9" s="1684">
        <v>-24578</v>
      </c>
      <c r="BS9" s="1697">
        <v>-21720</v>
      </c>
      <c r="BT9" s="1729">
        <v>-19220</v>
      </c>
      <c r="BU9" s="1697">
        <v>-2858</v>
      </c>
      <c r="BV9" s="1697">
        <v>-5358</v>
      </c>
      <c r="BW9" s="1697">
        <v>-18400</v>
      </c>
      <c r="BX9" s="1726">
        <v>0.335760869565217</v>
      </c>
      <c r="BY9" s="1680"/>
      <c r="BZ9" s="1684">
        <v>0</v>
      </c>
      <c r="CA9" s="1697">
        <v>0</v>
      </c>
      <c r="CB9" s="1697">
        <v>0</v>
      </c>
      <c r="CC9" s="1697">
        <v>0</v>
      </c>
      <c r="CD9" s="1697">
        <v>0</v>
      </c>
      <c r="CE9" s="1697">
        <v>0</v>
      </c>
      <c r="CF9" s="1726" t="s">
        <v>51</v>
      </c>
      <c r="CG9" s="1680"/>
      <c r="CH9" s="1684">
        <v>0</v>
      </c>
      <c r="CI9" s="1697">
        <v>0</v>
      </c>
      <c r="CJ9" s="1697">
        <v>0</v>
      </c>
      <c r="CK9" s="1697">
        <v>0</v>
      </c>
      <c r="CL9" s="1697">
        <v>0</v>
      </c>
      <c r="CM9" s="1697">
        <v>0</v>
      </c>
      <c r="CN9" s="1726" t="s">
        <v>51</v>
      </c>
      <c r="CO9" s="1680"/>
      <c r="CP9" s="1684">
        <v>-225172</v>
      </c>
      <c r="CQ9" s="1697">
        <v>-212127</v>
      </c>
      <c r="CR9" s="1697">
        <v>-165642</v>
      </c>
      <c r="CS9" s="1697">
        <v>-13045</v>
      </c>
      <c r="CT9" s="1697">
        <v>-59530</v>
      </c>
      <c r="CU9" s="1697">
        <v>-185593</v>
      </c>
      <c r="CV9" s="1726">
        <v>0.213256965510553</v>
      </c>
      <c r="CW9" s="1680"/>
      <c r="CX9" s="1689">
        <v>-258719</v>
      </c>
      <c r="CY9" s="1697">
        <v>0</v>
      </c>
      <c r="CZ9" s="1697">
        <v>0</v>
      </c>
      <c r="DA9" s="1697">
        <v>-247711</v>
      </c>
      <c r="DB9" s="1697">
        <v>-247166</v>
      </c>
      <c r="DC9" s="682">
        <v>0.0467418657906022</v>
      </c>
      <c r="DD9" s="1733">
        <v>-1</v>
      </c>
      <c r="DE9" s="1726">
        <v>-1</v>
      </c>
      <c r="DF9" s="1726">
        <v>0.00220499583276013</v>
      </c>
      <c r="DG9" s="1776"/>
      <c r="DH9" s="878"/>
    </row>
    <row r="10" spans="1:111">
      <c r="A10" s="1682"/>
      <c r="B10" s="1683" t="s">
        <v>54</v>
      </c>
      <c r="C10" s="1680"/>
      <c r="D10" s="1684">
        <v>508</v>
      </c>
      <c r="E10" s="1697">
        <v>981</v>
      </c>
      <c r="F10" s="1697">
        <v>-473</v>
      </c>
      <c r="G10" s="1697">
        <v>8464</v>
      </c>
      <c r="H10" s="1726">
        <v>-0.939981096408318</v>
      </c>
      <c r="I10" s="1680"/>
      <c r="J10" s="1684">
        <v>485</v>
      </c>
      <c r="K10" s="1697">
        <v>2283</v>
      </c>
      <c r="L10" s="1697">
        <v>-1798</v>
      </c>
      <c r="M10" s="1697">
        <v>2523</v>
      </c>
      <c r="N10" s="1726">
        <v>-0.807768529528339</v>
      </c>
      <c r="O10" s="1680"/>
      <c r="P10" s="1684">
        <v>25</v>
      </c>
      <c r="Q10" s="1697">
        <v>14313</v>
      </c>
      <c r="R10" s="1697">
        <v>-14288</v>
      </c>
      <c r="S10" s="1697">
        <v>3673</v>
      </c>
      <c r="T10" s="1726">
        <v>-0.993193574734549</v>
      </c>
      <c r="U10" s="1680"/>
      <c r="V10" s="1684">
        <v>1164</v>
      </c>
      <c r="W10" s="1697">
        <v>21600</v>
      </c>
      <c r="X10" s="1697">
        <v>3600</v>
      </c>
      <c r="Y10" s="1697">
        <v>-20436</v>
      </c>
      <c r="Z10" s="1697">
        <v>-2436</v>
      </c>
      <c r="AA10" s="1697">
        <v>3844</v>
      </c>
      <c r="AB10" s="1726">
        <v>-0.697190426638918</v>
      </c>
      <c r="AC10" s="1680"/>
      <c r="AD10" s="1684">
        <v>10004</v>
      </c>
      <c r="AE10" s="1697">
        <v>25250</v>
      </c>
      <c r="AF10" s="1697">
        <v>16750</v>
      </c>
      <c r="AG10" s="1697">
        <v>-15246</v>
      </c>
      <c r="AH10" s="1697">
        <v>-6746</v>
      </c>
      <c r="AI10" s="1697">
        <v>1351</v>
      </c>
      <c r="AJ10" s="1726">
        <v>6.40488527017024</v>
      </c>
      <c r="AK10" s="1680"/>
      <c r="AL10" s="1684">
        <v>12016</v>
      </c>
      <c r="AM10" s="1697">
        <v>27005</v>
      </c>
      <c r="AN10" s="1697">
        <v>23505</v>
      </c>
      <c r="AO10" s="1697">
        <v>-14989</v>
      </c>
      <c r="AP10" s="1697">
        <v>-11489</v>
      </c>
      <c r="AQ10" s="1697">
        <v>1849</v>
      </c>
      <c r="AR10" s="1726">
        <v>5.4986479177934</v>
      </c>
      <c r="AS10" s="1680"/>
      <c r="AT10" s="1684">
        <v>11925</v>
      </c>
      <c r="AU10" s="1697">
        <v>25015</v>
      </c>
      <c r="AV10" s="1729">
        <v>22004</v>
      </c>
      <c r="AW10" s="1697">
        <v>-13090</v>
      </c>
      <c r="AX10" s="1697">
        <v>-10079</v>
      </c>
      <c r="AY10" s="1697">
        <v>1918</v>
      </c>
      <c r="AZ10" s="1726">
        <v>5.21741397288843</v>
      </c>
      <c r="BA10" s="1680"/>
      <c r="BB10" s="1684">
        <v>12102</v>
      </c>
      <c r="BC10" s="1697">
        <v>16068</v>
      </c>
      <c r="BD10" s="1729">
        <v>54146</v>
      </c>
      <c r="BE10" s="1697">
        <v>-3966</v>
      </c>
      <c r="BF10" s="1697">
        <v>-42044</v>
      </c>
      <c r="BG10" s="1697">
        <v>418</v>
      </c>
      <c r="BH10" s="1726">
        <v>27.9521531100478</v>
      </c>
      <c r="BI10" s="1680"/>
      <c r="BJ10" s="1684">
        <v>4534</v>
      </c>
      <c r="BK10" s="1697">
        <v>15500</v>
      </c>
      <c r="BL10" s="1729">
        <v>15500</v>
      </c>
      <c r="BM10" s="1697">
        <v>-10966</v>
      </c>
      <c r="BN10" s="1697">
        <v>-10966</v>
      </c>
      <c r="BO10" s="1697">
        <v>418</v>
      </c>
      <c r="BP10" s="1726">
        <v>9.84688995215311</v>
      </c>
      <c r="BQ10" s="1680"/>
      <c r="BR10" s="1684">
        <v>3653</v>
      </c>
      <c r="BS10" s="1697">
        <v>18500</v>
      </c>
      <c r="BT10" s="1729">
        <v>11366</v>
      </c>
      <c r="BU10" s="1697">
        <v>-14847</v>
      </c>
      <c r="BV10" s="1697">
        <v>-7713</v>
      </c>
      <c r="BW10" s="1697">
        <v>-2409</v>
      </c>
      <c r="BX10" s="1726">
        <v>-2.51639684516397</v>
      </c>
      <c r="BY10" s="1680"/>
      <c r="BZ10" s="1684">
        <v>0</v>
      </c>
      <c r="CA10" s="1697">
        <v>0</v>
      </c>
      <c r="CB10" s="1697">
        <v>0</v>
      </c>
      <c r="CC10" s="1697">
        <v>0</v>
      </c>
      <c r="CD10" s="1697">
        <v>0</v>
      </c>
      <c r="CE10" s="1697">
        <v>0</v>
      </c>
      <c r="CF10" s="1726" t="s">
        <v>51</v>
      </c>
      <c r="CG10" s="1680"/>
      <c r="CH10" s="1684">
        <v>0</v>
      </c>
      <c r="CI10" s="1697">
        <v>0</v>
      </c>
      <c r="CJ10" s="1697">
        <v>0</v>
      </c>
      <c r="CK10" s="1697">
        <v>0</v>
      </c>
      <c r="CL10" s="1697">
        <v>0</v>
      </c>
      <c r="CM10" s="1697">
        <v>0</v>
      </c>
      <c r="CN10" s="1726" t="s">
        <v>51</v>
      </c>
      <c r="CO10" s="1680"/>
      <c r="CP10" s="1684">
        <v>56416</v>
      </c>
      <c r="CQ10" s="1697">
        <v>166647</v>
      </c>
      <c r="CR10" s="1697">
        <v>138437</v>
      </c>
      <c r="CS10" s="1697">
        <v>-110231</v>
      </c>
      <c r="CT10" s="1697">
        <v>-82021</v>
      </c>
      <c r="CU10" s="1697">
        <v>22049</v>
      </c>
      <c r="CV10" s="1726">
        <v>1.55866479205406</v>
      </c>
      <c r="CW10" s="1680"/>
      <c r="CX10" s="1684">
        <v>204247</v>
      </c>
      <c r="CY10" s="1697">
        <v>0</v>
      </c>
      <c r="CZ10" s="1697">
        <v>0</v>
      </c>
      <c r="DA10" s="1697">
        <v>113888</v>
      </c>
      <c r="DB10" s="1697">
        <v>3371</v>
      </c>
      <c r="DC10" s="682">
        <v>59.5894393355088</v>
      </c>
      <c r="DD10" s="1733">
        <v>-1</v>
      </c>
      <c r="DE10" s="1726">
        <v>-1</v>
      </c>
      <c r="DF10" s="1726">
        <v>32.7846336398695</v>
      </c>
      <c r="DG10" s="1776"/>
    </row>
    <row r="11" spans="1:111">
      <c r="A11" s="1682"/>
      <c r="B11" s="1683" t="s">
        <v>55</v>
      </c>
      <c r="C11" s="1680"/>
      <c r="D11" s="1685">
        <v>-1.05600122017243</v>
      </c>
      <c r="E11" s="1727">
        <v>-0.964487892951847</v>
      </c>
      <c r="F11" s="1697">
        <v>-0.0915133272205788</v>
      </c>
      <c r="G11" s="1727">
        <v>-0.06835700918172</v>
      </c>
      <c r="H11" s="1728">
        <v>-98.7644210990706</v>
      </c>
      <c r="I11" s="1680"/>
      <c r="J11" s="1685">
        <v>-1.01235543699776</v>
      </c>
      <c r="K11" s="1727">
        <v>-0.952171423059672</v>
      </c>
      <c r="L11" s="1697">
        <v>-0.0601840139380903</v>
      </c>
      <c r="M11" s="1727">
        <v>-0.653493118747926</v>
      </c>
      <c r="N11" s="1726">
        <v>0.549144754480976</v>
      </c>
      <c r="O11" s="1680"/>
      <c r="P11" s="1685">
        <v>-0.967688364290695</v>
      </c>
      <c r="Q11" s="1727">
        <v>-0.898239836936768</v>
      </c>
      <c r="R11" s="1697">
        <v>-0.0694485273539267</v>
      </c>
      <c r="S11" s="1727">
        <v>-0.71709987592912</v>
      </c>
      <c r="T11" s="1726">
        <v>0.3494471227413</v>
      </c>
      <c r="U11" s="1680"/>
      <c r="V11" s="1685">
        <v>-1.30660640471708</v>
      </c>
      <c r="W11" s="1727">
        <v>-0.873443763695431</v>
      </c>
      <c r="X11" s="1727">
        <v>-0.959620746911609</v>
      </c>
      <c r="Y11" s="1727">
        <v>-0.433162641021644</v>
      </c>
      <c r="Z11" s="1727">
        <v>-0.346985657805467</v>
      </c>
      <c r="AA11" s="1727">
        <v>-0.0527453916998527</v>
      </c>
      <c r="AB11" s="1726">
        <v>23.77195376901</v>
      </c>
      <c r="AC11" s="1680"/>
      <c r="AD11" s="1685">
        <v>-1.12907855998181</v>
      </c>
      <c r="AE11" s="1727">
        <v>-0.788545539235221</v>
      </c>
      <c r="AF11" s="1727">
        <v>-0.936793253265573</v>
      </c>
      <c r="AG11" s="1727">
        <v>-0.340533020746594</v>
      </c>
      <c r="AH11" s="1727">
        <v>-0.192285306716242</v>
      </c>
      <c r="AI11" s="1727">
        <v>-0.655308553608689</v>
      </c>
      <c r="AJ11" s="1726">
        <v>0.722972413169556</v>
      </c>
      <c r="AK11" s="1680"/>
      <c r="AL11" s="1685">
        <v>-0.838426526939601</v>
      </c>
      <c r="AM11" s="1727">
        <v>-0.745466654919934</v>
      </c>
      <c r="AN11" s="1727">
        <v>-0.798700999782827</v>
      </c>
      <c r="AO11" s="1727">
        <v>-0.0929598720196673</v>
      </c>
      <c r="AP11" s="1727">
        <v>-0.0397255271567738</v>
      </c>
      <c r="AQ11" s="1727">
        <v>-0.692128469358087</v>
      </c>
      <c r="AR11" s="1726">
        <v>0.211374136534504</v>
      </c>
      <c r="AS11" s="1680"/>
      <c r="AT11" s="1685">
        <v>-0.872056604698539</v>
      </c>
      <c r="AU11" s="1727">
        <v>-0.691532733193505</v>
      </c>
      <c r="AV11" s="802">
        <v>-0.854630176661039</v>
      </c>
      <c r="AW11" s="1697">
        <v>-0.180523871505034</v>
      </c>
      <c r="AX11" s="1697">
        <v>-0.0174264280374993</v>
      </c>
      <c r="AY11" s="1727">
        <v>-0.998626846347975</v>
      </c>
      <c r="AZ11" s="1726">
        <v>-0.126744281021795</v>
      </c>
      <c r="BA11" s="1680"/>
      <c r="BB11" s="1685">
        <v>-0.771563267122265</v>
      </c>
      <c r="BC11" s="1727">
        <v>-0.694471622814043</v>
      </c>
      <c r="BD11" s="802">
        <v>0.752878533755246</v>
      </c>
      <c r="BE11" s="1697">
        <v>-0.0770916443082218</v>
      </c>
      <c r="BF11" s="1697">
        <v>-1.52444180087751</v>
      </c>
      <c r="BG11" s="1727">
        <v>-1.12022529987422</v>
      </c>
      <c r="BH11" s="1726">
        <v>-0.311242776601372</v>
      </c>
      <c r="BI11" s="1680"/>
      <c r="BJ11" s="1685">
        <v>-0.921956399878799</v>
      </c>
      <c r="BK11" s="1727">
        <v>-0.687388949143555</v>
      </c>
      <c r="BL11" s="802">
        <v>-0.796378527579891</v>
      </c>
      <c r="BM11" s="1697">
        <v>-0.234567450735244</v>
      </c>
      <c r="BN11" s="1697">
        <v>-0.125577872298908</v>
      </c>
      <c r="BO11" s="1727">
        <v>-1.12022529987422</v>
      </c>
      <c r="BP11" s="1726">
        <v>-0.176990200112142</v>
      </c>
      <c r="BQ11" s="1680"/>
      <c r="BR11" s="1685">
        <v>-0.948884744490641</v>
      </c>
      <c r="BS11" s="1727">
        <v>-0.630126334237633</v>
      </c>
      <c r="BT11" s="802">
        <v>-0.708392230364829</v>
      </c>
      <c r="BU11" s="1697">
        <v>-0.318758410253008</v>
      </c>
      <c r="BV11" s="1697">
        <v>-0.240492514125813</v>
      </c>
      <c r="BW11" s="1727">
        <v>-0.800873881079804</v>
      </c>
      <c r="BX11" s="1726">
        <v>0.184811699953651</v>
      </c>
      <c r="BY11" s="1680"/>
      <c r="BZ11" s="1685">
        <v>0</v>
      </c>
      <c r="CA11" s="1727">
        <v>0</v>
      </c>
      <c r="CB11" s="1727">
        <v>0</v>
      </c>
      <c r="CC11" s="1697">
        <v>0</v>
      </c>
      <c r="CD11" s="1697">
        <v>0</v>
      </c>
      <c r="CE11" s="1727">
        <v>0</v>
      </c>
      <c r="CF11" s="1726" t="s">
        <v>51</v>
      </c>
      <c r="CG11" s="1680"/>
      <c r="CH11" s="1685">
        <v>0</v>
      </c>
      <c r="CI11" s="1727">
        <v>0</v>
      </c>
      <c r="CJ11" s="1727">
        <v>0</v>
      </c>
      <c r="CK11" s="1697">
        <v>0</v>
      </c>
      <c r="CL11" s="1697">
        <v>0</v>
      </c>
      <c r="CM11" s="1727">
        <v>0</v>
      </c>
      <c r="CN11" s="1726" t="s">
        <v>51</v>
      </c>
      <c r="CO11" s="1680"/>
      <c r="CP11" s="1685">
        <v>-8.69323279707245</v>
      </c>
      <c r="CQ11" s="1727">
        <v>-7.49658438161817</v>
      </c>
      <c r="CR11" s="1727">
        <v>-0.631756382058336</v>
      </c>
      <c r="CS11" s="1727">
        <v>-1.19664841545428</v>
      </c>
      <c r="CT11" s="1727">
        <v>-8.06147641501411</v>
      </c>
      <c r="CU11" s="1727">
        <v>-0.698540432036453</v>
      </c>
      <c r="CV11" s="1728">
        <v>-799.4692365036</v>
      </c>
      <c r="CW11" s="1680"/>
      <c r="CX11" s="1685">
        <v>-0.721957136475652</v>
      </c>
      <c r="CY11" s="1727" t="e">
        <v>#DIV/0!</v>
      </c>
      <c r="CZ11" s="1727" t="e">
        <v>#DIV/0!</v>
      </c>
      <c r="DA11" s="1727">
        <v>-0.790959135060573</v>
      </c>
      <c r="DB11" s="1727">
        <v>-2.84005988233579</v>
      </c>
      <c r="DC11" s="1791">
        <v>211.810274586014</v>
      </c>
      <c r="DD11" s="1791" t="s">
        <v>51</v>
      </c>
      <c r="DE11" s="1806" t="s">
        <v>51</v>
      </c>
      <c r="DF11" s="1806">
        <v>-0.72149913458513</v>
      </c>
      <c r="DG11" s="1776"/>
    </row>
    <row r="12" spans="1:111">
      <c r="A12" s="1686"/>
      <c r="B12" s="1687" t="s">
        <v>56</v>
      </c>
      <c r="C12" s="1688"/>
      <c r="D12" s="1689">
        <v>256488.34</v>
      </c>
      <c r="E12" s="1729">
        <v>256724.84</v>
      </c>
      <c r="F12" s="1729">
        <v>-236.5</v>
      </c>
      <c r="G12" s="1729">
        <v>257120.67</v>
      </c>
      <c r="H12" s="691">
        <v>-0.00245927330540952</v>
      </c>
      <c r="I12" s="1688"/>
      <c r="J12" s="1689">
        <v>256984.84</v>
      </c>
      <c r="K12" s="1729">
        <v>258356.84</v>
      </c>
      <c r="L12" s="1729">
        <v>-1372</v>
      </c>
      <c r="M12" s="1729">
        <v>262588.84</v>
      </c>
      <c r="N12" s="691">
        <v>-0.0213413487031665</v>
      </c>
      <c r="O12" s="1688"/>
      <c r="P12" s="1689">
        <v>257239.84</v>
      </c>
      <c r="Q12" s="1729">
        <v>266654.84</v>
      </c>
      <c r="R12" s="1729">
        <v>-9415</v>
      </c>
      <c r="S12" s="1729">
        <v>265686.84</v>
      </c>
      <c r="T12" s="691">
        <v>-0.0317930688625752</v>
      </c>
      <c r="U12" s="1688"/>
      <c r="V12" s="1689">
        <v>257834.34</v>
      </c>
      <c r="W12" s="1729">
        <v>284611.34</v>
      </c>
      <c r="X12" s="1729">
        <v>259052.34</v>
      </c>
      <c r="Y12" s="1729">
        <v>-26777</v>
      </c>
      <c r="Z12" s="1729">
        <v>-1218</v>
      </c>
      <c r="AA12" s="1729">
        <v>269445.34</v>
      </c>
      <c r="AB12" s="691">
        <v>-0.043092227907894</v>
      </c>
      <c r="AC12" s="1688"/>
      <c r="AD12" s="1689">
        <v>263418.34</v>
      </c>
      <c r="AE12" s="1729">
        <v>305498.84</v>
      </c>
      <c r="AF12" s="1729">
        <v>266812.34</v>
      </c>
      <c r="AG12" s="1729">
        <v>-42080.5</v>
      </c>
      <c r="AH12" s="1729">
        <v>-3394</v>
      </c>
      <c r="AI12" s="1729">
        <v>272042.84</v>
      </c>
      <c r="AJ12" s="691">
        <v>-0.0317027274086684</v>
      </c>
      <c r="AK12" s="1688"/>
      <c r="AL12" s="1689">
        <v>274428.34</v>
      </c>
      <c r="AM12" s="1729">
        <v>334163.84</v>
      </c>
      <c r="AN12" s="1729">
        <v>289354.84</v>
      </c>
      <c r="AO12" s="1729">
        <v>-59735.5</v>
      </c>
      <c r="AP12" s="1729">
        <v>-14926.5</v>
      </c>
      <c r="AQ12" s="1729">
        <v>273642.84</v>
      </c>
      <c r="AR12" s="691">
        <v>0.00287053006758731</v>
      </c>
      <c r="AS12" s="1688"/>
      <c r="AT12" s="1689">
        <v>286398.84</v>
      </c>
      <c r="AU12" s="1729">
        <v>360173.84</v>
      </c>
      <c r="AV12" s="1729">
        <v>291438.34</v>
      </c>
      <c r="AW12" s="1729">
        <v>-73775</v>
      </c>
      <c r="AX12" s="1729">
        <v>-5039.5</v>
      </c>
      <c r="AY12" s="1729">
        <v>275526.34</v>
      </c>
      <c r="AZ12" s="691">
        <v>0.0394608370292293</v>
      </c>
      <c r="BA12" s="1688"/>
      <c r="BB12" s="1689">
        <v>298412.34</v>
      </c>
      <c r="BC12" s="1729">
        <v>380715.34</v>
      </c>
      <c r="BD12" s="1729">
        <v>332372.34</v>
      </c>
      <c r="BE12" s="1729">
        <v>-82303</v>
      </c>
      <c r="BF12" s="1729">
        <v>-33960</v>
      </c>
      <c r="BG12" s="1729">
        <v>276694.34</v>
      </c>
      <c r="BH12" s="691">
        <v>0.0784909441949553</v>
      </c>
      <c r="BI12" s="1688"/>
      <c r="BJ12" s="1689">
        <v>306730.34</v>
      </c>
      <c r="BK12" s="1729">
        <v>396631.34</v>
      </c>
      <c r="BL12" s="1729">
        <v>312213.34</v>
      </c>
      <c r="BM12" s="1729">
        <v>-89901</v>
      </c>
      <c r="BN12" s="1729">
        <v>-5483</v>
      </c>
      <c r="BO12" s="1729">
        <v>276694.34</v>
      </c>
      <c r="BP12" s="691">
        <v>0.108552997506201</v>
      </c>
      <c r="BQ12" s="1688"/>
      <c r="BR12" s="1689">
        <v>310823.84</v>
      </c>
      <c r="BS12" s="1729">
        <v>413631.34</v>
      </c>
      <c r="BT12" s="1729">
        <v>325582.34</v>
      </c>
      <c r="BU12" s="1729">
        <v>-102807.5</v>
      </c>
      <c r="BV12" s="1729">
        <v>-14758.5</v>
      </c>
      <c r="BW12" s="1729">
        <v>275698.84</v>
      </c>
      <c r="BX12" s="691">
        <v>0.127403510294058</v>
      </c>
      <c r="BY12" s="1688"/>
      <c r="BZ12" s="1689">
        <v>312650.34</v>
      </c>
      <c r="CA12" s="1729">
        <v>422881.34</v>
      </c>
      <c r="CB12" s="1729">
        <v>312650.34</v>
      </c>
      <c r="CC12" s="1729">
        <v>-110231</v>
      </c>
      <c r="CD12" s="1729">
        <v>0</v>
      </c>
      <c r="CE12" s="1729">
        <v>274494.34</v>
      </c>
      <c r="CF12" s="691">
        <v>0.13900468767407</v>
      </c>
      <c r="CG12" s="1688"/>
      <c r="CH12" s="1689">
        <v>312650.34</v>
      </c>
      <c r="CI12" s="1729">
        <v>422881.34</v>
      </c>
      <c r="CJ12" s="1729">
        <v>312650.34</v>
      </c>
      <c r="CK12" s="1729">
        <v>-110231</v>
      </c>
      <c r="CL12" s="1729">
        <v>0</v>
      </c>
      <c r="CM12" s="1729">
        <v>274494.34</v>
      </c>
      <c r="CN12" s="691">
        <v>0.13900468767407</v>
      </c>
      <c r="CO12" s="1688"/>
      <c r="CP12" s="1689">
        <v>310823.84</v>
      </c>
      <c r="CQ12" s="1729">
        <v>339557.84</v>
      </c>
      <c r="CR12" s="1729">
        <v>262192.84</v>
      </c>
      <c r="CS12" s="1729">
        <v>-28734</v>
      </c>
      <c r="CT12" s="1729">
        <v>48631</v>
      </c>
      <c r="CU12" s="1729">
        <v>265686.84</v>
      </c>
      <c r="CV12" s="691">
        <v>0.169887977891566</v>
      </c>
      <c r="CW12" s="1773"/>
      <c r="CX12" s="1774">
        <v>358357.84</v>
      </c>
      <c r="CY12" s="1775">
        <v>0</v>
      </c>
      <c r="CZ12" s="1775">
        <v>0</v>
      </c>
      <c r="DA12" s="1775">
        <v>313178</v>
      </c>
      <c r="DB12" s="1775">
        <v>261085.34</v>
      </c>
      <c r="DC12" s="1161">
        <v>0.372569750565084</v>
      </c>
      <c r="DD12" s="1792">
        <v>-1</v>
      </c>
      <c r="DE12" s="691">
        <v>-1</v>
      </c>
      <c r="DF12" s="691">
        <v>0.199523496799935</v>
      </c>
      <c r="DG12" s="1684"/>
    </row>
    <row r="13" spans="1:111">
      <c r="A13" s="1690"/>
      <c r="B13" s="1683" t="s">
        <v>57</v>
      </c>
      <c r="C13" s="1691"/>
      <c r="D13" s="1692">
        <v>203255.333333333</v>
      </c>
      <c r="E13" s="1730">
        <v>203200.1186</v>
      </c>
      <c r="F13" s="1730">
        <v>55.214733333356</v>
      </c>
      <c r="G13" s="1730">
        <v>208760</v>
      </c>
      <c r="H13" s="626">
        <v>-0.0263683975218751</v>
      </c>
      <c r="I13" s="1691"/>
      <c r="J13" s="1692">
        <v>202795.333333333</v>
      </c>
      <c r="K13" s="1730">
        <v>205003.6886</v>
      </c>
      <c r="L13" s="1730">
        <v>-2208.35526666665</v>
      </c>
      <c r="M13" s="1730">
        <v>216277</v>
      </c>
      <c r="N13" s="626">
        <v>-0.0623351843546316</v>
      </c>
      <c r="O13" s="1691"/>
      <c r="P13" s="1692">
        <v>203570</v>
      </c>
      <c r="Q13" s="1730">
        <v>216310.9586</v>
      </c>
      <c r="R13" s="1730">
        <v>-12740.9586</v>
      </c>
      <c r="S13" s="1730">
        <v>212639.666666667</v>
      </c>
      <c r="T13" s="626">
        <v>-0.0426527505843218</v>
      </c>
      <c r="U13" s="1691"/>
      <c r="V13" s="1692">
        <v>206275</v>
      </c>
      <c r="W13" s="1730">
        <v>233374.9586</v>
      </c>
      <c r="X13" s="1730">
        <v>206073.3486</v>
      </c>
      <c r="Y13" s="1730">
        <v>-27099.9586</v>
      </c>
      <c r="Z13" s="1730">
        <v>201.651400000002</v>
      </c>
      <c r="AA13" s="1730">
        <v>207498</v>
      </c>
      <c r="AB13" s="626">
        <v>-0.00589403271356836</v>
      </c>
      <c r="AC13" s="1691"/>
      <c r="AD13" s="1692" t="e">
        <v>#REF!</v>
      </c>
      <c r="AE13" s="1730">
        <v>256529.072</v>
      </c>
      <c r="AF13" s="1730">
        <v>222081.872</v>
      </c>
      <c r="AG13" s="1730" t="e">
        <v>#REF!</v>
      </c>
      <c r="AH13" s="1730" t="e">
        <v>#REF!</v>
      </c>
      <c r="AI13" s="1730">
        <v>210486</v>
      </c>
      <c r="AJ13" s="626" t="s">
        <v>51</v>
      </c>
      <c r="AK13" s="1691"/>
      <c r="AL13" s="1692">
        <v>219174.666666667</v>
      </c>
      <c r="AM13" s="1730">
        <v>278133.072</v>
      </c>
      <c r="AN13" s="1730">
        <v>240885.872</v>
      </c>
      <c r="AO13" s="1730">
        <v>-58958.4053333333</v>
      </c>
      <c r="AP13" s="1730">
        <v>-21711.2053333333</v>
      </c>
      <c r="AQ13" s="1730">
        <v>212214.666666667</v>
      </c>
      <c r="AR13" s="626">
        <v>0.0327969791594676</v>
      </c>
      <c r="AS13" s="1691"/>
      <c r="AT13" s="1692">
        <v>226835</v>
      </c>
      <c r="AU13" s="1730">
        <v>298145.072</v>
      </c>
      <c r="AV13" s="1730">
        <v>241952.272</v>
      </c>
      <c r="AW13" s="1730">
        <v>-71310.072</v>
      </c>
      <c r="AX13" s="1730">
        <v>-15117.272</v>
      </c>
      <c r="AY13" s="1730">
        <v>218811</v>
      </c>
      <c r="AZ13" s="626">
        <v>0.0366709169100274</v>
      </c>
      <c r="BA13" s="1691"/>
      <c r="BB13" s="1692">
        <v>237409</v>
      </c>
      <c r="BC13" s="1730">
        <v>311105.072</v>
      </c>
      <c r="BD13" s="1730">
        <v>243863.472</v>
      </c>
      <c r="BE13" s="1730">
        <v>-73696.072</v>
      </c>
      <c r="BF13" s="1730">
        <v>-6454.47199999998</v>
      </c>
      <c r="BG13" s="1730">
        <v>218442</v>
      </c>
      <c r="BH13" s="626">
        <v>0.0868285402990268</v>
      </c>
      <c r="BI13" s="1691"/>
      <c r="BJ13" s="1692">
        <v>182933</v>
      </c>
      <c r="BK13" s="1730">
        <v>323505.072</v>
      </c>
      <c r="BL13" s="1730">
        <v>263970.672</v>
      </c>
      <c r="BM13" s="1730">
        <v>-140572.072</v>
      </c>
      <c r="BN13" s="1730">
        <v>-81037.672</v>
      </c>
      <c r="BO13" s="1730">
        <v>218442</v>
      </c>
      <c r="BP13" s="626">
        <v>-0.162555735618608</v>
      </c>
      <c r="BQ13" s="1691"/>
      <c r="BR13" s="1692">
        <v>245567</v>
      </c>
      <c r="BS13" s="1730">
        <v>338305.072</v>
      </c>
      <c r="BT13" s="1730">
        <v>265063.472</v>
      </c>
      <c r="BU13" s="1730">
        <v>-92738.072</v>
      </c>
      <c r="BV13" s="1730">
        <v>-19496.472</v>
      </c>
      <c r="BW13" s="1730">
        <v>215600.666666667</v>
      </c>
      <c r="BX13" s="626">
        <v>0.138989984570239</v>
      </c>
      <c r="BY13" s="1691"/>
      <c r="BZ13" s="1692">
        <v>0</v>
      </c>
      <c r="CA13" s="1730">
        <v>0</v>
      </c>
      <c r="CB13" s="1730">
        <v>0</v>
      </c>
      <c r="CC13" s="1730">
        <v>0</v>
      </c>
      <c r="CD13" s="1730">
        <v>0</v>
      </c>
      <c r="CE13" s="1730">
        <v>0</v>
      </c>
      <c r="CF13" s="626" t="s">
        <v>51</v>
      </c>
      <c r="CG13" s="1691"/>
      <c r="CH13" s="1692">
        <v>0</v>
      </c>
      <c r="CI13" s="1730">
        <v>0</v>
      </c>
      <c r="CJ13" s="1730">
        <v>0</v>
      </c>
      <c r="CK13" s="1730">
        <v>0</v>
      </c>
      <c r="CL13" s="1730">
        <v>0</v>
      </c>
      <c r="CM13" s="1730">
        <v>0</v>
      </c>
      <c r="CN13" s="626" t="s">
        <v>51</v>
      </c>
      <c r="CO13" s="1691"/>
      <c r="CP13" s="1692">
        <v>245567</v>
      </c>
      <c r="CQ13" s="1730">
        <v>203200.1186</v>
      </c>
      <c r="CR13" s="1730">
        <v>265063.472</v>
      </c>
      <c r="CS13" s="1730">
        <v>42366.8814</v>
      </c>
      <c r="CT13" s="1730">
        <v>-19496.472</v>
      </c>
      <c r="CU13" s="1730">
        <v>212639.666666667</v>
      </c>
      <c r="CV13" s="626">
        <v>0.154850380690966</v>
      </c>
      <c r="CW13" s="1776"/>
      <c r="CX13" s="1692">
        <v>368385.072</v>
      </c>
      <c r="CY13" s="1730">
        <v>0</v>
      </c>
      <c r="CZ13" s="1730">
        <v>0</v>
      </c>
      <c r="DA13" s="1730">
        <v>296097.872</v>
      </c>
      <c r="DB13" s="1730">
        <v>208204.2954</v>
      </c>
      <c r="DC13" s="682">
        <v>0.76934424571915</v>
      </c>
      <c r="DD13" s="1793">
        <v>-1</v>
      </c>
      <c r="DE13" s="626">
        <v>-1</v>
      </c>
      <c r="DF13" s="626">
        <v>0.422150640221614</v>
      </c>
      <c r="DG13" s="1805"/>
    </row>
    <row r="14" spans="1:111">
      <c r="A14" s="1690"/>
      <c r="B14" s="1683" t="s">
        <v>58</v>
      </c>
      <c r="C14" s="1691"/>
      <c r="D14" s="1692">
        <v>158249</v>
      </c>
      <c r="E14" s="1730">
        <v>160927.470955812</v>
      </c>
      <c r="F14" s="1730">
        <v>-2678.47095581188</v>
      </c>
      <c r="G14" s="1730">
        <v>164229</v>
      </c>
      <c r="H14" s="626">
        <v>-0.0364125702525132</v>
      </c>
      <c r="I14" s="1691"/>
      <c r="J14" s="1692">
        <v>158417</v>
      </c>
      <c r="K14" s="1730">
        <v>163618.8933368</v>
      </c>
      <c r="L14" s="1730">
        <v>-5201.89333679999</v>
      </c>
      <c r="M14" s="1730">
        <v>163886</v>
      </c>
      <c r="N14" s="626">
        <v>-0.0333707577218311</v>
      </c>
      <c r="O14" s="1691"/>
      <c r="P14" s="1692">
        <v>152497</v>
      </c>
      <c r="Q14" s="1730">
        <v>172665.431004</v>
      </c>
      <c r="R14" s="1730">
        <v>-20168.431004</v>
      </c>
      <c r="S14" s="1730">
        <v>167668</v>
      </c>
      <c r="T14" s="626">
        <v>-0.0904823818498461</v>
      </c>
      <c r="U14" s="1691"/>
      <c r="V14" s="1692">
        <v>152639</v>
      </c>
      <c r="W14" s="1730">
        <v>186404.55554</v>
      </c>
      <c r="X14" s="1730">
        <v>164597.82654</v>
      </c>
      <c r="Y14" s="1730">
        <v>-33765.55554</v>
      </c>
      <c r="Z14" s="1730">
        <v>-11958.82654</v>
      </c>
      <c r="AA14" s="1730">
        <v>180500</v>
      </c>
      <c r="AB14" s="626">
        <v>-0.154354570637119</v>
      </c>
      <c r="AC14" s="1691"/>
      <c r="AD14" s="1692">
        <v>156325</v>
      </c>
      <c r="AE14" s="1730">
        <v>205223.2576</v>
      </c>
      <c r="AF14" s="1730">
        <v>177665.4976</v>
      </c>
      <c r="AG14" s="1730">
        <v>-48898.2576</v>
      </c>
      <c r="AH14" s="1730">
        <v>-21340.4976</v>
      </c>
      <c r="AI14" s="1730">
        <v>181750</v>
      </c>
      <c r="AJ14" s="626">
        <v>-0.139889958734525</v>
      </c>
      <c r="AK14" s="1691"/>
      <c r="AL14" s="1692">
        <v>160210</v>
      </c>
      <c r="AM14" s="1730">
        <v>224244.7893</v>
      </c>
      <c r="AN14" s="1730">
        <v>194214.2343</v>
      </c>
      <c r="AO14" s="1730">
        <v>-64034.7893</v>
      </c>
      <c r="AP14" s="1730">
        <v>-34004.2343</v>
      </c>
      <c r="AQ14" s="1730">
        <v>182575</v>
      </c>
      <c r="AR14" s="626">
        <v>-0.122497603724497</v>
      </c>
      <c r="AS14" s="1691"/>
      <c r="AT14" s="1692">
        <v>168220.5</v>
      </c>
      <c r="AU14" s="1730">
        <v>242242.871</v>
      </c>
      <c r="AV14" s="1730">
        <v>196586.221</v>
      </c>
      <c r="AW14" s="1730">
        <v>-74022.371</v>
      </c>
      <c r="AX14" s="1730">
        <v>-28365.721</v>
      </c>
      <c r="AY14" s="1730">
        <v>183318</v>
      </c>
      <c r="AZ14" s="626">
        <v>-0.0823568880306353</v>
      </c>
      <c r="BA14" s="1691"/>
      <c r="BB14" s="1692">
        <v>171743</v>
      </c>
      <c r="BC14" s="1730">
        <v>254717.2777</v>
      </c>
      <c r="BD14" s="1730">
        <v>199663.2177</v>
      </c>
      <c r="BE14" s="1730">
        <v>-82974.2777</v>
      </c>
      <c r="BF14" s="1730">
        <v>-27920.2177</v>
      </c>
      <c r="BG14" s="1730">
        <v>184218</v>
      </c>
      <c r="BH14" s="626">
        <v>-0.0677186811277942</v>
      </c>
      <c r="BI14" s="1691"/>
      <c r="BJ14" s="1692">
        <v>172008</v>
      </c>
      <c r="BK14" s="1730">
        <v>264869.7777</v>
      </c>
      <c r="BL14" s="1730">
        <v>216125.9877</v>
      </c>
      <c r="BM14" s="1730">
        <v>-92861.7777</v>
      </c>
      <c r="BN14" s="1730">
        <v>-44117.9877</v>
      </c>
      <c r="BO14" s="1730">
        <v>184218</v>
      </c>
      <c r="BP14" s="626">
        <v>-0.066280168061753</v>
      </c>
      <c r="BQ14" s="1691"/>
      <c r="BR14" s="1692">
        <v>175621</v>
      </c>
      <c r="BS14" s="1730">
        <v>277410.15904</v>
      </c>
      <c r="BT14" s="1730">
        <v>217352.04704</v>
      </c>
      <c r="BU14" s="1730">
        <v>-101789.15904</v>
      </c>
      <c r="BV14" s="1730">
        <v>-41731.04704</v>
      </c>
      <c r="BW14" s="1730">
        <v>184698</v>
      </c>
      <c r="BX14" s="626">
        <v>-0.0491450909051533</v>
      </c>
      <c r="BY14" s="1691"/>
      <c r="BZ14" s="1692">
        <v>0</v>
      </c>
      <c r="CA14" s="1730">
        <v>0</v>
      </c>
      <c r="CB14" s="1730">
        <v>0</v>
      </c>
      <c r="CC14" s="1730">
        <v>0</v>
      </c>
      <c r="CD14" s="1730">
        <v>0</v>
      </c>
      <c r="CE14" s="1730">
        <v>0</v>
      </c>
      <c r="CF14" s="626" t="s">
        <v>51</v>
      </c>
      <c r="CG14" s="1691"/>
      <c r="CH14" s="1692">
        <v>0</v>
      </c>
      <c r="CI14" s="1730">
        <v>0</v>
      </c>
      <c r="CJ14" s="1730">
        <v>0</v>
      </c>
      <c r="CK14" s="1730">
        <v>0</v>
      </c>
      <c r="CL14" s="1730">
        <v>0</v>
      </c>
      <c r="CM14" s="1730">
        <v>0</v>
      </c>
      <c r="CN14" s="626" t="s">
        <v>51</v>
      </c>
      <c r="CO14" s="1691"/>
      <c r="CP14" s="1692">
        <v>175621</v>
      </c>
      <c r="CQ14" s="1730">
        <v>160927.470955812</v>
      </c>
      <c r="CR14" s="1730">
        <v>217352.04704</v>
      </c>
      <c r="CS14" s="1730">
        <v>14693.5290441881</v>
      </c>
      <c r="CT14" s="1730">
        <v>-41731.04704</v>
      </c>
      <c r="CU14" s="1730">
        <v>163886</v>
      </c>
      <c r="CV14" s="626">
        <v>0.0716046520142051</v>
      </c>
      <c r="CW14" s="1776"/>
      <c r="CX14" s="1692">
        <v>307141.05378</v>
      </c>
      <c r="CY14" s="1730">
        <v>0</v>
      </c>
      <c r="CZ14" s="1730">
        <v>0</v>
      </c>
      <c r="DA14" s="1730">
        <v>191500</v>
      </c>
      <c r="DB14" s="1730">
        <v>155803</v>
      </c>
      <c r="DC14" s="682">
        <v>0.97134236041668</v>
      </c>
      <c r="DD14" s="1793">
        <v>-1</v>
      </c>
      <c r="DE14" s="626">
        <v>-1</v>
      </c>
      <c r="DF14" s="626">
        <v>0.229116255784549</v>
      </c>
      <c r="DG14" s="1776"/>
    </row>
    <row r="15" hidden="1" spans="1:111">
      <c r="A15" s="1693"/>
      <c r="B15" s="1694" t="s">
        <v>59</v>
      </c>
      <c r="C15" s="1680"/>
      <c r="D15" s="1695">
        <v>0</v>
      </c>
      <c r="E15" s="1731">
        <v>0</v>
      </c>
      <c r="F15" s="1731">
        <v>0</v>
      </c>
      <c r="G15" s="1731">
        <v>0</v>
      </c>
      <c r="H15" s="1732" t="s">
        <v>51</v>
      </c>
      <c r="I15" s="1680"/>
      <c r="J15" s="1695">
        <v>0</v>
      </c>
      <c r="K15" s="1731">
        <v>0</v>
      </c>
      <c r="L15" s="1731">
        <v>0</v>
      </c>
      <c r="M15" s="1731">
        <v>0</v>
      </c>
      <c r="N15" s="1732" t="s">
        <v>51</v>
      </c>
      <c r="O15" s="1680"/>
      <c r="P15" s="1695">
        <v>0</v>
      </c>
      <c r="Q15" s="1731">
        <v>0</v>
      </c>
      <c r="R15" s="1731">
        <v>0</v>
      </c>
      <c r="S15" s="1731">
        <v>0</v>
      </c>
      <c r="T15" s="1732" t="s">
        <v>51</v>
      </c>
      <c r="U15" s="1680"/>
      <c r="V15" s="1695">
        <v>0</v>
      </c>
      <c r="W15" s="1731">
        <v>0</v>
      </c>
      <c r="X15" s="1731">
        <v>0</v>
      </c>
      <c r="Y15" s="1731">
        <v>0</v>
      </c>
      <c r="Z15" s="1731">
        <v>0</v>
      </c>
      <c r="AA15" s="1731">
        <v>0</v>
      </c>
      <c r="AB15" s="1732" t="s">
        <v>51</v>
      </c>
      <c r="AC15" s="1680"/>
      <c r="AD15" s="1695">
        <v>0</v>
      </c>
      <c r="AE15" s="1731">
        <v>0</v>
      </c>
      <c r="AF15" s="1731">
        <v>0</v>
      </c>
      <c r="AG15" s="1731">
        <v>0</v>
      </c>
      <c r="AH15" s="1731">
        <v>0</v>
      </c>
      <c r="AI15" s="1731">
        <v>0</v>
      </c>
      <c r="AJ15" s="1732" t="s">
        <v>51</v>
      </c>
      <c r="AK15" s="1680"/>
      <c r="AL15" s="1695">
        <v>0</v>
      </c>
      <c r="AM15" s="1731">
        <v>0</v>
      </c>
      <c r="AN15" s="1731">
        <v>0</v>
      </c>
      <c r="AO15" s="1731">
        <v>0</v>
      </c>
      <c r="AP15" s="1731">
        <v>0</v>
      </c>
      <c r="AQ15" s="1731">
        <v>0</v>
      </c>
      <c r="AR15" s="1732" t="s">
        <v>51</v>
      </c>
      <c r="AS15" s="1680"/>
      <c r="AT15" s="1695">
        <v>0</v>
      </c>
      <c r="AU15" s="1731">
        <v>0</v>
      </c>
      <c r="AV15" s="1760">
        <v>0</v>
      </c>
      <c r="AW15" s="1731">
        <v>0</v>
      </c>
      <c r="AX15" s="1731">
        <v>0</v>
      </c>
      <c r="AY15" s="1731">
        <v>0</v>
      </c>
      <c r="AZ15" s="1732" t="s">
        <v>51</v>
      </c>
      <c r="BA15" s="1680"/>
      <c r="BB15" s="1695">
        <v>0</v>
      </c>
      <c r="BC15" s="1731">
        <v>0</v>
      </c>
      <c r="BD15" s="1760"/>
      <c r="BE15" s="1731">
        <v>0</v>
      </c>
      <c r="BF15" s="1731">
        <v>0</v>
      </c>
      <c r="BG15" s="1731">
        <v>0</v>
      </c>
      <c r="BH15" s="1732" t="s">
        <v>51</v>
      </c>
      <c r="BI15" s="1680"/>
      <c r="BJ15" s="1695">
        <v>0</v>
      </c>
      <c r="BK15" s="1731">
        <v>0</v>
      </c>
      <c r="BL15" s="1760">
        <v>0</v>
      </c>
      <c r="BM15" s="1731">
        <v>0</v>
      </c>
      <c r="BN15" s="1731">
        <v>0</v>
      </c>
      <c r="BO15" s="1731">
        <v>0</v>
      </c>
      <c r="BP15" s="1732" t="s">
        <v>51</v>
      </c>
      <c r="BQ15" s="1680"/>
      <c r="BR15" s="1695">
        <v>0</v>
      </c>
      <c r="BS15" s="1731">
        <v>0</v>
      </c>
      <c r="BT15" s="1760">
        <v>0</v>
      </c>
      <c r="BU15" s="1731">
        <v>0</v>
      </c>
      <c r="BV15" s="1731">
        <v>0</v>
      </c>
      <c r="BW15" s="1731">
        <v>0</v>
      </c>
      <c r="BX15" s="1732" t="s">
        <v>51</v>
      </c>
      <c r="BY15" s="1680"/>
      <c r="BZ15" s="1695">
        <v>0</v>
      </c>
      <c r="CA15" s="1731">
        <v>0</v>
      </c>
      <c r="CB15" s="1731">
        <v>0</v>
      </c>
      <c r="CC15" s="1731">
        <v>0</v>
      </c>
      <c r="CD15" s="1731">
        <v>0</v>
      </c>
      <c r="CE15" s="1731">
        <v>0</v>
      </c>
      <c r="CF15" s="1732" t="s">
        <v>51</v>
      </c>
      <c r="CG15" s="1680"/>
      <c r="CH15" s="1695">
        <v>0</v>
      </c>
      <c r="CI15" s="1731">
        <v>0</v>
      </c>
      <c r="CJ15" s="1731">
        <v>0</v>
      </c>
      <c r="CK15" s="1731">
        <v>0</v>
      </c>
      <c r="CL15" s="1731">
        <v>0</v>
      </c>
      <c r="CM15" s="1731">
        <v>0</v>
      </c>
      <c r="CN15" s="1732" t="s">
        <v>51</v>
      </c>
      <c r="CO15" s="1680"/>
      <c r="CP15" s="1695">
        <v>0</v>
      </c>
      <c r="CQ15" s="1731">
        <v>0</v>
      </c>
      <c r="CR15" s="1731">
        <v>0</v>
      </c>
      <c r="CS15" s="1731">
        <v>0</v>
      </c>
      <c r="CT15" s="1731">
        <v>0</v>
      </c>
      <c r="CU15" s="1731">
        <v>0</v>
      </c>
      <c r="CV15" s="1732" t="s">
        <v>51</v>
      </c>
      <c r="CW15" s="1680"/>
      <c r="CX15" s="1695"/>
      <c r="CY15" s="1731">
        <v>0</v>
      </c>
      <c r="CZ15" s="1731">
        <v>0</v>
      </c>
      <c r="DA15" s="1731">
        <v>413541.86477163</v>
      </c>
      <c r="DB15" s="1731">
        <v>0</v>
      </c>
      <c r="DC15" s="1794" t="s">
        <v>51</v>
      </c>
      <c r="DD15" s="1794" t="e">
        <v>#DIV/0!</v>
      </c>
      <c r="DE15" s="1732" t="e">
        <v>#DIV/0!</v>
      </c>
      <c r="DF15" s="1732" t="e">
        <v>#DIV/0!</v>
      </c>
      <c r="DG15" s="1776"/>
    </row>
    <row r="16" ht="5.25" customHeight="1" spans="1:111">
      <c r="A16" s="1696"/>
      <c r="B16" s="1696"/>
      <c r="C16" s="1680"/>
      <c r="D16" s="1697"/>
      <c r="E16" s="1697"/>
      <c r="F16" s="1697"/>
      <c r="G16" s="1697"/>
      <c r="H16" s="1733"/>
      <c r="I16" s="1680"/>
      <c r="J16" s="1697"/>
      <c r="K16" s="1697"/>
      <c r="L16" s="1697"/>
      <c r="M16" s="1697"/>
      <c r="N16" s="1727"/>
      <c r="O16" s="1680"/>
      <c r="P16" s="1697"/>
      <c r="Q16" s="1697"/>
      <c r="R16" s="1697"/>
      <c r="S16" s="1697"/>
      <c r="T16" s="1727"/>
      <c r="U16" s="1680"/>
      <c r="V16" s="1697"/>
      <c r="W16" s="1697"/>
      <c r="X16" s="1697"/>
      <c r="Y16" s="1697"/>
      <c r="Z16" s="1697"/>
      <c r="AA16" s="1697"/>
      <c r="AB16" s="1727"/>
      <c r="AC16" s="1680"/>
      <c r="AD16" s="1697"/>
      <c r="AE16" s="1697"/>
      <c r="AF16" s="1697"/>
      <c r="AG16" s="1697"/>
      <c r="AH16" s="1697"/>
      <c r="AI16" s="1697"/>
      <c r="AJ16" s="1727"/>
      <c r="AK16" s="1680"/>
      <c r="AL16" s="1697"/>
      <c r="AM16" s="1697"/>
      <c r="AN16" s="1697"/>
      <c r="AO16" s="1697"/>
      <c r="AP16" s="1697"/>
      <c r="AQ16" s="1697"/>
      <c r="AR16" s="1727"/>
      <c r="AS16" s="1680"/>
      <c r="AT16" s="1697"/>
      <c r="AU16" s="1697"/>
      <c r="AV16" s="1729"/>
      <c r="AW16" s="1697"/>
      <c r="AX16" s="1697"/>
      <c r="AY16" s="1697"/>
      <c r="AZ16" s="1727"/>
      <c r="BA16" s="1680"/>
      <c r="BB16" s="1697"/>
      <c r="BC16" s="1697"/>
      <c r="BD16" s="1697"/>
      <c r="BE16" s="1697"/>
      <c r="BF16" s="1697"/>
      <c r="BG16" s="1697"/>
      <c r="BH16" s="1727"/>
      <c r="BI16" s="1680"/>
      <c r="BJ16" s="1697"/>
      <c r="BK16" s="1697"/>
      <c r="BL16" s="1697"/>
      <c r="BM16" s="1697"/>
      <c r="BN16" s="1697"/>
      <c r="BO16" s="1697"/>
      <c r="BP16" s="1727"/>
      <c r="BQ16" s="1680"/>
      <c r="BR16" s="1697"/>
      <c r="BS16" s="1697"/>
      <c r="BT16" s="1697"/>
      <c r="BU16" s="1697"/>
      <c r="BV16" s="1697"/>
      <c r="BW16" s="1697"/>
      <c r="BX16" s="1727"/>
      <c r="BY16" s="1680"/>
      <c r="BZ16" s="1697"/>
      <c r="CA16" s="1697"/>
      <c r="CB16" s="1697"/>
      <c r="CC16" s="1697"/>
      <c r="CD16" s="1697"/>
      <c r="CE16" s="1697"/>
      <c r="CF16" s="1727"/>
      <c r="CG16" s="1680"/>
      <c r="CH16" s="1697"/>
      <c r="CI16" s="1697"/>
      <c r="CJ16" s="1697"/>
      <c r="CK16" s="1697"/>
      <c r="CL16" s="1697"/>
      <c r="CM16" s="1697"/>
      <c r="CN16" s="1727"/>
      <c r="CO16" s="1680"/>
      <c r="CP16" s="1697"/>
      <c r="CQ16" s="1697"/>
      <c r="CR16" s="1697"/>
      <c r="CS16" s="1697"/>
      <c r="CT16" s="1697"/>
      <c r="CU16" s="1697"/>
      <c r="CV16" s="1727"/>
      <c r="CW16" s="1680"/>
      <c r="CX16" s="1697"/>
      <c r="CY16" s="1697"/>
      <c r="CZ16" s="1697"/>
      <c r="DA16" s="1697"/>
      <c r="DB16" s="1697"/>
      <c r="DC16" s="1727"/>
      <c r="DD16" s="1727"/>
      <c r="DE16" s="1727"/>
      <c r="DF16" s="1798"/>
      <c r="DG16" s="1776"/>
    </row>
    <row r="17" s="1391" customFormat="1" spans="1:112">
      <c r="A17" s="1698"/>
      <c r="B17" s="1699" t="s">
        <v>60</v>
      </c>
      <c r="C17" s="973"/>
      <c r="D17" s="1677"/>
      <c r="E17" s="1734"/>
      <c r="F17" s="1734"/>
      <c r="G17" s="1734"/>
      <c r="H17" s="1734"/>
      <c r="I17" s="973"/>
      <c r="J17" s="1748"/>
      <c r="K17" s="1749"/>
      <c r="L17" s="1749"/>
      <c r="M17" s="1749"/>
      <c r="N17" s="1742"/>
      <c r="O17" s="973"/>
      <c r="P17" s="1748"/>
      <c r="Q17" s="1749"/>
      <c r="R17" s="1749"/>
      <c r="S17" s="1749"/>
      <c r="T17" s="1742"/>
      <c r="U17" s="973"/>
      <c r="V17" s="1677"/>
      <c r="W17" s="1723"/>
      <c r="X17" s="1723"/>
      <c r="Y17" s="1723"/>
      <c r="Z17" s="1723">
        <v>0</v>
      </c>
      <c r="AA17" s="1723"/>
      <c r="AB17" s="837"/>
      <c r="AC17" s="973"/>
      <c r="AD17" s="1677"/>
      <c r="AE17" s="1723"/>
      <c r="AF17" s="1723"/>
      <c r="AG17" s="1723"/>
      <c r="AH17" s="1723">
        <v>0</v>
      </c>
      <c r="AI17" s="1723"/>
      <c r="AJ17" s="837"/>
      <c r="AK17" s="973"/>
      <c r="AL17" s="1677"/>
      <c r="AM17" s="1723"/>
      <c r="AN17" s="1723"/>
      <c r="AO17" s="1723"/>
      <c r="AP17" s="1723">
        <v>0</v>
      </c>
      <c r="AQ17" s="1723"/>
      <c r="AR17" s="837"/>
      <c r="AS17" s="973"/>
      <c r="AT17" s="1677"/>
      <c r="AU17" s="1723"/>
      <c r="AV17" s="1723"/>
      <c r="AW17" s="1723"/>
      <c r="AX17" s="1723">
        <v>0</v>
      </c>
      <c r="AY17" s="1723"/>
      <c r="AZ17" s="837"/>
      <c r="BA17" s="973"/>
      <c r="BB17" s="1677"/>
      <c r="BC17" s="1723"/>
      <c r="BD17" s="1723"/>
      <c r="BE17" s="1723"/>
      <c r="BF17" s="1723">
        <v>0</v>
      </c>
      <c r="BG17" s="1723"/>
      <c r="BH17" s="837"/>
      <c r="BI17" s="973"/>
      <c r="BJ17" s="1677"/>
      <c r="BK17" s="1723"/>
      <c r="BL17" s="1723"/>
      <c r="BM17" s="1723"/>
      <c r="BN17" s="1723">
        <v>0</v>
      </c>
      <c r="BO17" s="1723"/>
      <c r="BP17" s="837"/>
      <c r="BQ17" s="973"/>
      <c r="BR17" s="1677"/>
      <c r="BS17" s="1723"/>
      <c r="BT17" s="1723"/>
      <c r="BU17" s="1723"/>
      <c r="BV17" s="1723">
        <v>0</v>
      </c>
      <c r="BW17" s="1723"/>
      <c r="BX17" s="837"/>
      <c r="BY17" s="973"/>
      <c r="BZ17" s="1677"/>
      <c r="CA17" s="1723"/>
      <c r="CB17" s="1723"/>
      <c r="CC17" s="1723"/>
      <c r="CD17" s="1723">
        <v>0</v>
      </c>
      <c r="CE17" s="1723"/>
      <c r="CF17" s="837"/>
      <c r="CG17" s="973"/>
      <c r="CH17" s="1677"/>
      <c r="CI17" s="1723"/>
      <c r="CJ17" s="1723"/>
      <c r="CK17" s="1723"/>
      <c r="CL17" s="1723">
        <v>0</v>
      </c>
      <c r="CM17" s="1723"/>
      <c r="CN17" s="837"/>
      <c r="CO17" s="973"/>
      <c r="CP17" s="1712"/>
      <c r="CQ17" s="1734"/>
      <c r="CR17" s="1734"/>
      <c r="CS17" s="1734"/>
      <c r="CT17" s="1734"/>
      <c r="CU17" s="1734"/>
      <c r="CV17" s="1734"/>
      <c r="CW17" s="973"/>
      <c r="CX17" s="1712"/>
      <c r="CY17" s="1734"/>
      <c r="CZ17" s="1734"/>
      <c r="DA17" s="1734"/>
      <c r="DB17" s="1734"/>
      <c r="DC17" s="1734"/>
      <c r="DD17" s="884"/>
      <c r="DE17" s="884"/>
      <c r="DF17" s="889"/>
      <c r="DG17" s="1803"/>
      <c r="DH17" s="1804"/>
    </row>
    <row r="18" spans="1:112">
      <c r="A18" s="1700"/>
      <c r="B18" s="1701" t="s">
        <v>61</v>
      </c>
      <c r="C18" s="1702"/>
      <c r="D18" s="1703">
        <v>251459.34</v>
      </c>
      <c r="E18" s="1703">
        <v>251459.34</v>
      </c>
      <c r="F18" s="1703">
        <v>0</v>
      </c>
      <c r="G18" s="1703">
        <v>248517</v>
      </c>
      <c r="H18" s="1735">
        <v>0.0118395924624874</v>
      </c>
      <c r="I18" s="1702"/>
      <c r="J18" s="1750">
        <v>251962.34</v>
      </c>
      <c r="K18" s="1703">
        <v>252355.34</v>
      </c>
      <c r="L18" s="1703">
        <v>-393</v>
      </c>
      <c r="M18" s="1703">
        <v>256879.34</v>
      </c>
      <c r="N18" s="1735">
        <v>0.200645661857154</v>
      </c>
      <c r="O18" s="1702"/>
      <c r="P18" s="1750">
        <v>252451.34</v>
      </c>
      <c r="Q18" s="1703">
        <v>254552.34</v>
      </c>
      <c r="R18" s="1703">
        <v>-2101</v>
      </c>
      <c r="S18" s="1703">
        <v>259366.34</v>
      </c>
      <c r="T18" s="1735">
        <v>-0.0266611311244166</v>
      </c>
      <c r="U18" s="1702"/>
      <c r="V18" s="1750">
        <v>252479.34</v>
      </c>
      <c r="W18" s="1703">
        <v>268793.34</v>
      </c>
      <c r="X18" s="1703">
        <v>252479.34</v>
      </c>
      <c r="Y18" s="1703">
        <v>-16314</v>
      </c>
      <c r="Z18" s="1703">
        <v>0</v>
      </c>
      <c r="AA18" s="1703">
        <v>263022.34</v>
      </c>
      <c r="AB18" s="1735">
        <v>-0.0400840476135982</v>
      </c>
      <c r="AC18" s="1702"/>
      <c r="AD18" s="1750">
        <v>253641.34</v>
      </c>
      <c r="AE18" s="1703">
        <v>290336.34</v>
      </c>
      <c r="AF18" s="1703">
        <v>256022.34</v>
      </c>
      <c r="AG18" s="1703">
        <v>-36695</v>
      </c>
      <c r="AH18" s="1703">
        <v>-2381</v>
      </c>
      <c r="AI18" s="1703">
        <v>266722.34</v>
      </c>
      <c r="AJ18" s="1735">
        <v>-0.0490435109410033</v>
      </c>
      <c r="AK18" s="1702"/>
      <c r="AL18" s="1750">
        <v>263643.34</v>
      </c>
      <c r="AM18" s="1703">
        <v>315516.34</v>
      </c>
      <c r="AN18" s="1703">
        <v>272702.34</v>
      </c>
      <c r="AO18" s="1703">
        <v>-51873</v>
      </c>
      <c r="AP18" s="1703">
        <v>-9059</v>
      </c>
      <c r="AQ18" s="1703">
        <v>268007.34</v>
      </c>
      <c r="AR18" s="1735">
        <v>-0.0162831361260479</v>
      </c>
      <c r="AS18" s="1702"/>
      <c r="AT18" s="1750">
        <v>275657.34</v>
      </c>
      <c r="AU18" s="1703">
        <v>342471.34</v>
      </c>
      <c r="AV18" s="1703">
        <v>275657.34</v>
      </c>
      <c r="AW18" s="1703">
        <v>-66814</v>
      </c>
      <c r="AX18" s="1703">
        <v>0</v>
      </c>
      <c r="AY18" s="1703">
        <v>269842.34</v>
      </c>
      <c r="AZ18" s="1735">
        <v>0.0215496204190937</v>
      </c>
      <c r="BA18" s="1702"/>
      <c r="BB18" s="1750">
        <v>287579.34</v>
      </c>
      <c r="BC18" s="1703">
        <v>367425.34</v>
      </c>
      <c r="BD18" s="1703">
        <v>300043.34</v>
      </c>
      <c r="BE18" s="1703">
        <v>-79846</v>
      </c>
      <c r="BF18" s="1703">
        <v>-12464</v>
      </c>
      <c r="BG18" s="1703">
        <v>271744.34</v>
      </c>
      <c r="BH18" s="1735">
        <v>0.0582716828619134</v>
      </c>
      <c r="BI18" s="1702"/>
      <c r="BJ18" s="1750">
        <v>299678.34</v>
      </c>
      <c r="BK18" s="1703">
        <v>383561.34</v>
      </c>
      <c r="BL18" s="1703">
        <v>299678.34</v>
      </c>
      <c r="BM18" s="1703">
        <v>-83883</v>
      </c>
      <c r="BN18" s="1703">
        <v>0</v>
      </c>
      <c r="BO18" s="1703">
        <v>271744.34</v>
      </c>
      <c r="BP18" s="1735">
        <v>0.102795149293634</v>
      </c>
      <c r="BQ18" s="1702"/>
      <c r="BR18" s="1750">
        <v>304210.34</v>
      </c>
      <c r="BS18" s="1703">
        <v>398995.34</v>
      </c>
      <c r="BT18" s="1703">
        <v>315112.34</v>
      </c>
      <c r="BU18" s="1703">
        <v>-94785</v>
      </c>
      <c r="BV18" s="1703">
        <v>-10902</v>
      </c>
      <c r="BW18" s="1703">
        <v>272153.34</v>
      </c>
      <c r="BX18" s="1735">
        <v>0.117790213414247</v>
      </c>
      <c r="BY18" s="1702"/>
      <c r="BZ18" s="1750">
        <v>307861.34</v>
      </c>
      <c r="CA18" s="1703">
        <v>417424.34</v>
      </c>
      <c r="CB18" s="1703">
        <v>307861.34</v>
      </c>
      <c r="CC18" s="1703">
        <v>-109563</v>
      </c>
      <c r="CD18" s="1703">
        <v>0</v>
      </c>
      <c r="CE18" s="1703">
        <v>269737.34</v>
      </c>
      <c r="CF18" s="1735">
        <v>0.141337495209228</v>
      </c>
      <c r="CG18" s="1702"/>
      <c r="CH18" s="1750">
        <v>307861.34</v>
      </c>
      <c r="CI18" s="1703">
        <v>417424.34</v>
      </c>
      <c r="CJ18" s="1703">
        <v>307861.34</v>
      </c>
      <c r="CK18" s="1703">
        <v>-109563</v>
      </c>
      <c r="CL18" s="1703">
        <v>0</v>
      </c>
      <c r="CM18" s="1703">
        <v>269737.34</v>
      </c>
      <c r="CN18" s="1735">
        <v>0.141337495209228</v>
      </c>
      <c r="CO18" s="1702"/>
      <c r="CP18" s="1750">
        <v>304210.34</v>
      </c>
      <c r="CQ18" s="1703">
        <v>251459.34</v>
      </c>
      <c r="CR18" s="1703">
        <v>188335.34</v>
      </c>
      <c r="CS18" s="1703">
        <v>52751</v>
      </c>
      <c r="CT18" s="1703">
        <v>115875</v>
      </c>
      <c r="CU18" s="1703">
        <v>259366.34</v>
      </c>
      <c r="CV18" s="1735">
        <v>0.172898302840685</v>
      </c>
      <c r="CW18" s="1680"/>
      <c r="CX18" s="1750">
        <v>251459.34</v>
      </c>
      <c r="CY18" s="1703"/>
      <c r="CZ18" s="1703"/>
      <c r="DA18" s="1703">
        <v>251514</v>
      </c>
      <c r="DB18" s="1703">
        <v>261173.34</v>
      </c>
      <c r="DC18" s="1795">
        <v>-0.0371936890648946</v>
      </c>
      <c r="DD18" s="1795">
        <v>-1</v>
      </c>
      <c r="DE18" s="1795">
        <v>-1</v>
      </c>
      <c r="DF18" s="1735">
        <v>-0.0369844027725034</v>
      </c>
      <c r="DG18" s="1807"/>
      <c r="DH18" s="1808"/>
    </row>
    <row r="19" spans="1:112">
      <c r="A19" s="1690"/>
      <c r="B19" s="1683" t="s">
        <v>50</v>
      </c>
      <c r="C19" s="1691"/>
      <c r="D19" s="1692">
        <v>23176</v>
      </c>
      <c r="E19" s="1730">
        <v>21595</v>
      </c>
      <c r="F19" s="1730">
        <v>1581</v>
      </c>
      <c r="G19" s="1730">
        <v>26083</v>
      </c>
      <c r="H19" s="626">
        <v>-0.111451903538703</v>
      </c>
      <c r="I19" s="1691"/>
      <c r="J19" s="1692">
        <v>22178</v>
      </c>
      <c r="K19" s="1730">
        <v>22763</v>
      </c>
      <c r="L19" s="1730">
        <v>-585</v>
      </c>
      <c r="M19" s="1730">
        <v>16883</v>
      </c>
      <c r="N19" s="626">
        <v>0.313629094355269</v>
      </c>
      <c r="O19" s="1691"/>
      <c r="P19" s="1692">
        <v>20780</v>
      </c>
      <c r="Q19" s="1730">
        <v>34267</v>
      </c>
      <c r="R19" s="1730">
        <v>-13487</v>
      </c>
      <c r="S19" s="1730">
        <v>19658</v>
      </c>
      <c r="T19" s="626">
        <v>0.057075999593041</v>
      </c>
      <c r="U19" s="1691"/>
      <c r="V19" s="1692">
        <v>29242</v>
      </c>
      <c r="W19" s="1730">
        <v>42327</v>
      </c>
      <c r="X19" s="1730">
        <v>24327</v>
      </c>
      <c r="Y19" s="1730">
        <v>-13085</v>
      </c>
      <c r="Z19" s="1730">
        <v>4915</v>
      </c>
      <c r="AA19" s="1730">
        <v>17958</v>
      </c>
      <c r="AB19" s="626">
        <v>0.628355050673794</v>
      </c>
      <c r="AC19" s="1691"/>
      <c r="AD19" s="1692">
        <v>34794</v>
      </c>
      <c r="AE19" s="1730">
        <v>47576</v>
      </c>
      <c r="AF19" s="1730">
        <v>37576</v>
      </c>
      <c r="AG19" s="1730">
        <v>-12782</v>
      </c>
      <c r="AH19" s="1730">
        <v>-2782</v>
      </c>
      <c r="AI19" s="1730">
        <v>16250</v>
      </c>
      <c r="AJ19" s="626">
        <v>1.14116923076923</v>
      </c>
      <c r="AK19" s="1691"/>
      <c r="AL19" s="1692">
        <v>31197</v>
      </c>
      <c r="AM19" s="1730">
        <v>47782</v>
      </c>
      <c r="AN19" s="1730">
        <v>42782</v>
      </c>
      <c r="AO19" s="1730">
        <v>-16585</v>
      </c>
      <c r="AP19" s="1730">
        <v>-11585</v>
      </c>
      <c r="AQ19" s="1730">
        <v>17702</v>
      </c>
      <c r="AR19" s="626">
        <v>0.762343238052198</v>
      </c>
      <c r="AS19" s="1691"/>
      <c r="AT19" s="1692">
        <v>32745</v>
      </c>
      <c r="AU19" s="1730">
        <v>45777</v>
      </c>
      <c r="AV19" s="1730">
        <v>42766</v>
      </c>
      <c r="AW19" s="1730">
        <v>-13032</v>
      </c>
      <c r="AX19" s="1730">
        <v>-10021</v>
      </c>
      <c r="AY19" s="1730">
        <v>24918</v>
      </c>
      <c r="AZ19" s="626">
        <v>0.314110281724055</v>
      </c>
      <c r="BA19" s="1691"/>
      <c r="BB19" s="1692">
        <v>31297</v>
      </c>
      <c r="BC19" s="1730">
        <v>38237</v>
      </c>
      <c r="BD19" s="1730">
        <v>33309</v>
      </c>
      <c r="BE19" s="1730">
        <v>-6940</v>
      </c>
      <c r="BF19" s="1730">
        <v>-2012</v>
      </c>
      <c r="BG19" s="1730">
        <v>26307</v>
      </c>
      <c r="BH19" s="626">
        <v>0.189683354240316</v>
      </c>
      <c r="BI19" s="1691"/>
      <c r="BJ19" s="1692">
        <v>28108</v>
      </c>
      <c r="BK19" s="1730">
        <v>38223</v>
      </c>
      <c r="BL19" s="1730">
        <v>36223</v>
      </c>
      <c r="BM19" s="1730">
        <v>-10115</v>
      </c>
      <c r="BN19" s="1730">
        <v>-8115</v>
      </c>
      <c r="BO19" s="1730">
        <v>26307</v>
      </c>
      <c r="BP19" s="626">
        <v>0.0684608659292203</v>
      </c>
      <c r="BQ19" s="1691"/>
      <c r="BR19" s="1692">
        <v>28240</v>
      </c>
      <c r="BS19" s="1730">
        <v>40217</v>
      </c>
      <c r="BT19" s="1730">
        <v>30583</v>
      </c>
      <c r="BU19" s="1730">
        <v>-11977</v>
      </c>
      <c r="BV19" s="1730">
        <v>-2343</v>
      </c>
      <c r="BW19" s="1730">
        <v>16045</v>
      </c>
      <c r="BX19" s="626">
        <v>0.760049859769399</v>
      </c>
      <c r="BY19" s="1691"/>
      <c r="BZ19" s="1692"/>
      <c r="CA19" s="1730"/>
      <c r="CB19" s="1730"/>
      <c r="CC19" s="1730">
        <v>0</v>
      </c>
      <c r="CD19" s="1730">
        <v>0</v>
      </c>
      <c r="CE19" s="1730"/>
      <c r="CF19" s="626" t="s">
        <v>51</v>
      </c>
      <c r="CG19" s="1691"/>
      <c r="CH19" s="1692"/>
      <c r="CI19" s="1730"/>
      <c r="CJ19" s="1730"/>
      <c r="CK19" s="1730">
        <v>0</v>
      </c>
      <c r="CL19" s="1730">
        <v>0</v>
      </c>
      <c r="CM19" s="1730"/>
      <c r="CN19" s="626" t="s">
        <v>51</v>
      </c>
      <c r="CO19" s="1691"/>
      <c r="CP19" s="1692">
        <v>281757</v>
      </c>
      <c r="CQ19" s="1730">
        <v>378764</v>
      </c>
      <c r="CR19" s="1730">
        <v>304248</v>
      </c>
      <c r="CS19" s="1730">
        <v>-97007</v>
      </c>
      <c r="CT19" s="1730">
        <v>-22491</v>
      </c>
      <c r="CU19" s="1730">
        <v>208111</v>
      </c>
      <c r="CV19" s="626">
        <v>0.353878459091542</v>
      </c>
      <c r="CW19" s="1776"/>
      <c r="CX19" s="1692">
        <v>461319</v>
      </c>
      <c r="CY19" s="1730"/>
      <c r="CZ19" s="1730"/>
      <c r="DA19" s="1730">
        <v>361731</v>
      </c>
      <c r="DB19" s="1730">
        <v>249225</v>
      </c>
      <c r="DC19" s="682">
        <v>0.851014143845922</v>
      </c>
      <c r="DD19" s="682">
        <v>-1</v>
      </c>
      <c r="DE19" s="682">
        <v>-1</v>
      </c>
      <c r="DF19" s="626">
        <v>0.451423412578995</v>
      </c>
      <c r="DG19" s="1805"/>
      <c r="DH19" s="878"/>
    </row>
    <row r="20" spans="1:111">
      <c r="A20" s="1690"/>
      <c r="B20" s="1683" t="s">
        <v>52</v>
      </c>
      <c r="C20" s="1691"/>
      <c r="D20" s="1692">
        <v>-22673</v>
      </c>
      <c r="E20" s="1730">
        <v>-20699</v>
      </c>
      <c r="F20" s="1730">
        <v>-1974</v>
      </c>
      <c r="G20" s="1730">
        <v>-17670</v>
      </c>
      <c r="H20" s="626">
        <v>0.283135257498585</v>
      </c>
      <c r="I20" s="1691"/>
      <c r="J20" s="1692">
        <v>-21689</v>
      </c>
      <c r="K20" s="1730">
        <v>-20566</v>
      </c>
      <c r="L20" s="1730">
        <v>-1123</v>
      </c>
      <c r="M20" s="1730">
        <v>-14396</v>
      </c>
      <c r="N20" s="626">
        <v>0.506599055293137</v>
      </c>
      <c r="O20" s="1691"/>
      <c r="P20" s="1692">
        <v>-20752</v>
      </c>
      <c r="Q20" s="1730">
        <v>-20026</v>
      </c>
      <c r="R20" s="1730">
        <v>-726</v>
      </c>
      <c r="S20" s="1730">
        <v>-16002</v>
      </c>
      <c r="T20" s="626">
        <v>0.296837895263092</v>
      </c>
      <c r="U20" s="1691"/>
      <c r="V20" s="1692">
        <v>-28080</v>
      </c>
      <c r="W20" s="1730">
        <v>-20784</v>
      </c>
      <c r="X20" s="1730">
        <v>-20784</v>
      </c>
      <c r="Y20" s="1730">
        <v>-7296</v>
      </c>
      <c r="Z20" s="1730">
        <v>-7296</v>
      </c>
      <c r="AA20" s="1730">
        <v>-14258</v>
      </c>
      <c r="AB20" s="626">
        <v>0.969420676111657</v>
      </c>
      <c r="AC20" s="1691"/>
      <c r="AD20" s="1692">
        <v>-24792</v>
      </c>
      <c r="AE20" s="1730">
        <v>-22396</v>
      </c>
      <c r="AF20" s="1730">
        <v>-20896</v>
      </c>
      <c r="AG20" s="1730">
        <v>-2396</v>
      </c>
      <c r="AH20" s="1730">
        <v>-3896</v>
      </c>
      <c r="AI20" s="1730">
        <v>-14965</v>
      </c>
      <c r="AJ20" s="626">
        <v>0.656665552956899</v>
      </c>
      <c r="AK20" s="1691"/>
      <c r="AL20" s="1692">
        <v>-19183</v>
      </c>
      <c r="AM20" s="1730">
        <v>-20827</v>
      </c>
      <c r="AN20" s="1730">
        <v>-19327</v>
      </c>
      <c r="AO20" s="1730">
        <v>1644</v>
      </c>
      <c r="AP20" s="1730">
        <v>144</v>
      </c>
      <c r="AQ20" s="1730">
        <v>-15867</v>
      </c>
      <c r="AR20" s="626">
        <v>0.208987206151131</v>
      </c>
      <c r="AS20" s="1691"/>
      <c r="AT20" s="1692">
        <v>-20823</v>
      </c>
      <c r="AU20" s="1730">
        <v>-20823</v>
      </c>
      <c r="AV20" s="1730">
        <v>-20823</v>
      </c>
      <c r="AW20" s="1730">
        <v>0</v>
      </c>
      <c r="AX20" s="1730">
        <v>0</v>
      </c>
      <c r="AY20" s="1730">
        <v>-23016</v>
      </c>
      <c r="AZ20" s="626">
        <v>-0.095281543274244</v>
      </c>
      <c r="BA20" s="1691"/>
      <c r="BB20" s="1692">
        <v>-19198</v>
      </c>
      <c r="BC20" s="1730">
        <v>-22101</v>
      </c>
      <c r="BD20" s="1730">
        <v>20845</v>
      </c>
      <c r="BE20" s="1730">
        <v>2903</v>
      </c>
      <c r="BF20" s="1730">
        <v>-40043</v>
      </c>
      <c r="BG20" s="1730">
        <v>-25898</v>
      </c>
      <c r="BH20" s="626">
        <v>-0.258707236080006</v>
      </c>
      <c r="BI20" s="1691"/>
      <c r="BJ20" s="1692">
        <v>-23576</v>
      </c>
      <c r="BK20" s="1730">
        <v>-22789</v>
      </c>
      <c r="BL20" s="1730">
        <v>-20789</v>
      </c>
      <c r="BM20" s="1730">
        <v>-787</v>
      </c>
      <c r="BN20" s="1730">
        <v>-2787</v>
      </c>
      <c r="BO20" s="1730">
        <v>-25898</v>
      </c>
      <c r="BP20" s="626">
        <v>-0.0896594331608619</v>
      </c>
      <c r="BQ20" s="1691"/>
      <c r="BR20" s="1692">
        <v>-24589</v>
      </c>
      <c r="BS20" s="1730">
        <v>-21788</v>
      </c>
      <c r="BT20" s="1730">
        <v>-19288</v>
      </c>
      <c r="BU20" s="1730">
        <v>-2801</v>
      </c>
      <c r="BV20" s="1730">
        <v>-5301</v>
      </c>
      <c r="BW20" s="1730">
        <v>-18461</v>
      </c>
      <c r="BX20" s="626">
        <v>0.331943015004604</v>
      </c>
      <c r="BY20" s="1691"/>
      <c r="BZ20" s="1692"/>
      <c r="CA20" s="1730"/>
      <c r="CB20" s="1730"/>
      <c r="CC20" s="1730">
        <v>0</v>
      </c>
      <c r="CD20" s="1730">
        <v>0</v>
      </c>
      <c r="CE20" s="1730"/>
      <c r="CF20" s="626" t="s">
        <v>51</v>
      </c>
      <c r="CG20" s="1691"/>
      <c r="CH20" s="1692"/>
      <c r="CI20" s="1730"/>
      <c r="CJ20" s="1730"/>
      <c r="CK20" s="1730">
        <v>0</v>
      </c>
      <c r="CL20" s="1730">
        <v>0</v>
      </c>
      <c r="CM20" s="1730"/>
      <c r="CN20" s="626" t="s">
        <v>51</v>
      </c>
      <c r="CO20" s="1691"/>
      <c r="CP20" s="1692">
        <v>-225355</v>
      </c>
      <c r="CQ20" s="1730">
        <v>-212799</v>
      </c>
      <c r="CR20" s="1730">
        <v>-166176</v>
      </c>
      <c r="CS20" s="1730">
        <v>-12556</v>
      </c>
      <c r="CT20" s="1730">
        <v>-59179</v>
      </c>
      <c r="CU20" s="1730">
        <v>-186431</v>
      </c>
      <c r="CV20" s="626">
        <v>0.208785019658748</v>
      </c>
      <c r="CW20" s="1776"/>
      <c r="CX20" s="1692">
        <v>-257914</v>
      </c>
      <c r="CY20" s="1730"/>
      <c r="CZ20" s="1730"/>
      <c r="DA20" s="1730">
        <v>-248205</v>
      </c>
      <c r="DB20" s="1730">
        <v>-246232</v>
      </c>
      <c r="DC20" s="682">
        <v>0.0474430618278696</v>
      </c>
      <c r="DD20" s="682">
        <v>-1</v>
      </c>
      <c r="DE20" s="682">
        <v>-1</v>
      </c>
      <c r="DF20" s="626">
        <v>0.00801276844601828</v>
      </c>
      <c r="DG20" s="1805"/>
    </row>
    <row r="21" spans="1:111">
      <c r="A21" s="1690"/>
      <c r="B21" s="1683" t="s">
        <v>54</v>
      </c>
      <c r="C21" s="1704"/>
      <c r="D21" s="1692">
        <v>503</v>
      </c>
      <c r="E21" s="1730">
        <v>896</v>
      </c>
      <c r="F21" s="1730">
        <v>-393</v>
      </c>
      <c r="G21" s="1730">
        <v>8413</v>
      </c>
      <c r="H21" s="626">
        <v>-0.940211577320813</v>
      </c>
      <c r="I21" s="1704"/>
      <c r="J21" s="1692">
        <v>489</v>
      </c>
      <c r="K21" s="1730">
        <v>2197</v>
      </c>
      <c r="L21" s="1730">
        <v>-1708</v>
      </c>
      <c r="M21" s="1730">
        <v>2487</v>
      </c>
      <c r="N21" s="626">
        <v>-0.803377563329312</v>
      </c>
      <c r="O21" s="1704"/>
      <c r="P21" s="1692">
        <v>28</v>
      </c>
      <c r="Q21" s="1730">
        <v>14241</v>
      </c>
      <c r="R21" s="1730">
        <v>-14213</v>
      </c>
      <c r="S21" s="1730">
        <v>3656</v>
      </c>
      <c r="T21" s="626">
        <v>-0.992341356673961</v>
      </c>
      <c r="U21" s="1704"/>
      <c r="V21" s="1692">
        <v>1162</v>
      </c>
      <c r="W21" s="1730">
        <v>21543</v>
      </c>
      <c r="X21" s="1730">
        <v>3543</v>
      </c>
      <c r="Y21" s="1730">
        <v>-20381</v>
      </c>
      <c r="Z21" s="1730">
        <v>-2381</v>
      </c>
      <c r="AA21" s="1730">
        <v>3700</v>
      </c>
      <c r="AB21" s="626">
        <v>-0.685945945945946</v>
      </c>
      <c r="AC21" s="1704"/>
      <c r="AD21" s="1692">
        <v>10002</v>
      </c>
      <c r="AE21" s="1730">
        <v>25180</v>
      </c>
      <c r="AF21" s="1730">
        <v>16680</v>
      </c>
      <c r="AG21" s="1730">
        <v>-15178</v>
      </c>
      <c r="AH21" s="1730">
        <v>-6678</v>
      </c>
      <c r="AI21" s="1730">
        <v>1285</v>
      </c>
      <c r="AJ21" s="626">
        <v>6.78365758754864</v>
      </c>
      <c r="AK21" s="1704"/>
      <c r="AL21" s="1692">
        <v>12014</v>
      </c>
      <c r="AM21" s="1730">
        <v>26955</v>
      </c>
      <c r="AN21" s="1730">
        <v>23455</v>
      </c>
      <c r="AO21" s="1730">
        <v>-14941</v>
      </c>
      <c r="AP21" s="1730">
        <v>-11441</v>
      </c>
      <c r="AQ21" s="1730">
        <v>1835</v>
      </c>
      <c r="AR21" s="626">
        <v>5.54713896457766</v>
      </c>
      <c r="AS21" s="1704"/>
      <c r="AT21" s="1692">
        <v>11922</v>
      </c>
      <c r="AU21" s="1730">
        <v>24954</v>
      </c>
      <c r="AV21" s="1730">
        <v>21943</v>
      </c>
      <c r="AW21" s="1730">
        <v>-13032</v>
      </c>
      <c r="AX21" s="1730">
        <v>-10021</v>
      </c>
      <c r="AY21" s="1730">
        <v>1902</v>
      </c>
      <c r="AZ21" s="626">
        <v>5.26813880126183</v>
      </c>
      <c r="BA21" s="1704"/>
      <c r="BB21" s="1692">
        <v>12099</v>
      </c>
      <c r="BC21" s="1730">
        <v>16136</v>
      </c>
      <c r="BD21" s="1730">
        <v>54154</v>
      </c>
      <c r="BE21" s="1730">
        <v>-4037</v>
      </c>
      <c r="BF21" s="1730">
        <v>-42055</v>
      </c>
      <c r="BG21" s="1730">
        <v>409</v>
      </c>
      <c r="BH21" s="626">
        <v>28.5819070904645</v>
      </c>
      <c r="BI21" s="1704"/>
      <c r="BJ21" s="1692">
        <v>4532</v>
      </c>
      <c r="BK21" s="1730">
        <v>15434</v>
      </c>
      <c r="BL21" s="1730">
        <v>15434</v>
      </c>
      <c r="BM21" s="1730">
        <v>-10902</v>
      </c>
      <c r="BN21" s="1730">
        <v>-10902</v>
      </c>
      <c r="BO21" s="1730">
        <v>409</v>
      </c>
      <c r="BP21" s="626">
        <v>10.080684596577</v>
      </c>
      <c r="BQ21" s="1704"/>
      <c r="BR21" s="1692">
        <v>3651</v>
      </c>
      <c r="BS21" s="1730">
        <v>18429</v>
      </c>
      <c r="BT21" s="1730">
        <v>11295</v>
      </c>
      <c r="BU21" s="1730">
        <v>-14778</v>
      </c>
      <c r="BV21" s="1730">
        <v>-7644</v>
      </c>
      <c r="BW21" s="1730">
        <v>-2416</v>
      </c>
      <c r="BX21" s="626">
        <v>-2.51117549668874</v>
      </c>
      <c r="BY21" s="1704"/>
      <c r="BZ21" s="1692">
        <v>0</v>
      </c>
      <c r="CA21" s="1730">
        <v>0</v>
      </c>
      <c r="CB21" s="1730">
        <v>0</v>
      </c>
      <c r="CC21" s="1730">
        <v>0</v>
      </c>
      <c r="CD21" s="1730">
        <v>0</v>
      </c>
      <c r="CE21" s="1730">
        <v>0</v>
      </c>
      <c r="CF21" s="626" t="s">
        <v>51</v>
      </c>
      <c r="CG21" s="1704"/>
      <c r="CH21" s="1692">
        <v>0</v>
      </c>
      <c r="CI21" s="1730">
        <v>0</v>
      </c>
      <c r="CJ21" s="1730">
        <v>0</v>
      </c>
      <c r="CK21" s="1730">
        <v>0</v>
      </c>
      <c r="CL21" s="1730">
        <v>0</v>
      </c>
      <c r="CM21" s="1730">
        <v>0</v>
      </c>
      <c r="CN21" s="626" t="s">
        <v>51</v>
      </c>
      <c r="CO21" s="1704"/>
      <c r="CP21" s="1692">
        <v>56402</v>
      </c>
      <c r="CQ21" s="1730">
        <v>165965</v>
      </c>
      <c r="CR21" s="1730">
        <v>138072</v>
      </c>
      <c r="CS21" s="1730">
        <v>-109563</v>
      </c>
      <c r="CT21" s="1730">
        <v>-81670</v>
      </c>
      <c r="CU21" s="1730">
        <v>21680</v>
      </c>
      <c r="CV21" s="626">
        <v>1.60156826568266</v>
      </c>
      <c r="CW21" s="1777"/>
      <c r="CX21" s="1778">
        <v>203405</v>
      </c>
      <c r="CY21" s="1779">
        <v>0</v>
      </c>
      <c r="CZ21" s="1779">
        <v>0</v>
      </c>
      <c r="DA21" s="1779">
        <v>113526</v>
      </c>
      <c r="DB21" s="1779">
        <v>2993</v>
      </c>
      <c r="DC21" s="682">
        <v>66.9602405613097</v>
      </c>
      <c r="DD21" s="682">
        <v>-1</v>
      </c>
      <c r="DE21" s="682">
        <v>-1</v>
      </c>
      <c r="DF21" s="626">
        <v>36.9305045105246</v>
      </c>
      <c r="DG21" s="1805"/>
    </row>
    <row r="22" spans="1:111">
      <c r="A22" s="1690"/>
      <c r="B22" s="1683" t="s">
        <v>55</v>
      </c>
      <c r="C22" s="1691"/>
      <c r="D22" s="1705">
        <v>-1.07982804096834</v>
      </c>
      <c r="E22" s="682">
        <v>-0.986029228048694</v>
      </c>
      <c r="F22" s="1736">
        <v>-0.0937988129196503</v>
      </c>
      <c r="G22" s="1727">
        <v>-0.0917162119771874</v>
      </c>
      <c r="H22" s="1737">
        <v>-98.8111828991157</v>
      </c>
      <c r="I22" s="1691"/>
      <c r="J22" s="1705">
        <v>-1.03196249554532</v>
      </c>
      <c r="K22" s="682">
        <v>-0.973715766152922</v>
      </c>
      <c r="L22" s="682">
        <v>-0.0582467293924016</v>
      </c>
      <c r="M22" s="682">
        <v>-0.669262743273706</v>
      </c>
      <c r="N22" s="626">
        <v>0.541939254675177</v>
      </c>
      <c r="O22" s="1691"/>
      <c r="P22" s="1705">
        <v>-0.986369059610321</v>
      </c>
      <c r="Q22" s="682">
        <v>-0.91836814244841</v>
      </c>
      <c r="R22" s="682">
        <v>-0.068000917161911</v>
      </c>
      <c r="S22" s="682">
        <v>-0.735176727030149</v>
      </c>
      <c r="T22" s="626">
        <v>0.341676121325139</v>
      </c>
      <c r="U22" s="1691"/>
      <c r="V22" s="1705">
        <v>-1.33154013781851</v>
      </c>
      <c r="W22" s="682">
        <v>-0.89212935360541</v>
      </c>
      <c r="X22" s="682">
        <v>-0.980952511307337</v>
      </c>
      <c r="Y22" s="682">
        <v>-0.439410784213104</v>
      </c>
      <c r="Z22" s="682">
        <v>-0.350587626511177</v>
      </c>
      <c r="AA22" s="682">
        <v>-0.053829705283685</v>
      </c>
      <c r="AB22" s="626">
        <v>17.2232562139747</v>
      </c>
      <c r="AC22" s="1691"/>
      <c r="AD22" s="1705">
        <v>-1.15025250699479</v>
      </c>
      <c r="AE22" s="682">
        <v>-0.887185973989584</v>
      </c>
      <c r="AF22" s="682">
        <v>-0.948516343137226</v>
      </c>
      <c r="AG22" s="682">
        <v>-0.26306653300521</v>
      </c>
      <c r="AH22" s="1730">
        <v>-0.201736163857569</v>
      </c>
      <c r="AI22" s="682">
        <v>-0.671666476414775</v>
      </c>
      <c r="AJ22" s="626"/>
      <c r="AK22" s="1691"/>
      <c r="AL22" s="1705">
        <v>-0.853683329307132</v>
      </c>
      <c r="AM22" s="682">
        <v>-0.759661639865354</v>
      </c>
      <c r="AN22" s="682">
        <v>-0.78311076132707</v>
      </c>
      <c r="AO22" s="682">
        <v>-0.0940216894417774</v>
      </c>
      <c r="AP22" s="1730">
        <v>-0.0705725679800615</v>
      </c>
      <c r="AQ22" s="682">
        <v>-0.708019385639497</v>
      </c>
      <c r="AR22" s="626"/>
      <c r="AS22" s="1691"/>
      <c r="AT22" s="1705">
        <v>-0.887285962980962</v>
      </c>
      <c r="AU22" s="682">
        <v>-0.703978500082575</v>
      </c>
      <c r="AV22" s="885">
        <v>-0.871775498934441</v>
      </c>
      <c r="AW22" s="682">
        <v>-0.183307462898387</v>
      </c>
      <c r="AX22" s="1730">
        <v>-0.0155104640465213</v>
      </c>
      <c r="AY22" s="682">
        <v>-1.01993645781687</v>
      </c>
      <c r="AZ22" s="626"/>
      <c r="BA22" s="1691"/>
      <c r="BB22" s="1705">
        <v>-0.784582331899006</v>
      </c>
      <c r="BC22" s="682">
        <v>-0.706302806862034</v>
      </c>
      <c r="BD22" s="885">
        <v>0.764672719525787</v>
      </c>
      <c r="BE22" s="682">
        <v>-0.0782795250369718</v>
      </c>
      <c r="BF22" s="1730">
        <v>-1.54925505142479</v>
      </c>
      <c r="BG22" s="682">
        <v>-1.14277376583037</v>
      </c>
      <c r="BH22" s="626"/>
      <c r="BI22" s="1691"/>
      <c r="BJ22" s="1705">
        <v>-0.936967389420183</v>
      </c>
      <c r="BK22" s="682">
        <v>-0.698909119272996</v>
      </c>
      <c r="BL22" s="885">
        <v>-0.811554267543548</v>
      </c>
      <c r="BM22" s="682">
        <v>-0.238058270147186</v>
      </c>
      <c r="BN22" s="1730">
        <v>-0.125413121876634</v>
      </c>
      <c r="BO22" s="682">
        <v>-1.14277376583037</v>
      </c>
      <c r="BP22" s="626"/>
      <c r="BQ22" s="1691"/>
      <c r="BR22" s="1705">
        <v>-0.964161583166207</v>
      </c>
      <c r="BS22" s="682">
        <v>-0.640494114497583</v>
      </c>
      <c r="BT22" s="885">
        <v>-0.721586592635786</v>
      </c>
      <c r="BU22" s="682">
        <v>-0.323667468668624</v>
      </c>
      <c r="BV22" s="1730">
        <v>-0.242574990530421</v>
      </c>
      <c r="BW22" s="682">
        <v>-0.817626167698622</v>
      </c>
      <c r="BX22" s="626"/>
      <c r="BY22" s="1691"/>
      <c r="BZ22" s="1705">
        <v>0</v>
      </c>
      <c r="CA22" s="682">
        <v>0</v>
      </c>
      <c r="CB22" s="885">
        <v>0</v>
      </c>
      <c r="CC22" s="682">
        <v>0</v>
      </c>
      <c r="CD22" s="1730">
        <v>0</v>
      </c>
      <c r="CE22" s="682">
        <v>0</v>
      </c>
      <c r="CF22" s="626"/>
      <c r="CG22" s="1691"/>
      <c r="CH22" s="1705">
        <v>0</v>
      </c>
      <c r="CI22" s="682">
        <v>0</v>
      </c>
      <c r="CJ22" s="885">
        <v>0</v>
      </c>
      <c r="CK22" s="682">
        <v>0</v>
      </c>
      <c r="CL22" s="1730">
        <v>0</v>
      </c>
      <c r="CM22" s="682">
        <v>0</v>
      </c>
      <c r="CN22" s="626"/>
      <c r="CO22" s="1691"/>
      <c r="CP22" s="1685">
        <v>-8.7840194549923</v>
      </c>
      <c r="CQ22" s="1727">
        <v>-0.679720784849298</v>
      </c>
      <c r="CR22" s="682">
        <v>-0.645666296799014</v>
      </c>
      <c r="CS22" s="1727">
        <v>-8.10429867014301</v>
      </c>
      <c r="CT22" s="1727">
        <v>-8.13835315819329</v>
      </c>
      <c r="CU22" s="1727">
        <v>-0.94507054673252</v>
      </c>
      <c r="CV22" s="1737">
        <v>-783.894890825978</v>
      </c>
      <c r="CW22" s="1776"/>
      <c r="CX22" s="1705">
        <v>-0.730299740198431</v>
      </c>
      <c r="CY22" s="682" t="e">
        <v>#DIV/0!</v>
      </c>
      <c r="CZ22" s="682" t="e">
        <v>#DIV/0!</v>
      </c>
      <c r="DA22" s="682">
        <v>-0.805136289765373</v>
      </c>
      <c r="DB22" s="682">
        <v>-1.30561598281986</v>
      </c>
      <c r="DC22" s="1791">
        <v>57.5316242621429</v>
      </c>
      <c r="DD22" s="1791" t="s">
        <v>51</v>
      </c>
      <c r="DE22" s="1791" t="s">
        <v>51</v>
      </c>
      <c r="DF22" s="1806">
        <v>-0.38332840562625</v>
      </c>
      <c r="DG22" s="1805"/>
    </row>
    <row r="23" s="1663" customFormat="1" spans="1:112">
      <c r="A23" s="1686"/>
      <c r="B23" s="1706" t="s">
        <v>62</v>
      </c>
      <c r="C23" s="1688"/>
      <c r="D23" s="1707">
        <v>251962.34</v>
      </c>
      <c r="E23" s="1738">
        <v>252355.34</v>
      </c>
      <c r="F23" s="1738">
        <v>-393</v>
      </c>
      <c r="G23" s="1738">
        <v>256879.34</v>
      </c>
      <c r="H23" s="1739">
        <v>-0.0191412824402306</v>
      </c>
      <c r="I23" s="1688"/>
      <c r="J23" s="1707">
        <v>252451.34</v>
      </c>
      <c r="K23" s="1738">
        <v>254552.34</v>
      </c>
      <c r="L23" s="1738">
        <v>-2101</v>
      </c>
      <c r="M23" s="1738">
        <v>259366.34</v>
      </c>
      <c r="N23" s="1739">
        <v>-0.0266611311244166</v>
      </c>
      <c r="O23" s="1688"/>
      <c r="P23" s="1707">
        <v>252479.34</v>
      </c>
      <c r="Q23" s="1738">
        <v>268793.34</v>
      </c>
      <c r="R23" s="1738">
        <v>-16314</v>
      </c>
      <c r="S23" s="1738">
        <v>263022.34</v>
      </c>
      <c r="T23" s="1739">
        <v>-0.0400840476135982</v>
      </c>
      <c r="U23" s="1688"/>
      <c r="V23" s="1707">
        <v>253641.34</v>
      </c>
      <c r="W23" s="1738">
        <v>290336.34</v>
      </c>
      <c r="X23" s="1738">
        <v>256022.34</v>
      </c>
      <c r="Y23" s="1738">
        <v>-36695</v>
      </c>
      <c r="Z23" s="1738">
        <v>-2381</v>
      </c>
      <c r="AA23" s="1738">
        <v>266722.34</v>
      </c>
      <c r="AB23" s="1739">
        <v>-0.0490435109410033</v>
      </c>
      <c r="AC23" s="1688"/>
      <c r="AD23" s="1707">
        <v>263643.34</v>
      </c>
      <c r="AE23" s="1738">
        <v>315516.34</v>
      </c>
      <c r="AF23" s="1738">
        <v>272702.34</v>
      </c>
      <c r="AG23" s="1738">
        <v>-51873</v>
      </c>
      <c r="AH23" s="1738">
        <v>-9059</v>
      </c>
      <c r="AI23" s="1738">
        <v>268007.34</v>
      </c>
      <c r="AJ23" s="1739">
        <v>-0.0162831361260479</v>
      </c>
      <c r="AK23" s="1688"/>
      <c r="AL23" s="1707">
        <v>275657.34</v>
      </c>
      <c r="AM23" s="1738">
        <v>342471.34</v>
      </c>
      <c r="AN23" s="1738">
        <v>296157.34</v>
      </c>
      <c r="AO23" s="1738">
        <v>-66814</v>
      </c>
      <c r="AP23" s="1738">
        <v>-20500</v>
      </c>
      <c r="AQ23" s="1738">
        <v>269842.34</v>
      </c>
      <c r="AR23" s="1739">
        <v>0.0215496204190937</v>
      </c>
      <c r="AS23" s="1688"/>
      <c r="AT23" s="1707">
        <v>287579.34</v>
      </c>
      <c r="AU23" s="1738">
        <v>367425.34</v>
      </c>
      <c r="AV23" s="1738">
        <v>297600.34</v>
      </c>
      <c r="AW23" s="1738">
        <v>-79846</v>
      </c>
      <c r="AX23" s="1738">
        <v>-10021</v>
      </c>
      <c r="AY23" s="1738">
        <v>271744.34</v>
      </c>
      <c r="AZ23" s="1739">
        <v>0.0582716828619134</v>
      </c>
      <c r="BA23" s="1688"/>
      <c r="BB23" s="1707">
        <v>299678.34</v>
      </c>
      <c r="BC23" s="1738">
        <v>383561.34</v>
      </c>
      <c r="BD23" s="1738">
        <v>354197.34</v>
      </c>
      <c r="BE23" s="1738">
        <v>-83883</v>
      </c>
      <c r="BF23" s="1738">
        <v>-54519</v>
      </c>
      <c r="BG23" s="1738">
        <v>272153.34</v>
      </c>
      <c r="BH23" s="1739">
        <v>0.101137836485858</v>
      </c>
      <c r="BI23" s="1688"/>
      <c r="BJ23" s="1707">
        <v>304210.34</v>
      </c>
      <c r="BK23" s="1738">
        <v>398995.34</v>
      </c>
      <c r="BL23" s="1738">
        <v>315112.34</v>
      </c>
      <c r="BM23" s="1738">
        <v>-94785</v>
      </c>
      <c r="BN23" s="1738">
        <v>-10902</v>
      </c>
      <c r="BO23" s="1738">
        <v>272153.34</v>
      </c>
      <c r="BP23" s="1739">
        <v>0.117790213414247</v>
      </c>
      <c r="BQ23" s="1688"/>
      <c r="BR23" s="1707">
        <v>307861.34</v>
      </c>
      <c r="BS23" s="1738">
        <v>417424.34</v>
      </c>
      <c r="BT23" s="1738">
        <v>326407.34</v>
      </c>
      <c r="BU23" s="1738">
        <v>-109563</v>
      </c>
      <c r="BV23" s="1738">
        <v>-18546</v>
      </c>
      <c r="BW23" s="1738">
        <v>269737.34</v>
      </c>
      <c r="BX23" s="1739">
        <v>0.141337495209228</v>
      </c>
      <c r="BY23" s="1688"/>
      <c r="BZ23" s="1707">
        <v>307861.34</v>
      </c>
      <c r="CA23" s="1738">
        <v>417424.34</v>
      </c>
      <c r="CB23" s="1738">
        <v>307861.34</v>
      </c>
      <c r="CC23" s="1738">
        <v>-109563</v>
      </c>
      <c r="CD23" s="1738">
        <v>0</v>
      </c>
      <c r="CE23" s="1738">
        <v>269737.34</v>
      </c>
      <c r="CF23" s="1739">
        <v>0.141337495209228</v>
      </c>
      <c r="CG23" s="1688"/>
      <c r="CH23" s="1707">
        <v>307861.34</v>
      </c>
      <c r="CI23" s="1738">
        <v>417424.34</v>
      </c>
      <c r="CJ23" s="1738">
        <v>307861.34</v>
      </c>
      <c r="CK23" s="1738">
        <v>-109563</v>
      </c>
      <c r="CL23" s="1738">
        <v>0</v>
      </c>
      <c r="CM23" s="1738">
        <v>269737.34</v>
      </c>
      <c r="CN23" s="1739">
        <v>0.141337495209228</v>
      </c>
      <c r="CO23" s="1688"/>
      <c r="CP23" s="1707">
        <v>307861.34</v>
      </c>
      <c r="CQ23" s="1738">
        <v>417424.34</v>
      </c>
      <c r="CR23" s="1738">
        <v>326407.34</v>
      </c>
      <c r="CS23" s="1738">
        <v>-109563</v>
      </c>
      <c r="CT23" s="1738">
        <v>-18546</v>
      </c>
      <c r="CU23" s="1738">
        <v>263022.34</v>
      </c>
      <c r="CV23" s="1739">
        <v>0.170476013558392</v>
      </c>
      <c r="CW23" s="1773"/>
      <c r="CX23" s="1780">
        <v>454864.34</v>
      </c>
      <c r="CY23" s="1781">
        <v>0</v>
      </c>
      <c r="CZ23" s="1781">
        <v>0</v>
      </c>
      <c r="DA23" s="1781">
        <v>365040</v>
      </c>
      <c r="DB23" s="1781">
        <v>251459.34</v>
      </c>
      <c r="DC23" s="1796">
        <v>0.808898170177334</v>
      </c>
      <c r="DD23" s="1796">
        <v>-1</v>
      </c>
      <c r="DE23" s="1796">
        <v>-1</v>
      </c>
      <c r="DF23" s="1739">
        <v>0.451685986291064</v>
      </c>
      <c r="DG23" s="1684"/>
      <c r="DH23" s="1809"/>
    </row>
    <row r="24" spans="1:111">
      <c r="A24" s="1690"/>
      <c r="B24" s="1683" t="s">
        <v>56</v>
      </c>
      <c r="C24" s="1704"/>
      <c r="D24" s="1692">
        <v>251710.84</v>
      </c>
      <c r="E24" s="1730">
        <v>251907.34</v>
      </c>
      <c r="F24" s="1730">
        <v>-196.5</v>
      </c>
      <c r="G24" s="1730">
        <v>252698.17</v>
      </c>
      <c r="H24" s="626">
        <v>-0.0039071513655996</v>
      </c>
      <c r="I24" s="1704"/>
      <c r="J24" s="1692">
        <v>252206.84</v>
      </c>
      <c r="K24" s="1730">
        <v>253453.84</v>
      </c>
      <c r="L24" s="1730">
        <v>-1247</v>
      </c>
      <c r="M24" s="1730">
        <v>258122.84</v>
      </c>
      <c r="N24" s="626">
        <v>-0.0229193201190566</v>
      </c>
      <c r="O24" s="1704"/>
      <c r="P24" s="1692">
        <v>252465.34</v>
      </c>
      <c r="Q24" s="1730">
        <v>261672.84</v>
      </c>
      <c r="R24" s="1730">
        <v>-9207.5</v>
      </c>
      <c r="S24" s="1692">
        <v>261194.34</v>
      </c>
      <c r="T24" s="626">
        <v>-0.0334195603166593</v>
      </c>
      <c r="U24" s="1704"/>
      <c r="V24" s="1692">
        <v>253060.34</v>
      </c>
      <c r="W24" s="1730">
        <v>279564.84</v>
      </c>
      <c r="X24" s="1730">
        <v>254250.84</v>
      </c>
      <c r="Y24" s="1730">
        <v>-26504.5</v>
      </c>
      <c r="Z24" s="1730">
        <v>-1190.5</v>
      </c>
      <c r="AA24" s="1730">
        <v>264872.34</v>
      </c>
      <c r="AB24" s="626">
        <v>-0.0445950679485824</v>
      </c>
      <c r="AC24" s="1704"/>
      <c r="AD24" s="1692">
        <v>258642.34</v>
      </c>
      <c r="AE24" s="1730">
        <v>302926.34</v>
      </c>
      <c r="AF24" s="1730">
        <v>264362.34</v>
      </c>
      <c r="AG24" s="1730">
        <v>-44284</v>
      </c>
      <c r="AH24" s="1730">
        <v>-5720</v>
      </c>
      <c r="AI24" s="1730">
        <v>267364.84</v>
      </c>
      <c r="AJ24" s="626">
        <v>-0.0326239605776137</v>
      </c>
      <c r="AK24" s="1704"/>
      <c r="AL24" s="1692">
        <v>269650.34</v>
      </c>
      <c r="AM24" s="1730">
        <v>328993.84</v>
      </c>
      <c r="AN24" s="1730">
        <v>284429.84</v>
      </c>
      <c r="AO24" s="1730">
        <v>-59343.5</v>
      </c>
      <c r="AP24" s="1730">
        <v>-14779.5</v>
      </c>
      <c r="AQ24" s="1730">
        <v>268924.84</v>
      </c>
      <c r="AR24" s="626">
        <v>0.00269777979602037</v>
      </c>
      <c r="AS24" s="1704"/>
      <c r="AT24" s="1692">
        <v>281618.34</v>
      </c>
      <c r="AU24" s="1730">
        <v>354948.34</v>
      </c>
      <c r="AV24" s="1730">
        <v>286628.84</v>
      </c>
      <c r="AW24" s="1730">
        <v>-73330</v>
      </c>
      <c r="AX24" s="1730">
        <v>-5010.5</v>
      </c>
      <c r="AY24" s="1730">
        <v>270793.34</v>
      </c>
      <c r="AZ24" s="626">
        <v>0.0399751338049894</v>
      </c>
      <c r="BA24" s="1704"/>
      <c r="BB24" s="1692">
        <v>293628.84</v>
      </c>
      <c r="BC24" s="1730">
        <v>375493.34</v>
      </c>
      <c r="BD24" s="1730">
        <v>327120.34</v>
      </c>
      <c r="BE24" s="1730">
        <v>-81864.5</v>
      </c>
      <c r="BF24" s="1730">
        <v>-33491.5</v>
      </c>
      <c r="BG24" s="1730">
        <v>271948.84</v>
      </c>
      <c r="BH24" s="626">
        <v>0.0797208769119957</v>
      </c>
      <c r="BI24" s="1704"/>
      <c r="BJ24" s="1692">
        <v>301944.34</v>
      </c>
      <c r="BK24" s="1730">
        <v>391278.34</v>
      </c>
      <c r="BL24" s="1730">
        <v>307395.34</v>
      </c>
      <c r="BM24" s="1730">
        <v>-89334</v>
      </c>
      <c r="BN24" s="1730">
        <v>-5451</v>
      </c>
      <c r="BO24" s="1730">
        <v>271948.84</v>
      </c>
      <c r="BP24" s="626">
        <v>0.110298319345653</v>
      </c>
      <c r="BQ24" s="1704"/>
      <c r="BR24" s="1692">
        <v>306035.84</v>
      </c>
      <c r="BS24" s="1730">
        <v>408209.84</v>
      </c>
      <c r="BT24" s="1730">
        <v>320759.84</v>
      </c>
      <c r="BU24" s="1730">
        <v>-102174</v>
      </c>
      <c r="BV24" s="1730">
        <v>-14724</v>
      </c>
      <c r="BW24" s="1730">
        <v>270945.34</v>
      </c>
      <c r="BX24" s="626">
        <v>0.129511361959575</v>
      </c>
      <c r="BY24" s="1704"/>
      <c r="BZ24" s="1692">
        <v>307861.34</v>
      </c>
      <c r="CA24" s="1730">
        <v>417424.34</v>
      </c>
      <c r="CB24" s="1730">
        <v>307861.34</v>
      </c>
      <c r="CC24" s="1730">
        <v>-109563</v>
      </c>
      <c r="CD24" s="1730">
        <v>0</v>
      </c>
      <c r="CE24" s="1730">
        <v>269737.34</v>
      </c>
      <c r="CF24" s="626">
        <v>0.141337495209228</v>
      </c>
      <c r="CG24" s="1704"/>
      <c r="CH24" s="1692">
        <v>307861.34</v>
      </c>
      <c r="CI24" s="1730">
        <v>417424.34</v>
      </c>
      <c r="CJ24" s="1730">
        <v>307861.34</v>
      </c>
      <c r="CK24" s="1730">
        <v>-109563</v>
      </c>
      <c r="CL24" s="1730">
        <v>0</v>
      </c>
      <c r="CM24" s="1730">
        <v>269737.34</v>
      </c>
      <c r="CN24" s="626">
        <v>0.141337495209228</v>
      </c>
      <c r="CO24" s="1704"/>
      <c r="CP24" s="1692">
        <v>306035.84</v>
      </c>
      <c r="CQ24" s="1730">
        <v>334441.84</v>
      </c>
      <c r="CR24" s="1730">
        <v>257371.34</v>
      </c>
      <c r="CS24" s="1730">
        <v>-28406</v>
      </c>
      <c r="CT24" s="1730">
        <v>48664.5</v>
      </c>
      <c r="CU24" s="1730">
        <v>261194.34</v>
      </c>
      <c r="CV24" s="626">
        <v>0.171678681858114</v>
      </c>
      <c r="CW24" s="1777"/>
      <c r="CX24" s="1778">
        <v>353161.84</v>
      </c>
      <c r="CY24" s="1779">
        <v>0</v>
      </c>
      <c r="CZ24" s="1779">
        <v>0</v>
      </c>
      <c r="DA24" s="1779">
        <v>308277</v>
      </c>
      <c r="DB24" s="1779">
        <v>256316.34</v>
      </c>
      <c r="DC24" s="682">
        <v>0.377835841444989</v>
      </c>
      <c r="DD24" s="682">
        <v>-1</v>
      </c>
      <c r="DE24" s="682">
        <v>-1</v>
      </c>
      <c r="DF24" s="626">
        <v>0.202720825367591</v>
      </c>
      <c r="DG24" s="1805"/>
    </row>
    <row r="25" spans="1:111">
      <c r="A25" s="1690"/>
      <c r="B25" s="1683" t="s">
        <v>57</v>
      </c>
      <c r="C25" s="1704"/>
      <c r="D25" s="1692">
        <v>203255.333333333</v>
      </c>
      <c r="E25" s="1730">
        <v>203200.1186</v>
      </c>
      <c r="F25" s="1730">
        <v>55.214733333356</v>
      </c>
      <c r="G25" s="1730">
        <v>208760</v>
      </c>
      <c r="H25" s="626">
        <v>-0.0263683975218751</v>
      </c>
      <c r="I25" s="1704"/>
      <c r="J25" s="1692">
        <v>202795.333333333</v>
      </c>
      <c r="K25" s="1730">
        <v>205003.6886</v>
      </c>
      <c r="L25" s="1730">
        <v>-2208.35526666665</v>
      </c>
      <c r="M25" s="1730">
        <v>216277</v>
      </c>
      <c r="N25" s="626">
        <v>-0.0623351843546316</v>
      </c>
      <c r="O25" s="1704"/>
      <c r="P25" s="1692">
        <v>203570</v>
      </c>
      <c r="Q25" s="1730">
        <v>216310.9586</v>
      </c>
      <c r="R25" s="1730">
        <v>-12740.9586</v>
      </c>
      <c r="S25" s="1730">
        <v>212639.666666667</v>
      </c>
      <c r="T25" s="626">
        <v>-0.0426527505843218</v>
      </c>
      <c r="U25" s="1704"/>
      <c r="V25" s="1692">
        <v>206275</v>
      </c>
      <c r="W25" s="1730">
        <v>233374.9586</v>
      </c>
      <c r="X25" s="1730">
        <v>206073.3486</v>
      </c>
      <c r="Y25" s="1730">
        <v>-27099.9586</v>
      </c>
      <c r="Z25" s="1730">
        <v>201.651400000002</v>
      </c>
      <c r="AA25" s="1730">
        <v>207498</v>
      </c>
      <c r="AB25" s="626">
        <v>-0.00589403271356836</v>
      </c>
      <c r="AC25" s="1704"/>
      <c r="AD25" s="1692" t="e">
        <v>#REF!</v>
      </c>
      <c r="AE25" s="1730">
        <v>256529.072</v>
      </c>
      <c r="AF25" s="1730">
        <v>222081.872</v>
      </c>
      <c r="AG25" s="1730" t="e">
        <v>#REF!</v>
      </c>
      <c r="AH25" s="1730" t="e">
        <v>#REF!</v>
      </c>
      <c r="AI25" s="1730">
        <v>210486</v>
      </c>
      <c r="AJ25" s="626" t="s">
        <v>51</v>
      </c>
      <c r="AK25" s="1704"/>
      <c r="AL25" s="1692">
        <v>219174.666666667</v>
      </c>
      <c r="AM25" s="1730">
        <v>278133.072</v>
      </c>
      <c r="AN25" s="1730">
        <v>240885.872</v>
      </c>
      <c r="AO25" s="1730">
        <v>-58958.4053333333</v>
      </c>
      <c r="AP25" s="1730">
        <v>-21711.2053333333</v>
      </c>
      <c r="AQ25" s="1730">
        <v>212214.666666667</v>
      </c>
      <c r="AR25" s="626">
        <v>0.0327969791594676</v>
      </c>
      <c r="AS25" s="1704"/>
      <c r="AT25" s="1692">
        <v>226835</v>
      </c>
      <c r="AU25" s="1730">
        <v>298145.072</v>
      </c>
      <c r="AV25" s="1730">
        <v>241952.272</v>
      </c>
      <c r="AW25" s="1730">
        <v>-71310.072</v>
      </c>
      <c r="AX25" s="1730">
        <v>-15117.272</v>
      </c>
      <c r="AY25" s="1730">
        <v>218811</v>
      </c>
      <c r="AZ25" s="626">
        <v>0.0366709169100274</v>
      </c>
      <c r="BA25" s="1704"/>
      <c r="BB25" s="1692">
        <v>237409</v>
      </c>
      <c r="BC25" s="1730">
        <v>311105.072</v>
      </c>
      <c r="BD25" s="1730">
        <v>243863.472</v>
      </c>
      <c r="BE25" s="1730">
        <v>-73696.072</v>
      </c>
      <c r="BF25" s="1730">
        <v>-6454.47199999998</v>
      </c>
      <c r="BG25" s="1730">
        <v>218442</v>
      </c>
      <c r="BH25" s="626">
        <v>0.0868285402990268</v>
      </c>
      <c r="BI25" s="1704"/>
      <c r="BJ25" s="1692">
        <v>182933</v>
      </c>
      <c r="BK25" s="1730">
        <v>323505.072</v>
      </c>
      <c r="BL25" s="1730">
        <v>263970.672</v>
      </c>
      <c r="BM25" s="1730">
        <v>-140572.072</v>
      </c>
      <c r="BN25" s="1730">
        <v>-81037.672</v>
      </c>
      <c r="BO25" s="1730">
        <v>218442</v>
      </c>
      <c r="BP25" s="626">
        <v>-0.162555735618608</v>
      </c>
      <c r="BQ25" s="1704"/>
      <c r="BR25" s="1692">
        <v>245567</v>
      </c>
      <c r="BS25" s="1730">
        <v>338305.072</v>
      </c>
      <c r="BT25" s="1730">
        <v>265063.472</v>
      </c>
      <c r="BU25" s="1730">
        <v>-92738.072</v>
      </c>
      <c r="BV25" s="1730">
        <v>-19496.472</v>
      </c>
      <c r="BW25" s="1730">
        <v>215600.666666667</v>
      </c>
      <c r="BX25" s="626">
        <v>0.138989984570239</v>
      </c>
      <c r="BY25" s="1704"/>
      <c r="BZ25" s="1692"/>
      <c r="CA25" s="1730"/>
      <c r="CB25" s="1730"/>
      <c r="CC25" s="1730">
        <v>0</v>
      </c>
      <c r="CD25" s="1730">
        <v>0</v>
      </c>
      <c r="CE25" s="1730"/>
      <c r="CF25" s="626" t="s">
        <v>51</v>
      </c>
      <c r="CG25" s="1704"/>
      <c r="CH25" s="1692"/>
      <c r="CI25" s="1730"/>
      <c r="CJ25" s="1730"/>
      <c r="CK25" s="1730">
        <v>0</v>
      </c>
      <c r="CL25" s="1730">
        <v>0</v>
      </c>
      <c r="CM25" s="1730"/>
      <c r="CN25" s="626" t="s">
        <v>51</v>
      </c>
      <c r="CO25" s="1704"/>
      <c r="CP25" s="1692">
        <v>245567</v>
      </c>
      <c r="CQ25" s="1730">
        <v>203200.1186</v>
      </c>
      <c r="CR25" s="1730">
        <v>265063.472</v>
      </c>
      <c r="CS25" s="1730">
        <v>42366.8814</v>
      </c>
      <c r="CT25" s="1730">
        <v>-19496.472</v>
      </c>
      <c r="CU25" s="1730">
        <v>212639.666666667</v>
      </c>
      <c r="CV25" s="626">
        <v>0.154850380690966</v>
      </c>
      <c r="CW25" s="1777"/>
      <c r="CX25" s="1692">
        <v>368385.072</v>
      </c>
      <c r="CY25" s="1779"/>
      <c r="CZ25" s="1779"/>
      <c r="DA25" s="1779">
        <v>296097.872</v>
      </c>
      <c r="DB25" s="1779">
        <v>208204.2954</v>
      </c>
      <c r="DC25" s="682">
        <v>0.76934424571915</v>
      </c>
      <c r="DD25" s="682">
        <v>-1</v>
      </c>
      <c r="DE25" s="682">
        <v>-1</v>
      </c>
      <c r="DF25" s="626">
        <v>0.422150640221614</v>
      </c>
      <c r="DG25" s="1805"/>
    </row>
    <row r="26" spans="1:111">
      <c r="A26" s="1690"/>
      <c r="B26" s="1683" t="s">
        <v>58</v>
      </c>
      <c r="C26" s="1704"/>
      <c r="D26" s="1692">
        <v>158249</v>
      </c>
      <c r="E26" s="1730">
        <v>160927.470955812</v>
      </c>
      <c r="F26" s="1730">
        <v>-2678.47095581188</v>
      </c>
      <c r="G26" s="1730">
        <v>164229</v>
      </c>
      <c r="H26" s="626">
        <v>-0.0364125702525132</v>
      </c>
      <c r="I26" s="1704"/>
      <c r="J26" s="1692">
        <v>158417</v>
      </c>
      <c r="K26" s="1730">
        <v>163618.8933368</v>
      </c>
      <c r="L26" s="1730">
        <v>-5201.89333679999</v>
      </c>
      <c r="M26" s="1730">
        <v>163886</v>
      </c>
      <c r="N26" s="626">
        <v>-0.0333707577218311</v>
      </c>
      <c r="O26" s="1704"/>
      <c r="P26" s="1692">
        <v>152497</v>
      </c>
      <c r="Q26" s="1730">
        <v>172665.431004</v>
      </c>
      <c r="R26" s="1730">
        <v>-20168.431004</v>
      </c>
      <c r="S26" s="1730">
        <v>167668</v>
      </c>
      <c r="T26" s="626">
        <v>-0.0904823818498461</v>
      </c>
      <c r="U26" s="1704"/>
      <c r="V26" s="1692">
        <v>152639</v>
      </c>
      <c r="W26" s="1730">
        <v>186404.55554</v>
      </c>
      <c r="X26" s="1730">
        <v>164597.82654</v>
      </c>
      <c r="Y26" s="1730">
        <v>-33765.55554</v>
      </c>
      <c r="Z26" s="1730">
        <v>-11958.82654</v>
      </c>
      <c r="AA26" s="1730">
        <v>180500</v>
      </c>
      <c r="AB26" s="626">
        <v>-0.154354570637119</v>
      </c>
      <c r="AC26" s="1704"/>
      <c r="AD26" s="1692">
        <v>156325</v>
      </c>
      <c r="AE26" s="1730">
        <v>205223.2576</v>
      </c>
      <c r="AF26" s="1730">
        <v>177665.4976</v>
      </c>
      <c r="AG26" s="1730">
        <v>-48898.2576</v>
      </c>
      <c r="AH26" s="1730">
        <v>-21340.4976</v>
      </c>
      <c r="AI26" s="1730">
        <v>181750</v>
      </c>
      <c r="AJ26" s="626">
        <v>-0.139889958734525</v>
      </c>
      <c r="AK26" s="1704"/>
      <c r="AL26" s="1692">
        <v>160210</v>
      </c>
      <c r="AM26" s="1730">
        <v>224244.7893</v>
      </c>
      <c r="AN26" s="1730">
        <v>194214.2343</v>
      </c>
      <c r="AO26" s="1730">
        <v>-64034.7893</v>
      </c>
      <c r="AP26" s="1730">
        <v>-34004.2343</v>
      </c>
      <c r="AQ26" s="1730">
        <v>182575</v>
      </c>
      <c r="AR26" s="626">
        <v>-0.122497603724497</v>
      </c>
      <c r="AS26" s="1704"/>
      <c r="AT26" s="1692">
        <v>168220.5</v>
      </c>
      <c r="AU26" s="1730">
        <v>242242.871</v>
      </c>
      <c r="AV26" s="1730">
        <v>196586.221</v>
      </c>
      <c r="AW26" s="1730">
        <v>-74022.371</v>
      </c>
      <c r="AX26" s="1730">
        <v>-28365.721</v>
      </c>
      <c r="AY26" s="1730">
        <v>183318</v>
      </c>
      <c r="AZ26" s="626">
        <v>-0.0823568880306353</v>
      </c>
      <c r="BA26" s="1704"/>
      <c r="BB26" s="1692">
        <v>171743</v>
      </c>
      <c r="BC26" s="1730">
        <v>254717.2777</v>
      </c>
      <c r="BD26" s="1730">
        <v>199663.2177</v>
      </c>
      <c r="BE26" s="1730">
        <v>-82974.2777</v>
      </c>
      <c r="BF26" s="1730">
        <v>-27920.2177</v>
      </c>
      <c r="BG26" s="1730">
        <v>184218</v>
      </c>
      <c r="BH26" s="626">
        <v>-0.0677186811277942</v>
      </c>
      <c r="BI26" s="1704"/>
      <c r="BJ26" s="1692">
        <v>172008</v>
      </c>
      <c r="BK26" s="1730">
        <v>264869.7777</v>
      </c>
      <c r="BL26" s="1730">
        <v>216125.9877</v>
      </c>
      <c r="BM26" s="1730">
        <v>-92861.7777</v>
      </c>
      <c r="BN26" s="1730">
        <v>-44117.9877</v>
      </c>
      <c r="BO26" s="1730">
        <v>184218</v>
      </c>
      <c r="BP26" s="626">
        <v>-0.066280168061753</v>
      </c>
      <c r="BQ26" s="1704"/>
      <c r="BR26" s="1692">
        <v>175621</v>
      </c>
      <c r="BS26" s="1730">
        <v>277410.15904</v>
      </c>
      <c r="BT26" s="1730">
        <v>217352.04704</v>
      </c>
      <c r="BU26" s="1730">
        <v>-101789.15904</v>
      </c>
      <c r="BV26" s="1730">
        <v>-41731.04704</v>
      </c>
      <c r="BW26" s="1730">
        <v>184698</v>
      </c>
      <c r="BX26" s="626">
        <v>-0.0491450909051533</v>
      </c>
      <c r="BY26" s="1704"/>
      <c r="BZ26" s="1692"/>
      <c r="CA26" s="1730"/>
      <c r="CB26" s="1730"/>
      <c r="CC26" s="1730">
        <v>0</v>
      </c>
      <c r="CD26" s="1730">
        <v>0</v>
      </c>
      <c r="CE26" s="1730"/>
      <c r="CF26" s="626" t="s">
        <v>51</v>
      </c>
      <c r="CG26" s="1704"/>
      <c r="CH26" s="1692"/>
      <c r="CI26" s="1730"/>
      <c r="CJ26" s="1730"/>
      <c r="CK26" s="1730">
        <v>0</v>
      </c>
      <c r="CL26" s="1730">
        <v>0</v>
      </c>
      <c r="CM26" s="1730"/>
      <c r="CN26" s="626" t="s">
        <v>51</v>
      </c>
      <c r="CO26" s="1704"/>
      <c r="CP26" s="1692">
        <v>175621</v>
      </c>
      <c r="CQ26" s="1730">
        <v>160927.470955812</v>
      </c>
      <c r="CR26" s="1730">
        <v>217352.04704</v>
      </c>
      <c r="CS26" s="1730">
        <v>14693.5290441881</v>
      </c>
      <c r="CT26" s="1730">
        <v>-41731.04704</v>
      </c>
      <c r="CU26" s="1730">
        <v>167668</v>
      </c>
      <c r="CV26" s="626">
        <v>0.0474330224014123</v>
      </c>
      <c r="CW26" s="1777"/>
      <c r="CX26" s="1692">
        <v>307141.05378</v>
      </c>
      <c r="CY26" s="1779"/>
      <c r="CZ26" s="1779"/>
      <c r="DA26" s="1779">
        <v>191500</v>
      </c>
      <c r="DB26" s="1779">
        <v>155803</v>
      </c>
      <c r="DC26" s="682">
        <v>0.97134236041668</v>
      </c>
      <c r="DD26" s="682">
        <v>-1</v>
      </c>
      <c r="DE26" s="682">
        <v>-1</v>
      </c>
      <c r="DF26" s="626">
        <v>0.229116255784549</v>
      </c>
      <c r="DG26" s="1805"/>
    </row>
    <row r="27" hidden="1" spans="1:111">
      <c r="A27" s="1708"/>
      <c r="B27" s="1694" t="s">
        <v>59</v>
      </c>
      <c r="C27" s="1704"/>
      <c r="D27" s="1709">
        <v>0</v>
      </c>
      <c r="E27" s="1740"/>
      <c r="F27" s="1740">
        <v>0</v>
      </c>
      <c r="G27" s="1740">
        <v>0</v>
      </c>
      <c r="H27" s="633" t="s">
        <v>51</v>
      </c>
      <c r="I27" s="1704"/>
      <c r="J27" s="1751"/>
      <c r="K27" s="1740"/>
      <c r="L27" s="1740">
        <v>0</v>
      </c>
      <c r="M27" s="1740"/>
      <c r="N27" s="633" t="s">
        <v>51</v>
      </c>
      <c r="O27" s="1704"/>
      <c r="P27" s="1709">
        <v>0</v>
      </c>
      <c r="Q27" s="1740"/>
      <c r="R27" s="1740">
        <v>0</v>
      </c>
      <c r="S27" s="1740">
        <v>0</v>
      </c>
      <c r="T27" s="633" t="s">
        <v>51</v>
      </c>
      <c r="U27" s="1704"/>
      <c r="V27" s="1709"/>
      <c r="W27" s="1740"/>
      <c r="X27" s="1740"/>
      <c r="Y27" s="1740">
        <v>0</v>
      </c>
      <c r="Z27" s="1740">
        <v>0</v>
      </c>
      <c r="AA27" s="1740">
        <v>0</v>
      </c>
      <c r="AB27" s="633" t="s">
        <v>51</v>
      </c>
      <c r="AC27" s="1704"/>
      <c r="AD27" s="1709"/>
      <c r="AE27" s="1740">
        <v>0</v>
      </c>
      <c r="AF27" s="1740">
        <v>0</v>
      </c>
      <c r="AG27" s="1740">
        <v>0</v>
      </c>
      <c r="AH27" s="1740">
        <v>0</v>
      </c>
      <c r="AI27" s="1740"/>
      <c r="AJ27" s="633" t="s">
        <v>51</v>
      </c>
      <c r="AK27" s="1704"/>
      <c r="AL27" s="1709"/>
      <c r="AM27" s="1740"/>
      <c r="AN27" s="1740"/>
      <c r="AO27" s="1740">
        <v>0</v>
      </c>
      <c r="AP27" s="1740">
        <v>0</v>
      </c>
      <c r="AQ27" s="1740"/>
      <c r="AR27" s="633" t="s">
        <v>51</v>
      </c>
      <c r="AS27" s="1704"/>
      <c r="AT27" s="1709"/>
      <c r="AU27" s="1740"/>
      <c r="AV27" s="1740"/>
      <c r="AW27" s="1740">
        <v>0</v>
      </c>
      <c r="AX27" s="1740">
        <v>0</v>
      </c>
      <c r="AY27" s="1740"/>
      <c r="AZ27" s="633" t="s">
        <v>51</v>
      </c>
      <c r="BA27" s="1704"/>
      <c r="BB27" s="1709"/>
      <c r="BC27" s="1740"/>
      <c r="BD27" s="1740"/>
      <c r="BE27" s="1740">
        <v>0</v>
      </c>
      <c r="BF27" s="1740">
        <v>0</v>
      </c>
      <c r="BG27" s="1740"/>
      <c r="BH27" s="633" t="s">
        <v>51</v>
      </c>
      <c r="BI27" s="1704"/>
      <c r="BJ27" s="1709"/>
      <c r="BK27" s="1740"/>
      <c r="BL27" s="1740"/>
      <c r="BM27" s="1740">
        <v>0</v>
      </c>
      <c r="BN27" s="1740">
        <v>0</v>
      </c>
      <c r="BO27" s="1740"/>
      <c r="BP27" s="633" t="s">
        <v>51</v>
      </c>
      <c r="BQ27" s="1704"/>
      <c r="BR27" s="1709"/>
      <c r="BS27" s="1740"/>
      <c r="BT27" s="1740"/>
      <c r="BU27" s="1740">
        <v>0</v>
      </c>
      <c r="BV27" s="1740">
        <v>0</v>
      </c>
      <c r="BW27" s="1740"/>
      <c r="BX27" s="633" t="s">
        <v>51</v>
      </c>
      <c r="BY27" s="1704"/>
      <c r="BZ27" s="1709"/>
      <c r="CA27" s="1740"/>
      <c r="CB27" s="1740"/>
      <c r="CC27" s="1740">
        <v>0</v>
      </c>
      <c r="CD27" s="1740">
        <v>0</v>
      </c>
      <c r="CE27" s="1740"/>
      <c r="CF27" s="633" t="s">
        <v>51</v>
      </c>
      <c r="CG27" s="1704"/>
      <c r="CH27" s="1709"/>
      <c r="CI27" s="1740"/>
      <c r="CJ27" s="1740"/>
      <c r="CK27" s="1740">
        <v>0</v>
      </c>
      <c r="CL27" s="1740">
        <v>0</v>
      </c>
      <c r="CM27" s="1740"/>
      <c r="CN27" s="633" t="s">
        <v>51</v>
      </c>
      <c r="CO27" s="1704"/>
      <c r="CP27" s="1709">
        <v>0</v>
      </c>
      <c r="CQ27" s="1740">
        <v>0</v>
      </c>
      <c r="CR27" s="1740">
        <v>0</v>
      </c>
      <c r="CS27" s="1740">
        <v>0</v>
      </c>
      <c r="CT27" s="1740">
        <v>0</v>
      </c>
      <c r="CU27" s="1740">
        <v>0</v>
      </c>
      <c r="CV27" s="633" t="s">
        <v>51</v>
      </c>
      <c r="CW27" s="1777"/>
      <c r="CX27" s="1782"/>
      <c r="CY27" s="1783"/>
      <c r="CZ27" s="1783"/>
      <c r="DA27" s="1783"/>
      <c r="DB27" s="1797">
        <v>0</v>
      </c>
      <c r="DC27" s="1794" t="s">
        <v>51</v>
      </c>
      <c r="DD27" s="1798" t="e">
        <v>#DIV/0!</v>
      </c>
      <c r="DE27" s="1798" t="e">
        <v>#DIV/0!</v>
      </c>
      <c r="DF27" s="633" t="e">
        <v>#DIV/0!</v>
      </c>
      <c r="DG27" s="1805"/>
    </row>
    <row r="28" ht="5.25" customHeight="1" spans="1:111">
      <c r="A28" s="1691"/>
      <c r="B28" s="1710"/>
      <c r="C28" s="1691"/>
      <c r="D28" s="1711"/>
      <c r="E28" s="1711"/>
      <c r="F28" s="1711"/>
      <c r="G28" s="1711"/>
      <c r="H28" s="1741"/>
      <c r="I28" s="1691"/>
      <c r="J28" s="1711"/>
      <c r="K28" s="1711"/>
      <c r="L28" s="1711"/>
      <c r="M28" s="1711"/>
      <c r="N28" s="1720"/>
      <c r="O28" s="1691"/>
      <c r="P28" s="1711"/>
      <c r="Q28" s="1711"/>
      <c r="R28" s="1711"/>
      <c r="S28" s="1711"/>
      <c r="T28" s="1720"/>
      <c r="U28" s="1691"/>
      <c r="V28" s="1711"/>
      <c r="W28" s="1711"/>
      <c r="X28" s="1711"/>
      <c r="Y28" s="1711"/>
      <c r="Z28" s="1711"/>
      <c r="AA28" s="1711"/>
      <c r="AB28" s="1720"/>
      <c r="AC28" s="1691"/>
      <c r="AD28" s="1711"/>
      <c r="AE28" s="1711"/>
      <c r="AF28" s="1711"/>
      <c r="AG28" s="1711"/>
      <c r="AH28" s="1711"/>
      <c r="AI28" s="1711"/>
      <c r="AJ28" s="1720"/>
      <c r="AK28" s="1691"/>
      <c r="AL28" s="1711"/>
      <c r="AM28" s="1711"/>
      <c r="AN28" s="1711"/>
      <c r="AO28" s="1711"/>
      <c r="AP28" s="1711"/>
      <c r="AQ28" s="1711"/>
      <c r="AR28" s="1720"/>
      <c r="AS28" s="1691"/>
      <c r="AT28" s="1711"/>
      <c r="AU28" s="1711"/>
      <c r="AV28" s="1711"/>
      <c r="AW28" s="1711"/>
      <c r="AX28" s="1711"/>
      <c r="AY28" s="1711"/>
      <c r="AZ28" s="1720"/>
      <c r="BA28" s="1691"/>
      <c r="BB28" s="1711"/>
      <c r="BC28" s="1711"/>
      <c r="BD28" s="1711"/>
      <c r="BE28" s="1711"/>
      <c r="BF28" s="1711"/>
      <c r="BG28" s="1711"/>
      <c r="BH28" s="1720"/>
      <c r="BI28" s="1691"/>
      <c r="BJ28" s="1711"/>
      <c r="BK28" s="1711"/>
      <c r="BL28" s="1711"/>
      <c r="BM28" s="1711"/>
      <c r="BN28" s="1711"/>
      <c r="BO28" s="1711"/>
      <c r="BP28" s="1720"/>
      <c r="BQ28" s="1691"/>
      <c r="BR28" s="1711"/>
      <c r="BS28" s="1711"/>
      <c r="BT28" s="1711"/>
      <c r="BU28" s="1711"/>
      <c r="BV28" s="1711"/>
      <c r="BW28" s="1711"/>
      <c r="BX28" s="1720"/>
      <c r="BY28" s="1691"/>
      <c r="BZ28" s="1711"/>
      <c r="CA28" s="1711"/>
      <c r="CB28" s="1711"/>
      <c r="CC28" s="1711"/>
      <c r="CD28" s="1711"/>
      <c r="CE28" s="1711"/>
      <c r="CF28" s="1720"/>
      <c r="CG28" s="1691"/>
      <c r="CH28" s="1711"/>
      <c r="CI28" s="1711"/>
      <c r="CJ28" s="1711"/>
      <c r="CK28" s="1711"/>
      <c r="CL28" s="1711"/>
      <c r="CM28" s="1711"/>
      <c r="CN28" s="1720"/>
      <c r="CO28" s="1691"/>
      <c r="CP28" s="1711"/>
      <c r="CQ28" s="1711"/>
      <c r="CR28" s="1711"/>
      <c r="CS28" s="1711"/>
      <c r="CT28" s="1711"/>
      <c r="CU28" s="1711"/>
      <c r="CV28" s="1720"/>
      <c r="CW28" s="1776"/>
      <c r="CX28" s="1784"/>
      <c r="CY28" s="1784"/>
      <c r="CZ28" s="1784"/>
      <c r="DA28" s="1784"/>
      <c r="DB28" s="1784"/>
      <c r="DC28" s="1799"/>
      <c r="DD28" s="1799"/>
      <c r="DE28" s="1799"/>
      <c r="DF28" s="1720"/>
      <c r="DG28" s="1776"/>
    </row>
    <row r="29" s="1391" customFormat="1" spans="1:111">
      <c r="A29" s="1698"/>
      <c r="B29" s="1699" t="s">
        <v>63</v>
      </c>
      <c r="C29" s="973"/>
      <c r="D29" s="1712"/>
      <c r="E29" s="1734"/>
      <c r="F29" s="1734"/>
      <c r="G29" s="1734"/>
      <c r="H29" s="1742"/>
      <c r="I29" s="973"/>
      <c r="J29" s="1748"/>
      <c r="K29" s="1749"/>
      <c r="L29" s="1749"/>
      <c r="M29" s="1749"/>
      <c r="N29" s="1742"/>
      <c r="O29" s="973"/>
      <c r="P29" s="1748"/>
      <c r="Q29" s="1749"/>
      <c r="R29" s="1749"/>
      <c r="S29" s="1749"/>
      <c r="T29" s="1742"/>
      <c r="U29" s="973"/>
      <c r="V29" s="1677"/>
      <c r="W29" s="1723"/>
      <c r="X29" s="1723"/>
      <c r="Y29" s="1723"/>
      <c r="Z29" s="1723">
        <v>0</v>
      </c>
      <c r="AA29" s="1723"/>
      <c r="AB29" s="837"/>
      <c r="AC29" s="973"/>
      <c r="AD29" s="1677"/>
      <c r="AE29" s="1723"/>
      <c r="AF29" s="1723"/>
      <c r="AG29" s="1723"/>
      <c r="AH29" s="1723">
        <v>0</v>
      </c>
      <c r="AI29" s="1723"/>
      <c r="AJ29" s="837"/>
      <c r="AK29" s="973"/>
      <c r="AL29" s="1677"/>
      <c r="AM29" s="1723"/>
      <c r="AN29" s="1723"/>
      <c r="AO29" s="1723"/>
      <c r="AP29" s="1723">
        <v>0</v>
      </c>
      <c r="AQ29" s="1723"/>
      <c r="AR29" s="837"/>
      <c r="AS29" s="973"/>
      <c r="AT29" s="1677"/>
      <c r="AU29" s="1723"/>
      <c r="AV29" s="1723"/>
      <c r="AW29" s="1723"/>
      <c r="AX29" s="1723">
        <v>0</v>
      </c>
      <c r="AY29" s="1723"/>
      <c r="AZ29" s="837"/>
      <c r="BA29" s="973"/>
      <c r="BB29" s="1677"/>
      <c r="BC29" s="1723"/>
      <c r="BD29" s="1723"/>
      <c r="BE29" s="1723"/>
      <c r="BF29" s="1723">
        <v>0</v>
      </c>
      <c r="BG29" s="1723"/>
      <c r="BH29" s="837"/>
      <c r="BI29" s="973"/>
      <c r="BJ29" s="1677"/>
      <c r="BK29" s="1723"/>
      <c r="BL29" s="1723"/>
      <c r="BM29" s="1723"/>
      <c r="BN29" s="1723">
        <v>0</v>
      </c>
      <c r="BO29" s="1723"/>
      <c r="BP29" s="837"/>
      <c r="BQ29" s="973"/>
      <c r="BR29" s="1677"/>
      <c r="BS29" s="1723"/>
      <c r="BT29" s="1723"/>
      <c r="BU29" s="1723"/>
      <c r="BV29" s="1723">
        <v>0</v>
      </c>
      <c r="BW29" s="1723"/>
      <c r="BX29" s="837"/>
      <c r="BY29" s="973"/>
      <c r="BZ29" s="1677"/>
      <c r="CA29" s="1723"/>
      <c r="CB29" s="1723"/>
      <c r="CC29" s="1723"/>
      <c r="CD29" s="1723">
        <v>0</v>
      </c>
      <c r="CE29" s="1723"/>
      <c r="CF29" s="837"/>
      <c r="CG29" s="973"/>
      <c r="CH29" s="1677"/>
      <c r="CI29" s="1723"/>
      <c r="CJ29" s="1723"/>
      <c r="CK29" s="1723"/>
      <c r="CL29" s="1723">
        <v>0</v>
      </c>
      <c r="CM29" s="1723"/>
      <c r="CN29" s="837"/>
      <c r="CO29" s="973"/>
      <c r="CP29" s="1712"/>
      <c r="CQ29" s="1734"/>
      <c r="CR29" s="1734"/>
      <c r="CS29" s="1734"/>
      <c r="CT29" s="1734"/>
      <c r="CU29" s="1734"/>
      <c r="CV29" s="1734"/>
      <c r="CW29" s="973"/>
      <c r="CX29" s="1712"/>
      <c r="CY29" s="1734"/>
      <c r="CZ29" s="1734"/>
      <c r="DA29" s="1734"/>
      <c r="DB29" s="1734"/>
      <c r="DC29" s="1734"/>
      <c r="DD29" s="884"/>
      <c r="DE29" s="884"/>
      <c r="DF29" s="889"/>
      <c r="DG29" s="1803"/>
    </row>
    <row r="30" spans="1:111">
      <c r="A30" s="1700"/>
      <c r="B30" s="1701" t="s">
        <v>64</v>
      </c>
      <c r="C30" s="1702"/>
      <c r="D30" s="1703">
        <v>4775</v>
      </c>
      <c r="E30" s="1703">
        <v>4775</v>
      </c>
      <c r="F30" s="1703">
        <v>0</v>
      </c>
      <c r="G30" s="1703">
        <v>4397</v>
      </c>
      <c r="H30" s="1735">
        <v>0.0859677052535819</v>
      </c>
      <c r="I30" s="1702"/>
      <c r="J30" s="1750">
        <v>4780</v>
      </c>
      <c r="K30" s="1703">
        <v>4860</v>
      </c>
      <c r="L30" s="1703">
        <v>-80</v>
      </c>
      <c r="M30" s="1703">
        <v>4448</v>
      </c>
      <c r="N30" s="1735">
        <v>0.0746402877697843</v>
      </c>
      <c r="O30" s="1702"/>
      <c r="P30" s="1750">
        <v>4776</v>
      </c>
      <c r="Q30" s="1703">
        <v>4946</v>
      </c>
      <c r="R30" s="1703">
        <v>-170</v>
      </c>
      <c r="S30" s="1703">
        <v>4484</v>
      </c>
      <c r="T30" s="1735">
        <v>0.0651204281891169</v>
      </c>
      <c r="U30" s="1702"/>
      <c r="V30" s="1750">
        <v>4773</v>
      </c>
      <c r="W30" s="1703">
        <v>5018</v>
      </c>
      <c r="X30" s="1703">
        <v>4773</v>
      </c>
      <c r="Y30" s="1703">
        <v>-245</v>
      </c>
      <c r="Z30" s="1703">
        <v>0</v>
      </c>
      <c r="AA30" s="1703">
        <v>4501</v>
      </c>
      <c r="AB30" s="1735">
        <v>0.0604310153299268</v>
      </c>
      <c r="AC30" s="1702"/>
      <c r="AD30" s="1750">
        <v>4775</v>
      </c>
      <c r="AE30" s="1703">
        <v>5075</v>
      </c>
      <c r="AF30" s="1703">
        <v>4830</v>
      </c>
      <c r="AG30" s="1703">
        <v>-300</v>
      </c>
      <c r="AH30" s="1703">
        <v>-55</v>
      </c>
      <c r="AI30" s="1703">
        <v>4645</v>
      </c>
      <c r="AJ30" s="1735">
        <v>0.0279870828848223</v>
      </c>
      <c r="AK30" s="1702"/>
      <c r="AL30" s="1750">
        <v>4777</v>
      </c>
      <c r="AM30" s="1703">
        <v>5145</v>
      </c>
      <c r="AN30" s="1703">
        <v>4900</v>
      </c>
      <c r="AO30" s="1703">
        <v>-368</v>
      </c>
      <c r="AP30" s="1703">
        <v>-123</v>
      </c>
      <c r="AQ30" s="1703">
        <v>4711</v>
      </c>
      <c r="AR30" s="1735">
        <v>0.0140097643812354</v>
      </c>
      <c r="AS30" s="1702"/>
      <c r="AT30" s="1750">
        <v>4779</v>
      </c>
      <c r="AU30" s="1703">
        <v>5195</v>
      </c>
      <c r="AV30" s="1703">
        <v>4779</v>
      </c>
      <c r="AW30" s="1703">
        <v>-416</v>
      </c>
      <c r="AX30" s="1703">
        <v>0</v>
      </c>
      <c r="AY30" s="1703">
        <v>4725</v>
      </c>
      <c r="AZ30" s="1735">
        <v>0.0114285714285713</v>
      </c>
      <c r="BA30" s="1702"/>
      <c r="BB30" s="1750">
        <v>4782</v>
      </c>
      <c r="BC30" s="1703">
        <v>5256</v>
      </c>
      <c r="BD30" s="1703">
        <v>5256</v>
      </c>
      <c r="BE30" s="1703">
        <v>-474</v>
      </c>
      <c r="BF30" s="1703">
        <v>-474</v>
      </c>
      <c r="BG30" s="1703">
        <v>4741</v>
      </c>
      <c r="BH30" s="1735">
        <v>0.00864796456443795</v>
      </c>
      <c r="BI30" s="1702"/>
      <c r="BJ30" s="1750">
        <v>4785</v>
      </c>
      <c r="BK30" s="1703">
        <v>5320</v>
      </c>
      <c r="BL30" s="1703">
        <v>4785</v>
      </c>
      <c r="BM30" s="1703">
        <v>-535</v>
      </c>
      <c r="BN30" s="1703">
        <v>0</v>
      </c>
      <c r="BO30" s="1703">
        <v>4741</v>
      </c>
      <c r="BP30" s="1735">
        <v>0.00928074245939681</v>
      </c>
      <c r="BQ30" s="1702"/>
      <c r="BR30" s="1750">
        <v>4787</v>
      </c>
      <c r="BS30" s="1703">
        <v>5386</v>
      </c>
      <c r="BT30" s="1703">
        <v>4787</v>
      </c>
      <c r="BU30" s="1703">
        <v>-599</v>
      </c>
      <c r="BV30" s="1703">
        <v>0</v>
      </c>
      <c r="BW30" s="1703">
        <v>4750</v>
      </c>
      <c r="BX30" s="1735">
        <v>0.00778947368421057</v>
      </c>
      <c r="BY30" s="1702"/>
      <c r="BZ30" s="1750">
        <v>4789</v>
      </c>
      <c r="CA30" s="1703">
        <v>5457</v>
      </c>
      <c r="CB30" s="1703">
        <v>4789</v>
      </c>
      <c r="CC30" s="1703">
        <v>-668</v>
      </c>
      <c r="CD30" s="1703">
        <v>0</v>
      </c>
      <c r="CE30" s="1703">
        <v>4757</v>
      </c>
      <c r="CF30" s="1735">
        <v>0.00672692873659875</v>
      </c>
      <c r="CG30" s="1702"/>
      <c r="CH30" s="1750">
        <v>4789</v>
      </c>
      <c r="CI30" s="1703">
        <v>5457</v>
      </c>
      <c r="CJ30" s="1703">
        <v>4789</v>
      </c>
      <c r="CK30" s="1703">
        <v>-668</v>
      </c>
      <c r="CL30" s="1703">
        <v>0</v>
      </c>
      <c r="CM30" s="1703">
        <v>4757</v>
      </c>
      <c r="CN30" s="1735">
        <v>0.00672692873659875</v>
      </c>
      <c r="CO30" s="1702"/>
      <c r="CP30" s="1750">
        <v>4787</v>
      </c>
      <c r="CQ30" s="1703">
        <v>4775</v>
      </c>
      <c r="CR30" s="1703">
        <v>4785</v>
      </c>
      <c r="CS30" s="1703">
        <v>12</v>
      </c>
      <c r="CT30" s="1703">
        <v>2</v>
      </c>
      <c r="CU30" s="1703">
        <v>4484</v>
      </c>
      <c r="CV30" s="1735">
        <v>0.0675735950044603</v>
      </c>
      <c r="CW30" s="1680"/>
      <c r="CX30" s="1750">
        <v>4775</v>
      </c>
      <c r="CY30" s="1703"/>
      <c r="CZ30" s="1703"/>
      <c r="DA30" s="1703">
        <v>4720</v>
      </c>
      <c r="DB30" s="1703">
        <v>4763</v>
      </c>
      <c r="DC30" s="1795">
        <v>0.00251942053327725</v>
      </c>
      <c r="DD30" s="1795">
        <v>-1</v>
      </c>
      <c r="DE30" s="1795">
        <v>-1</v>
      </c>
      <c r="DF30" s="1735">
        <v>-0.0090279235775772</v>
      </c>
      <c r="DG30" s="1807"/>
    </row>
    <row r="31" spans="1:111">
      <c r="A31" s="1690"/>
      <c r="B31" s="1683" t="s">
        <v>50</v>
      </c>
      <c r="C31" s="1691"/>
      <c r="D31" s="1692">
        <v>107</v>
      </c>
      <c r="E31" s="1730">
        <v>150</v>
      </c>
      <c r="F31" s="1743">
        <v>-43</v>
      </c>
      <c r="G31" s="1730">
        <v>145</v>
      </c>
      <c r="H31" s="626">
        <v>-0.262068965517241</v>
      </c>
      <c r="I31" s="1691"/>
      <c r="J31" s="1692">
        <v>5</v>
      </c>
      <c r="K31" s="1730">
        <v>152</v>
      </c>
      <c r="L31" s="1743">
        <v>-147</v>
      </c>
      <c r="M31" s="1730">
        <v>132</v>
      </c>
      <c r="N31" s="626">
        <v>-0.962121212121212</v>
      </c>
      <c r="O31" s="1691"/>
      <c r="P31" s="1692">
        <v>5</v>
      </c>
      <c r="Q31" s="1730">
        <v>138</v>
      </c>
      <c r="R31" s="1743">
        <v>-133</v>
      </c>
      <c r="S31" s="1730">
        <v>142</v>
      </c>
      <c r="T31" s="626">
        <v>-0.964788732394366</v>
      </c>
      <c r="U31" s="1691"/>
      <c r="V31" s="1692">
        <v>8</v>
      </c>
      <c r="W31" s="1730">
        <v>125</v>
      </c>
      <c r="X31" s="1730">
        <v>125</v>
      </c>
      <c r="Y31" s="1743">
        <v>-117</v>
      </c>
      <c r="Z31" s="1730">
        <v>-117</v>
      </c>
      <c r="AA31" s="1730">
        <v>190</v>
      </c>
      <c r="AB31" s="626">
        <v>-0.957894736842105</v>
      </c>
      <c r="AC31" s="1691"/>
      <c r="AD31" s="1692">
        <v>9</v>
      </c>
      <c r="AE31" s="1730">
        <v>137</v>
      </c>
      <c r="AF31" s="1730">
        <v>137</v>
      </c>
      <c r="AG31" s="1743">
        <v>-128</v>
      </c>
      <c r="AH31" s="1730">
        <v>-128</v>
      </c>
      <c r="AI31" s="1730">
        <v>175</v>
      </c>
      <c r="AJ31" s="626">
        <v>-0.948571428571429</v>
      </c>
      <c r="AK31" s="1691"/>
      <c r="AL31" s="1692">
        <v>11</v>
      </c>
      <c r="AM31" s="1730">
        <v>118</v>
      </c>
      <c r="AN31" s="1730">
        <v>118</v>
      </c>
      <c r="AO31" s="1743">
        <v>-107</v>
      </c>
      <c r="AP31" s="1730">
        <v>-107</v>
      </c>
      <c r="AQ31" s="1730">
        <v>98</v>
      </c>
      <c r="AR31" s="626">
        <v>-0.887755102040816</v>
      </c>
      <c r="AS31" s="1691"/>
      <c r="AT31" s="1692">
        <v>13</v>
      </c>
      <c r="AU31" s="1730">
        <v>128</v>
      </c>
      <c r="AV31" s="1730">
        <v>128</v>
      </c>
      <c r="AW31" s="1743">
        <v>-115</v>
      </c>
      <c r="AX31" s="1730">
        <v>-115</v>
      </c>
      <c r="AY31" s="1730">
        <v>103</v>
      </c>
      <c r="AZ31" s="626">
        <v>-0.87378640776699</v>
      </c>
      <c r="BA31" s="1691"/>
      <c r="BB31" s="1692">
        <v>14</v>
      </c>
      <c r="BC31" s="1730">
        <v>132</v>
      </c>
      <c r="BD31" s="1730"/>
      <c r="BE31" s="1743">
        <v>-118</v>
      </c>
      <c r="BF31" s="1730">
        <v>14</v>
      </c>
      <c r="BG31" s="1730">
        <v>77</v>
      </c>
      <c r="BH31" s="626">
        <v>-0.818181818181818</v>
      </c>
      <c r="BI31" s="1691"/>
      <c r="BJ31" s="1692">
        <v>12</v>
      </c>
      <c r="BK31" s="1730">
        <v>135</v>
      </c>
      <c r="BL31" s="1730">
        <v>135</v>
      </c>
      <c r="BM31" s="1743">
        <v>-123</v>
      </c>
      <c r="BN31" s="1730">
        <v>-123</v>
      </c>
      <c r="BO31" s="1730">
        <v>77</v>
      </c>
      <c r="BP31" s="626">
        <v>-0.844155844155844</v>
      </c>
      <c r="BQ31" s="1691"/>
      <c r="BR31" s="1692">
        <v>13</v>
      </c>
      <c r="BS31" s="1730">
        <v>139</v>
      </c>
      <c r="BT31" s="1730">
        <v>139</v>
      </c>
      <c r="BU31" s="1743">
        <v>-126</v>
      </c>
      <c r="BV31" s="1730">
        <v>-126</v>
      </c>
      <c r="BW31" s="1730">
        <v>68</v>
      </c>
      <c r="BX31" s="626">
        <v>-0.808823529411765</v>
      </c>
      <c r="BY31" s="1691"/>
      <c r="BZ31" s="1692"/>
      <c r="CA31" s="1730"/>
      <c r="CB31" s="1730"/>
      <c r="CC31" s="1743">
        <v>0</v>
      </c>
      <c r="CD31" s="1730">
        <v>0</v>
      </c>
      <c r="CE31" s="1730"/>
      <c r="CF31" s="626" t="s">
        <v>51</v>
      </c>
      <c r="CG31" s="1691"/>
      <c r="CH31" s="1692"/>
      <c r="CI31" s="1730"/>
      <c r="CJ31" s="1730"/>
      <c r="CK31" s="1743">
        <v>0</v>
      </c>
      <c r="CL31" s="1730">
        <v>0</v>
      </c>
      <c r="CM31" s="1730"/>
      <c r="CN31" s="626" t="s">
        <v>51</v>
      </c>
      <c r="CO31" s="1691"/>
      <c r="CP31" s="1692">
        <v>197</v>
      </c>
      <c r="CQ31" s="1730">
        <v>1354</v>
      </c>
      <c r="CR31" s="1730">
        <v>899</v>
      </c>
      <c r="CS31" s="1730">
        <v>-1157</v>
      </c>
      <c r="CT31" s="1730">
        <v>-702</v>
      </c>
      <c r="CU31" s="1730">
        <v>1207</v>
      </c>
      <c r="CV31" s="626">
        <v>-0.836785418392709</v>
      </c>
      <c r="CW31" s="1776"/>
      <c r="CX31" s="1778">
        <v>1647</v>
      </c>
      <c r="CY31" s="1779"/>
      <c r="CZ31" s="1779"/>
      <c r="DA31" s="1779">
        <v>856</v>
      </c>
      <c r="DB31" s="1779">
        <v>1312</v>
      </c>
      <c r="DC31" s="682">
        <v>0.255335365853659</v>
      </c>
      <c r="DD31" s="682">
        <v>-1</v>
      </c>
      <c r="DE31" s="682">
        <v>-1</v>
      </c>
      <c r="DF31" s="626">
        <v>-0.347560975609756</v>
      </c>
      <c r="DG31" s="1805"/>
    </row>
    <row r="32" spans="1:111">
      <c r="A32" s="1713"/>
      <c r="B32" s="1714" t="s">
        <v>65</v>
      </c>
      <c r="C32" s="1715"/>
      <c r="D32" s="1716">
        <v>102</v>
      </c>
      <c r="E32" s="1743">
        <v>65</v>
      </c>
      <c r="F32" s="1743">
        <v>37</v>
      </c>
      <c r="G32" s="1743">
        <v>94</v>
      </c>
      <c r="H32" s="626">
        <v>0.0851063829787233</v>
      </c>
      <c r="I32" s="1715"/>
      <c r="J32" s="1716">
        <v>9</v>
      </c>
      <c r="K32" s="1743">
        <v>66</v>
      </c>
      <c r="L32" s="1743">
        <v>-57</v>
      </c>
      <c r="M32" s="1743">
        <v>96</v>
      </c>
      <c r="N32" s="626">
        <v>-0.90625</v>
      </c>
      <c r="O32" s="1715"/>
      <c r="P32" s="1752">
        <v>8</v>
      </c>
      <c r="Q32" s="1743">
        <v>66</v>
      </c>
      <c r="R32" s="1743">
        <v>-58</v>
      </c>
      <c r="S32" s="1743">
        <v>125</v>
      </c>
      <c r="T32" s="626">
        <v>-0.936</v>
      </c>
      <c r="U32" s="1715"/>
      <c r="V32" s="1716">
        <v>6</v>
      </c>
      <c r="W32" s="1743">
        <v>68</v>
      </c>
      <c r="X32" s="1743">
        <v>68</v>
      </c>
      <c r="Y32" s="1743">
        <v>-62</v>
      </c>
      <c r="Z32" s="1743">
        <v>-62</v>
      </c>
      <c r="AA32" s="1743">
        <v>46</v>
      </c>
      <c r="AB32" s="626">
        <v>-0.869565217391304</v>
      </c>
      <c r="AC32" s="1715"/>
      <c r="AD32" s="1752">
        <v>7</v>
      </c>
      <c r="AE32" s="1730">
        <v>67</v>
      </c>
      <c r="AF32" s="1743">
        <v>67</v>
      </c>
      <c r="AG32" s="1743">
        <v>-60</v>
      </c>
      <c r="AH32" s="1743">
        <v>-60</v>
      </c>
      <c r="AI32" s="1743">
        <v>109</v>
      </c>
      <c r="AJ32" s="626">
        <v>-0.935779816513761</v>
      </c>
      <c r="AK32" s="1715"/>
      <c r="AL32" s="1716">
        <v>9</v>
      </c>
      <c r="AM32" s="1743">
        <v>68</v>
      </c>
      <c r="AN32" s="1743">
        <v>68</v>
      </c>
      <c r="AO32" s="1743">
        <v>-59</v>
      </c>
      <c r="AP32" s="1743">
        <v>-59</v>
      </c>
      <c r="AQ32" s="1743">
        <v>84</v>
      </c>
      <c r="AR32" s="626">
        <v>-0.892857142857143</v>
      </c>
      <c r="AS32" s="1715"/>
      <c r="AT32" s="1692">
        <v>10</v>
      </c>
      <c r="AU32" s="1743">
        <v>67</v>
      </c>
      <c r="AV32" s="1761">
        <v>67</v>
      </c>
      <c r="AW32" s="1743">
        <v>-57</v>
      </c>
      <c r="AX32" s="1743">
        <v>-57</v>
      </c>
      <c r="AY32" s="1743">
        <v>87</v>
      </c>
      <c r="AZ32" s="626">
        <v>-0.885057471264368</v>
      </c>
      <c r="BA32" s="1715"/>
      <c r="BB32" s="1692">
        <v>11</v>
      </c>
      <c r="BC32" s="1743">
        <v>68</v>
      </c>
      <c r="BD32" s="1761">
        <v>8</v>
      </c>
      <c r="BE32" s="1743">
        <v>-57</v>
      </c>
      <c r="BF32" s="1743">
        <v>3</v>
      </c>
      <c r="BG32" s="1743">
        <v>68</v>
      </c>
      <c r="BH32" s="626">
        <v>-0.838235294117647</v>
      </c>
      <c r="BI32" s="1715"/>
      <c r="BJ32" s="1692">
        <v>10</v>
      </c>
      <c r="BK32" s="1730">
        <v>69</v>
      </c>
      <c r="BL32" s="1761">
        <v>69</v>
      </c>
      <c r="BM32" s="1743">
        <v>-59</v>
      </c>
      <c r="BN32" s="1743">
        <v>-59</v>
      </c>
      <c r="BO32" s="1743">
        <v>68</v>
      </c>
      <c r="BP32" s="626">
        <v>-0.852941176470588</v>
      </c>
      <c r="BQ32" s="1715"/>
      <c r="BR32" s="1692">
        <v>11</v>
      </c>
      <c r="BS32" s="1730">
        <v>68</v>
      </c>
      <c r="BT32" s="1761">
        <v>68</v>
      </c>
      <c r="BU32" s="1743">
        <v>-57</v>
      </c>
      <c r="BV32" s="1743">
        <v>-57</v>
      </c>
      <c r="BW32" s="1743">
        <v>61</v>
      </c>
      <c r="BX32" s="626">
        <v>-0.819672131147541</v>
      </c>
      <c r="BY32" s="1715"/>
      <c r="BZ32" s="1692"/>
      <c r="CA32" s="1743"/>
      <c r="CB32" s="1761"/>
      <c r="CC32" s="1743">
        <v>0</v>
      </c>
      <c r="CD32" s="1743">
        <v>0</v>
      </c>
      <c r="CE32" s="1743"/>
      <c r="CF32" s="626" t="s">
        <v>51</v>
      </c>
      <c r="CG32" s="1715"/>
      <c r="CH32" s="1692"/>
      <c r="CI32" s="1743"/>
      <c r="CJ32" s="1761"/>
      <c r="CK32" s="1743">
        <v>0</v>
      </c>
      <c r="CL32" s="1743">
        <v>0</v>
      </c>
      <c r="CM32" s="1743"/>
      <c r="CN32" s="626" t="s">
        <v>51</v>
      </c>
      <c r="CO32" s="1715"/>
      <c r="CP32" s="1692">
        <v>183</v>
      </c>
      <c r="CQ32" s="1730">
        <v>672</v>
      </c>
      <c r="CR32" s="1730">
        <v>534</v>
      </c>
      <c r="CS32" s="1743">
        <v>-489</v>
      </c>
      <c r="CT32" s="1743">
        <v>-351</v>
      </c>
      <c r="CU32" s="1730">
        <v>838</v>
      </c>
      <c r="CV32" s="626">
        <v>-0.781622911694511</v>
      </c>
      <c r="CW32" s="1785"/>
      <c r="CX32" s="1716">
        <v>805</v>
      </c>
      <c r="CY32" s="1743"/>
      <c r="CZ32" s="1743"/>
      <c r="DA32" s="1743">
        <v>494</v>
      </c>
      <c r="DB32" s="1743">
        <v>934</v>
      </c>
      <c r="DC32" s="682">
        <v>-0.138115631691649</v>
      </c>
      <c r="DD32" s="682">
        <v>-1</v>
      </c>
      <c r="DE32" s="682">
        <v>-1</v>
      </c>
      <c r="DF32" s="1810">
        <v>-0.471092077087794</v>
      </c>
      <c r="DG32" s="1811"/>
    </row>
    <row r="33" spans="1:111">
      <c r="A33" s="1717"/>
      <c r="B33" s="1718" t="s">
        <v>66</v>
      </c>
      <c r="C33" s="1719"/>
      <c r="D33" s="1705">
        <v>-0.256200941915228</v>
      </c>
      <c r="E33" s="682">
        <v>-0.161909704203425</v>
      </c>
      <c r="F33" s="1743">
        <v>-0.0942912377118026</v>
      </c>
      <c r="G33" s="682">
        <v>-0.255059355568118</v>
      </c>
      <c r="H33" s="1737">
        <v>0.00447576739370037</v>
      </c>
      <c r="I33" s="1719"/>
      <c r="J33" s="1705">
        <v>-0.0226035998325659</v>
      </c>
      <c r="K33" s="682">
        <v>-0.161533754843973</v>
      </c>
      <c r="L33" s="1743">
        <v>0.138930155011407</v>
      </c>
      <c r="M33" s="682">
        <v>-0.25794894760412</v>
      </c>
      <c r="N33" s="626">
        <v>-0.912371808287987</v>
      </c>
      <c r="O33" s="1719"/>
      <c r="P33" s="1705">
        <v>-0.0201068174677977</v>
      </c>
      <c r="Q33" s="682">
        <v>-0.158972300281012</v>
      </c>
      <c r="R33" s="1743">
        <v>0.138865482813214</v>
      </c>
      <c r="S33" s="682">
        <v>-0.333889816360601</v>
      </c>
      <c r="T33" s="626">
        <v>-0.939780081683946</v>
      </c>
      <c r="U33" s="1719"/>
      <c r="V33" s="1705">
        <v>-0.0150816925010473</v>
      </c>
      <c r="W33" s="682">
        <v>-0.161696225106509</v>
      </c>
      <c r="X33" s="682">
        <v>-0.169946891596376</v>
      </c>
      <c r="Y33" s="1743">
        <v>0.146614532605462</v>
      </c>
      <c r="Z33" s="1743">
        <v>0.154865199095329</v>
      </c>
      <c r="AA33" s="682">
        <v>-0.120708506450907</v>
      </c>
      <c r="AB33" s="626">
        <v>-0.875056920638968</v>
      </c>
      <c r="AC33" s="1719"/>
      <c r="AD33" s="1705">
        <v>-0.0175879396984925</v>
      </c>
      <c r="AE33" s="682">
        <v>0</v>
      </c>
      <c r="AF33" s="682">
        <v>-0.165262076053443</v>
      </c>
      <c r="AG33" s="1743">
        <v>-0.0175879396984925</v>
      </c>
      <c r="AH33" s="1743">
        <v>0.14767413635495</v>
      </c>
      <c r="AI33" s="682">
        <v>-0.279606669516888</v>
      </c>
      <c r="AJ33" s="626">
        <v>-0.937097567347441</v>
      </c>
      <c r="AK33" s="1719"/>
      <c r="AL33" s="1705">
        <v>-0.0226035998325659</v>
      </c>
      <c r="AM33" s="682">
        <v>-0.157833655705996</v>
      </c>
      <c r="AN33" s="682">
        <v>-0.165685279187817</v>
      </c>
      <c r="AO33" s="1743">
        <v>0.13523005587343</v>
      </c>
      <c r="AP33" s="1743">
        <v>0.143081679355251</v>
      </c>
      <c r="AQ33" s="682">
        <v>-0.213649851632047</v>
      </c>
      <c r="AR33" s="626">
        <v>-0.894202595228129</v>
      </c>
      <c r="AS33" s="1719"/>
      <c r="AT33" s="1705">
        <v>-0.0251019767806715</v>
      </c>
      <c r="AU33" s="682">
        <v>-0.153860874557459</v>
      </c>
      <c r="AV33" s="885">
        <v>-0.167169144401705</v>
      </c>
      <c r="AW33" s="1743">
        <v>0.128758897776787</v>
      </c>
      <c r="AX33" s="1743">
        <v>0.142067167621033</v>
      </c>
      <c r="AY33" s="682">
        <v>-0.220578914008029</v>
      </c>
      <c r="AZ33" s="626">
        <v>-0.88619956311981</v>
      </c>
      <c r="BA33" s="1719"/>
      <c r="BB33" s="1705">
        <v>-0.0275948573220445</v>
      </c>
      <c r="BC33" s="682">
        <v>-0.156261968594408</v>
      </c>
      <c r="BD33" s="885">
        <v>-0.0182787509520183</v>
      </c>
      <c r="BE33" s="1743">
        <v>0.128667111272364</v>
      </c>
      <c r="BF33" s="1743">
        <v>-0.00931610637002625</v>
      </c>
      <c r="BG33" s="682">
        <v>-0.171952375935096</v>
      </c>
      <c r="BH33" s="626">
        <v>-0.83952034874784</v>
      </c>
      <c r="BI33" s="1719"/>
      <c r="BJ33" s="1705">
        <v>-0.0250731299623903</v>
      </c>
      <c r="BK33" s="682">
        <v>-0.154679618905287</v>
      </c>
      <c r="BL33" s="885">
        <v>-0.171855541718555</v>
      </c>
      <c r="BM33" s="1743">
        <v>0.129606488942896</v>
      </c>
      <c r="BN33" s="1743">
        <v>0.146782411756165</v>
      </c>
      <c r="BO33" s="682">
        <v>-0.171952375935096</v>
      </c>
      <c r="BP33" s="626">
        <v>-0.854185614906222</v>
      </c>
      <c r="BQ33" s="1719"/>
      <c r="BR33" s="1705">
        <v>-0.0275689223057644</v>
      </c>
      <c r="BS33" s="682">
        <v>-0.150511850963755</v>
      </c>
      <c r="BT33" s="885">
        <v>-0.169206842923795</v>
      </c>
      <c r="BU33" s="1743">
        <v>0.122942928657991</v>
      </c>
      <c r="BV33" s="1743">
        <v>0.14163792061803</v>
      </c>
      <c r="BW33" s="682">
        <v>-0.153991795519091</v>
      </c>
      <c r="BX33" s="626">
        <v>-0.82097148609228</v>
      </c>
      <c r="BY33" s="1719"/>
      <c r="BZ33" s="1705">
        <v>0</v>
      </c>
      <c r="CA33" s="682">
        <v>0</v>
      </c>
      <c r="CB33" s="885">
        <v>0</v>
      </c>
      <c r="CC33" s="1743">
        <v>0</v>
      </c>
      <c r="CD33" s="1743">
        <v>0</v>
      </c>
      <c r="CE33" s="682">
        <v>0</v>
      </c>
      <c r="CF33" s="626" t="s">
        <v>51</v>
      </c>
      <c r="CG33" s="1719"/>
      <c r="CH33" s="1705">
        <v>0</v>
      </c>
      <c r="CI33" s="682">
        <v>0</v>
      </c>
      <c r="CJ33" s="885">
        <v>0</v>
      </c>
      <c r="CK33" s="1743">
        <v>0</v>
      </c>
      <c r="CL33" s="1743">
        <v>0</v>
      </c>
      <c r="CM33" s="682">
        <v>0</v>
      </c>
      <c r="CN33" s="626" t="s">
        <v>51</v>
      </c>
      <c r="CO33" s="1719"/>
      <c r="CP33" s="1705">
        <v>-0.458646616541353</v>
      </c>
      <c r="CQ33" s="682">
        <v>-0.175136825645035</v>
      </c>
      <c r="CR33" s="1764">
        <v>-0.147671886342425</v>
      </c>
      <c r="CS33" s="682">
        <v>-0.283509790896318</v>
      </c>
      <c r="CT33" s="682">
        <v>-0.310974730198929</v>
      </c>
      <c r="CU33" s="682">
        <v>-0.248710814320163</v>
      </c>
      <c r="CV33" s="1737">
        <v>-20.993580222119</v>
      </c>
      <c r="CW33" s="1034"/>
      <c r="CX33" s="1705">
        <v>-0.154926866820631</v>
      </c>
      <c r="CY33" s="682" t="e">
        <v>#DIV/0!</v>
      </c>
      <c r="CZ33" s="682" t="e">
        <v>#DIV/0!</v>
      </c>
      <c r="DA33" s="682">
        <v>-0.10079575596817</v>
      </c>
      <c r="DB33" s="682">
        <v>-0.261130914936744</v>
      </c>
      <c r="DC33" s="1791">
        <v>10.6204048116113</v>
      </c>
      <c r="DD33" s="1791" t="s">
        <v>51</v>
      </c>
      <c r="DE33" s="1812" t="s">
        <v>51</v>
      </c>
      <c r="DF33" s="1806">
        <v>-0.614002976274999</v>
      </c>
      <c r="DG33" s="1813"/>
    </row>
    <row r="34" spans="1:111">
      <c r="A34" s="1690"/>
      <c r="B34" s="1683" t="s">
        <v>67</v>
      </c>
      <c r="C34" s="1691"/>
      <c r="D34" s="1692">
        <v>5</v>
      </c>
      <c r="E34" s="1730">
        <v>85</v>
      </c>
      <c r="F34" s="1743">
        <v>-80</v>
      </c>
      <c r="G34" s="1730">
        <v>51</v>
      </c>
      <c r="H34" s="626">
        <v>-0.901960784313726</v>
      </c>
      <c r="I34" s="1691"/>
      <c r="J34" s="1692">
        <v>-4</v>
      </c>
      <c r="K34" s="1730">
        <v>86</v>
      </c>
      <c r="L34" s="1743">
        <v>-90</v>
      </c>
      <c r="M34" s="1730">
        <v>36</v>
      </c>
      <c r="N34" s="626">
        <v>-1.11111111111111</v>
      </c>
      <c r="O34" s="1691"/>
      <c r="P34" s="1692">
        <v>-3</v>
      </c>
      <c r="Q34" s="1730">
        <v>72</v>
      </c>
      <c r="R34" s="1743">
        <v>-75</v>
      </c>
      <c r="S34" s="1730">
        <v>17</v>
      </c>
      <c r="T34" s="626">
        <v>-1.17647058823529</v>
      </c>
      <c r="U34" s="1691"/>
      <c r="V34" s="1692">
        <v>2</v>
      </c>
      <c r="W34" s="1730">
        <v>57</v>
      </c>
      <c r="X34" s="1730">
        <v>57</v>
      </c>
      <c r="Y34" s="1743">
        <v>-55</v>
      </c>
      <c r="Z34" s="1730">
        <v>-55</v>
      </c>
      <c r="AA34" s="1730">
        <v>144</v>
      </c>
      <c r="AB34" s="626">
        <v>-0.986111111111111</v>
      </c>
      <c r="AC34" s="1691"/>
      <c r="AD34" s="1692">
        <v>2</v>
      </c>
      <c r="AE34" s="1730">
        <v>70</v>
      </c>
      <c r="AF34" s="1730">
        <v>70</v>
      </c>
      <c r="AG34" s="1743">
        <v>-68</v>
      </c>
      <c r="AH34" s="1730">
        <v>-68</v>
      </c>
      <c r="AI34" s="1730">
        <v>66</v>
      </c>
      <c r="AJ34" s="626">
        <v>-0.96969696969697</v>
      </c>
      <c r="AK34" s="1691"/>
      <c r="AL34" s="1692">
        <v>2</v>
      </c>
      <c r="AM34" s="1730">
        <v>50</v>
      </c>
      <c r="AN34" s="1730">
        <v>50</v>
      </c>
      <c r="AO34" s="1743">
        <v>-48</v>
      </c>
      <c r="AP34" s="1730">
        <v>-48</v>
      </c>
      <c r="AQ34" s="1730">
        <v>14</v>
      </c>
      <c r="AR34" s="626">
        <v>-0.857142857142857</v>
      </c>
      <c r="AS34" s="1691"/>
      <c r="AT34" s="1692">
        <v>3</v>
      </c>
      <c r="AU34" s="1730">
        <v>61</v>
      </c>
      <c r="AV34" s="1730">
        <v>61</v>
      </c>
      <c r="AW34" s="1743">
        <v>-58</v>
      </c>
      <c r="AX34" s="1730">
        <v>-58</v>
      </c>
      <c r="AY34" s="1730">
        <v>16</v>
      </c>
      <c r="AZ34" s="626">
        <v>-0.8125</v>
      </c>
      <c r="BA34" s="1691"/>
      <c r="BB34" s="1692">
        <v>3</v>
      </c>
      <c r="BC34" s="1730">
        <v>64</v>
      </c>
      <c r="BD34" s="1730">
        <v>-8</v>
      </c>
      <c r="BE34" s="1743">
        <v>-61</v>
      </c>
      <c r="BF34" s="1730">
        <v>11</v>
      </c>
      <c r="BG34" s="1730">
        <v>9</v>
      </c>
      <c r="BH34" s="626">
        <v>-0.666666666666667</v>
      </c>
      <c r="BI34" s="1691"/>
      <c r="BJ34" s="1692">
        <v>2</v>
      </c>
      <c r="BK34" s="1730">
        <v>66</v>
      </c>
      <c r="BL34" s="1730">
        <v>66</v>
      </c>
      <c r="BM34" s="1743">
        <v>-64</v>
      </c>
      <c r="BN34" s="1730">
        <v>-64</v>
      </c>
      <c r="BO34" s="1730">
        <v>9</v>
      </c>
      <c r="BP34" s="626">
        <v>-0.777777777777778</v>
      </c>
      <c r="BQ34" s="1691"/>
      <c r="BR34" s="1692">
        <v>2</v>
      </c>
      <c r="BS34" s="1730">
        <v>71</v>
      </c>
      <c r="BT34" s="1730">
        <v>71</v>
      </c>
      <c r="BU34" s="1743">
        <v>-69</v>
      </c>
      <c r="BV34" s="1730">
        <v>-69</v>
      </c>
      <c r="BW34" s="1730">
        <v>7</v>
      </c>
      <c r="BX34" s="626">
        <v>-0.714285714285714</v>
      </c>
      <c r="BY34" s="1691"/>
      <c r="BZ34" s="1692">
        <v>0</v>
      </c>
      <c r="CA34" s="1730">
        <v>0</v>
      </c>
      <c r="CB34" s="1730">
        <v>0</v>
      </c>
      <c r="CC34" s="1743">
        <v>0</v>
      </c>
      <c r="CD34" s="1730">
        <v>0</v>
      </c>
      <c r="CE34" s="1730">
        <v>0</v>
      </c>
      <c r="CF34" s="626" t="s">
        <v>51</v>
      </c>
      <c r="CG34" s="1691"/>
      <c r="CH34" s="1692">
        <v>0</v>
      </c>
      <c r="CI34" s="1730">
        <v>0</v>
      </c>
      <c r="CJ34" s="1730">
        <v>0</v>
      </c>
      <c r="CK34" s="1743">
        <v>0</v>
      </c>
      <c r="CL34" s="1730">
        <v>0</v>
      </c>
      <c r="CM34" s="1730">
        <v>0</v>
      </c>
      <c r="CN34" s="626" t="s">
        <v>51</v>
      </c>
      <c r="CO34" s="1691"/>
      <c r="CP34" s="1692">
        <v>14</v>
      </c>
      <c r="CQ34" s="1730">
        <v>682</v>
      </c>
      <c r="CR34" s="1730">
        <v>365</v>
      </c>
      <c r="CS34" s="1730">
        <v>-668</v>
      </c>
      <c r="CT34" s="1730">
        <v>-351</v>
      </c>
      <c r="CU34" s="1767">
        <v>369</v>
      </c>
      <c r="CV34" s="626">
        <v>-0.962059620596206</v>
      </c>
      <c r="CW34" s="1776"/>
      <c r="CX34" s="1778">
        <v>842</v>
      </c>
      <c r="CY34" s="1779">
        <v>0</v>
      </c>
      <c r="CZ34" s="1779">
        <v>0</v>
      </c>
      <c r="DA34" s="1779">
        <v>362</v>
      </c>
      <c r="DB34" s="1779">
        <v>378</v>
      </c>
      <c r="DC34" s="682">
        <v>1.22751322751323</v>
      </c>
      <c r="DD34" s="682">
        <v>-1</v>
      </c>
      <c r="DE34" s="682">
        <v>-1</v>
      </c>
      <c r="DF34" s="626">
        <v>-0.0423280423280423</v>
      </c>
      <c r="DG34" s="1805"/>
    </row>
    <row r="35" s="1663" customFormat="1" spans="1:112">
      <c r="A35" s="1686"/>
      <c r="B35" s="1706" t="s">
        <v>63</v>
      </c>
      <c r="C35" s="1702"/>
      <c r="D35" s="1707">
        <v>4780</v>
      </c>
      <c r="E35" s="1738">
        <v>4860</v>
      </c>
      <c r="F35" s="1738">
        <v>-80</v>
      </c>
      <c r="G35" s="1738">
        <v>4448</v>
      </c>
      <c r="H35" s="1739">
        <v>0.0746402877697843</v>
      </c>
      <c r="I35" s="1702"/>
      <c r="J35" s="1707">
        <v>4776</v>
      </c>
      <c r="K35" s="1738">
        <v>4946</v>
      </c>
      <c r="L35" s="1738">
        <v>-170</v>
      </c>
      <c r="M35" s="1738">
        <v>4484</v>
      </c>
      <c r="N35" s="1739">
        <v>0.0651204281891169</v>
      </c>
      <c r="O35" s="1702"/>
      <c r="P35" s="1707">
        <v>4773</v>
      </c>
      <c r="Q35" s="1738">
        <v>5018</v>
      </c>
      <c r="R35" s="1738">
        <v>-245</v>
      </c>
      <c r="S35" s="1738">
        <v>4501</v>
      </c>
      <c r="T35" s="1739">
        <v>0.0604310153299268</v>
      </c>
      <c r="U35" s="1702"/>
      <c r="V35" s="1707">
        <v>4775</v>
      </c>
      <c r="W35" s="1738">
        <v>5075</v>
      </c>
      <c r="X35" s="1738">
        <v>4830</v>
      </c>
      <c r="Y35" s="1738">
        <v>-300</v>
      </c>
      <c r="Z35" s="1738">
        <v>-55</v>
      </c>
      <c r="AA35" s="1738">
        <v>4645</v>
      </c>
      <c r="AB35" s="1739">
        <v>0.0279870828848223</v>
      </c>
      <c r="AC35" s="1702"/>
      <c r="AD35" s="1707">
        <v>4777</v>
      </c>
      <c r="AE35" s="1738">
        <v>5145</v>
      </c>
      <c r="AF35" s="1738">
        <v>4900</v>
      </c>
      <c r="AG35" s="1738">
        <v>-368</v>
      </c>
      <c r="AH35" s="1738">
        <v>-123</v>
      </c>
      <c r="AI35" s="1738">
        <v>4711</v>
      </c>
      <c r="AJ35" s="1739">
        <v>0.0140097643812354</v>
      </c>
      <c r="AK35" s="1702"/>
      <c r="AL35" s="1707">
        <v>4779</v>
      </c>
      <c r="AM35" s="1738">
        <v>5195</v>
      </c>
      <c r="AN35" s="1738">
        <v>4950</v>
      </c>
      <c r="AO35" s="1738">
        <v>-416</v>
      </c>
      <c r="AP35" s="1738">
        <v>-171</v>
      </c>
      <c r="AQ35" s="1738">
        <v>4725</v>
      </c>
      <c r="AR35" s="1739">
        <v>0.0114285714285713</v>
      </c>
      <c r="AS35" s="1702"/>
      <c r="AT35" s="1707">
        <v>4782</v>
      </c>
      <c r="AU35" s="1738">
        <v>5256</v>
      </c>
      <c r="AV35" s="1738">
        <v>4840</v>
      </c>
      <c r="AW35" s="1738">
        <v>-474</v>
      </c>
      <c r="AX35" s="1738">
        <v>-58</v>
      </c>
      <c r="AY35" s="1738">
        <v>4741</v>
      </c>
      <c r="AZ35" s="1739">
        <v>0.00864796456443795</v>
      </c>
      <c r="BA35" s="1702"/>
      <c r="BB35" s="1707">
        <v>4785</v>
      </c>
      <c r="BC35" s="1738">
        <v>5320</v>
      </c>
      <c r="BD35" s="1738">
        <v>5248</v>
      </c>
      <c r="BE35" s="1738">
        <v>-535</v>
      </c>
      <c r="BF35" s="1738">
        <v>-463</v>
      </c>
      <c r="BG35" s="1738">
        <v>4750</v>
      </c>
      <c r="BH35" s="1739">
        <v>0.00736842105263147</v>
      </c>
      <c r="BI35" s="1702"/>
      <c r="BJ35" s="1707">
        <v>4787</v>
      </c>
      <c r="BK35" s="1738">
        <v>5386</v>
      </c>
      <c r="BL35" s="1738">
        <v>4851</v>
      </c>
      <c r="BM35" s="1738">
        <v>-599</v>
      </c>
      <c r="BN35" s="1738">
        <v>-64</v>
      </c>
      <c r="BO35" s="1738">
        <v>4750</v>
      </c>
      <c r="BP35" s="1739">
        <v>0.00778947368421057</v>
      </c>
      <c r="BQ35" s="1702"/>
      <c r="BR35" s="1707">
        <v>4789</v>
      </c>
      <c r="BS35" s="1738">
        <v>5457</v>
      </c>
      <c r="BT35" s="1738">
        <v>4858</v>
      </c>
      <c r="BU35" s="1738">
        <v>-668</v>
      </c>
      <c r="BV35" s="1738">
        <v>-69</v>
      </c>
      <c r="BW35" s="1738">
        <v>4757</v>
      </c>
      <c r="BX35" s="1739">
        <v>0.00672692873659875</v>
      </c>
      <c r="BY35" s="1702"/>
      <c r="BZ35" s="1707">
        <v>4789</v>
      </c>
      <c r="CA35" s="1738">
        <v>5457</v>
      </c>
      <c r="CB35" s="1738">
        <v>4789</v>
      </c>
      <c r="CC35" s="1738">
        <v>-668</v>
      </c>
      <c r="CD35" s="1738">
        <v>0</v>
      </c>
      <c r="CE35" s="1738">
        <v>4757</v>
      </c>
      <c r="CF35" s="1739">
        <v>0.00672692873659875</v>
      </c>
      <c r="CG35" s="1702"/>
      <c r="CH35" s="1707">
        <v>4789</v>
      </c>
      <c r="CI35" s="1738">
        <v>5457</v>
      </c>
      <c r="CJ35" s="1738">
        <v>4789</v>
      </c>
      <c r="CK35" s="1738">
        <v>-668</v>
      </c>
      <c r="CL35" s="1738">
        <v>0</v>
      </c>
      <c r="CM35" s="1738">
        <v>4757</v>
      </c>
      <c r="CN35" s="1739">
        <v>0.00672692873659875</v>
      </c>
      <c r="CO35" s="1702"/>
      <c r="CP35" s="1707">
        <v>4789</v>
      </c>
      <c r="CQ35" s="1738">
        <v>5457</v>
      </c>
      <c r="CR35" s="1738">
        <v>4858</v>
      </c>
      <c r="CS35" s="1738">
        <v>-668</v>
      </c>
      <c r="CT35" s="1738">
        <v>-69</v>
      </c>
      <c r="CU35" s="1738">
        <v>4501</v>
      </c>
      <c r="CV35" s="1739">
        <v>0.0639857809375695</v>
      </c>
      <c r="CW35" s="1680"/>
      <c r="CX35" s="1738">
        <v>5617</v>
      </c>
      <c r="CY35" s="1786">
        <v>0</v>
      </c>
      <c r="CZ35" s="1786">
        <v>0</v>
      </c>
      <c r="DA35" s="1786">
        <v>5082</v>
      </c>
      <c r="DB35" s="1786">
        <v>4775</v>
      </c>
      <c r="DC35" s="1796">
        <v>0.176335078534031</v>
      </c>
      <c r="DD35" s="1796">
        <v>-1</v>
      </c>
      <c r="DE35" s="1796">
        <v>-1</v>
      </c>
      <c r="DF35" s="1739">
        <v>0.0642931937172775</v>
      </c>
      <c r="DG35" s="1684"/>
      <c r="DH35" s="1809"/>
    </row>
    <row r="36" spans="1:111">
      <c r="A36" s="1708"/>
      <c r="B36" s="1694" t="s">
        <v>68</v>
      </c>
      <c r="C36" s="1691"/>
      <c r="D36" s="1709">
        <v>4777.5</v>
      </c>
      <c r="E36" s="1740">
        <v>4817.5</v>
      </c>
      <c r="F36" s="1740">
        <v>-40</v>
      </c>
      <c r="G36" s="1740">
        <v>4422.5</v>
      </c>
      <c r="H36" s="633">
        <v>0.0802713397399661</v>
      </c>
      <c r="I36" s="1691"/>
      <c r="J36" s="1709">
        <v>4778</v>
      </c>
      <c r="K36" s="1740">
        <v>4903</v>
      </c>
      <c r="L36" s="1740">
        <v>-125</v>
      </c>
      <c r="M36" s="1740">
        <v>4466</v>
      </c>
      <c r="N36" s="633">
        <v>0.0698611733094492</v>
      </c>
      <c r="O36" s="1691"/>
      <c r="P36" s="1709">
        <v>4774.5</v>
      </c>
      <c r="Q36" s="1740">
        <v>4982</v>
      </c>
      <c r="R36" s="1740">
        <v>-207.5</v>
      </c>
      <c r="S36" s="1740">
        <v>4492.5</v>
      </c>
      <c r="T36" s="633">
        <v>0.0627712854757929</v>
      </c>
      <c r="U36" s="1691"/>
      <c r="V36" s="1709">
        <v>4774</v>
      </c>
      <c r="W36" s="1740">
        <v>5046.5</v>
      </c>
      <c r="X36" s="1740">
        <v>4801.5</v>
      </c>
      <c r="Y36" s="1740">
        <v>-272.5</v>
      </c>
      <c r="Z36" s="1740">
        <v>-27.5</v>
      </c>
      <c r="AA36" s="1740">
        <v>4573</v>
      </c>
      <c r="AB36" s="633">
        <v>0.0439536409359282</v>
      </c>
      <c r="AC36" s="1691"/>
      <c r="AD36" s="1709">
        <v>4776</v>
      </c>
      <c r="AE36" s="1740">
        <v>5110</v>
      </c>
      <c r="AF36" s="1740">
        <v>4865</v>
      </c>
      <c r="AG36" s="1740">
        <v>-334</v>
      </c>
      <c r="AH36" s="1740">
        <v>-89</v>
      </c>
      <c r="AI36" s="1740">
        <v>4678</v>
      </c>
      <c r="AJ36" s="633">
        <v>0.0209491235570756</v>
      </c>
      <c r="AK36" s="1691"/>
      <c r="AL36" s="1709">
        <v>4778</v>
      </c>
      <c r="AM36" s="1740">
        <v>5170</v>
      </c>
      <c r="AN36" s="1740">
        <v>4925</v>
      </c>
      <c r="AO36" s="1740">
        <v>-392</v>
      </c>
      <c r="AP36" s="1740">
        <v>-147</v>
      </c>
      <c r="AQ36" s="1740">
        <v>4718</v>
      </c>
      <c r="AR36" s="633">
        <v>0.0127172530733362</v>
      </c>
      <c r="AS36" s="1691"/>
      <c r="AT36" s="1709">
        <v>4780.5</v>
      </c>
      <c r="AU36" s="1740">
        <v>5225.5</v>
      </c>
      <c r="AV36" s="1740">
        <v>4809.5</v>
      </c>
      <c r="AW36" s="1740">
        <v>-445</v>
      </c>
      <c r="AX36" s="1740">
        <v>-29</v>
      </c>
      <c r="AY36" s="1740">
        <v>4733</v>
      </c>
      <c r="AZ36" s="633">
        <v>0.0100359180223959</v>
      </c>
      <c r="BA36" s="1691"/>
      <c r="BB36" s="1709">
        <v>4783.5</v>
      </c>
      <c r="BC36" s="1740">
        <v>5222</v>
      </c>
      <c r="BD36" s="1740">
        <v>5252</v>
      </c>
      <c r="BE36" s="1740">
        <v>-438.5</v>
      </c>
      <c r="BF36" s="1740">
        <v>-468.5</v>
      </c>
      <c r="BG36" s="1740">
        <v>4745.5</v>
      </c>
      <c r="BH36" s="633">
        <v>0.00800758613423236</v>
      </c>
      <c r="BI36" s="1691"/>
      <c r="BJ36" s="1709">
        <v>4786</v>
      </c>
      <c r="BK36" s="1740">
        <v>5353</v>
      </c>
      <c r="BL36" s="1740">
        <v>4818</v>
      </c>
      <c r="BM36" s="1740">
        <v>-567</v>
      </c>
      <c r="BN36" s="1740">
        <v>-32</v>
      </c>
      <c r="BO36" s="1740">
        <v>4745.5</v>
      </c>
      <c r="BP36" s="633">
        <v>0.0085344010114845</v>
      </c>
      <c r="BQ36" s="1691"/>
      <c r="BR36" s="1709">
        <v>4788</v>
      </c>
      <c r="BS36" s="1740">
        <v>5421.5</v>
      </c>
      <c r="BT36" s="1740">
        <v>4822.5</v>
      </c>
      <c r="BU36" s="1740">
        <v>-633.5</v>
      </c>
      <c r="BV36" s="1740">
        <v>-34.5</v>
      </c>
      <c r="BW36" s="1740">
        <v>4753.5</v>
      </c>
      <c r="BX36" s="633">
        <v>0.00725781003471138</v>
      </c>
      <c r="BY36" s="1691"/>
      <c r="BZ36" s="1709">
        <v>4789</v>
      </c>
      <c r="CA36" s="1740">
        <v>5457</v>
      </c>
      <c r="CB36" s="1740">
        <v>4789</v>
      </c>
      <c r="CC36" s="1740">
        <v>-668</v>
      </c>
      <c r="CD36" s="1740">
        <v>0</v>
      </c>
      <c r="CE36" s="1740">
        <v>4757</v>
      </c>
      <c r="CF36" s="633">
        <v>0.00672692873659875</v>
      </c>
      <c r="CG36" s="1691"/>
      <c r="CH36" s="1709">
        <v>4789</v>
      </c>
      <c r="CI36" s="1740">
        <v>5457</v>
      </c>
      <c r="CJ36" s="1740">
        <v>4789</v>
      </c>
      <c r="CK36" s="1740">
        <v>-668</v>
      </c>
      <c r="CL36" s="1740">
        <v>0</v>
      </c>
      <c r="CM36" s="1740">
        <v>4757</v>
      </c>
      <c r="CN36" s="633">
        <v>0.00672692873659875</v>
      </c>
      <c r="CO36" s="1691"/>
      <c r="CP36" s="1709">
        <v>4788</v>
      </c>
      <c r="CQ36" s="1740">
        <v>5116</v>
      </c>
      <c r="CR36" s="1740">
        <v>4821.5</v>
      </c>
      <c r="CS36" s="1740">
        <v>-328</v>
      </c>
      <c r="CT36" s="1740">
        <v>-33.5</v>
      </c>
      <c r="CU36" s="1768">
        <v>4492.5</v>
      </c>
      <c r="CV36" s="633">
        <v>0.0657762938230384</v>
      </c>
      <c r="CW36" s="1776"/>
      <c r="CX36" s="1787">
        <v>5196</v>
      </c>
      <c r="CY36" s="1783">
        <v>0</v>
      </c>
      <c r="CZ36" s="1783">
        <v>0</v>
      </c>
      <c r="DA36" s="1783">
        <v>4901</v>
      </c>
      <c r="DB36" s="1797">
        <v>4769</v>
      </c>
      <c r="DC36" s="685">
        <v>0.0895365904801846</v>
      </c>
      <c r="DD36" s="685">
        <v>-1</v>
      </c>
      <c r="DE36" s="685">
        <v>-1</v>
      </c>
      <c r="DF36" s="633">
        <v>0.0276787586496121</v>
      </c>
      <c r="DG36" s="1805"/>
    </row>
    <row r="37" ht="8.25" customHeight="1" spans="1:111">
      <c r="A37" s="1691"/>
      <c r="B37" s="1720"/>
      <c r="C37" s="1691"/>
      <c r="D37" s="1720"/>
      <c r="E37" s="1720"/>
      <c r="F37" s="1720"/>
      <c r="G37" s="1720"/>
      <c r="H37" s="1720"/>
      <c r="I37" s="1691"/>
      <c r="J37" s="1720"/>
      <c r="K37" s="1720"/>
      <c r="L37" s="1720"/>
      <c r="M37" s="1720"/>
      <c r="N37" s="1720"/>
      <c r="O37" s="1691"/>
      <c r="P37" s="1720"/>
      <c r="Q37" s="1720"/>
      <c r="R37" s="1720"/>
      <c r="S37" s="1720"/>
      <c r="T37" s="1720"/>
      <c r="U37" s="1691"/>
      <c r="V37" s="1720"/>
      <c r="W37" s="1720"/>
      <c r="X37" s="1720"/>
      <c r="Y37" s="1720"/>
      <c r="Z37" s="1720"/>
      <c r="AA37" s="1720"/>
      <c r="AB37" s="1720"/>
      <c r="AC37" s="1691"/>
      <c r="AD37" s="1720"/>
      <c r="AE37" s="1720"/>
      <c r="AF37" s="1720"/>
      <c r="AG37" s="1720"/>
      <c r="AH37" s="1720"/>
      <c r="AI37" s="1720"/>
      <c r="AJ37" s="1720"/>
      <c r="AK37" s="1691"/>
      <c r="AL37" s="1720"/>
      <c r="AM37" s="1720"/>
      <c r="AN37" s="1691"/>
      <c r="AO37" s="1720"/>
      <c r="AP37" s="1720"/>
      <c r="AQ37" s="1720"/>
      <c r="AR37" s="1720"/>
      <c r="AS37" s="1691"/>
      <c r="AT37" s="1720"/>
      <c r="AU37" s="1720"/>
      <c r="AV37" s="1720"/>
      <c r="AW37" s="1720"/>
      <c r="AX37" s="1720"/>
      <c r="AY37" s="1720"/>
      <c r="AZ37" s="1720"/>
      <c r="BA37" s="1691"/>
      <c r="BB37" s="1720"/>
      <c r="BC37" s="1720"/>
      <c r="BD37" s="1720"/>
      <c r="BE37" s="1720"/>
      <c r="BF37" s="1720"/>
      <c r="BG37" s="1720"/>
      <c r="BH37" s="1720"/>
      <c r="BI37" s="1691"/>
      <c r="BJ37" s="1720"/>
      <c r="BK37" s="1720"/>
      <c r="BL37" s="1720"/>
      <c r="BM37" s="1720"/>
      <c r="BN37" s="1720"/>
      <c r="BO37" s="1720"/>
      <c r="BP37" s="1720"/>
      <c r="BQ37" s="1691"/>
      <c r="BR37" s="1720"/>
      <c r="BS37" s="1720"/>
      <c r="BT37" s="1720"/>
      <c r="BU37" s="1720"/>
      <c r="BV37" s="1720"/>
      <c r="BW37" s="1720"/>
      <c r="BX37" s="1720"/>
      <c r="BY37" s="1691"/>
      <c r="BZ37" s="1720"/>
      <c r="CA37" s="1720"/>
      <c r="CB37" s="1720"/>
      <c r="CC37" s="1720"/>
      <c r="CD37" s="1720"/>
      <c r="CE37" s="1720"/>
      <c r="CF37" s="1720"/>
      <c r="CG37" s="1691"/>
      <c r="CH37" s="1720"/>
      <c r="CI37" s="1720"/>
      <c r="CJ37" s="1720"/>
      <c r="CK37" s="1720"/>
      <c r="CL37" s="1720"/>
      <c r="CM37" s="1720"/>
      <c r="CN37" s="1720"/>
      <c r="CO37" s="1691"/>
      <c r="CP37" s="1765"/>
      <c r="CQ37" s="1765"/>
      <c r="CR37" s="1765"/>
      <c r="CS37" s="1769"/>
      <c r="CT37" s="1769"/>
      <c r="CU37" s="1770"/>
      <c r="CV37" s="741"/>
      <c r="CW37" s="1776"/>
      <c r="CX37" s="1784"/>
      <c r="CY37" s="1784"/>
      <c r="CZ37" s="1784"/>
      <c r="DA37" s="1784"/>
      <c r="DB37" s="1784"/>
      <c r="DC37" s="682"/>
      <c r="DD37" s="682"/>
      <c r="DE37" s="682"/>
      <c r="DF37" s="682"/>
      <c r="DG37" s="1776"/>
    </row>
    <row r="38" ht="18.6" customHeight="1" spans="1:111">
      <c r="A38" s="1664"/>
      <c r="B38" s="1665"/>
      <c r="C38" s="1664"/>
      <c r="D38" s="1665"/>
      <c r="E38" s="1744"/>
      <c r="F38" s="1744"/>
      <c r="G38" s="1665"/>
      <c r="H38" s="1665"/>
      <c r="I38" s="1664"/>
      <c r="J38" s="1665"/>
      <c r="K38" s="1744"/>
      <c r="L38" s="1744"/>
      <c r="M38" s="1665"/>
      <c r="N38" s="1753"/>
      <c r="O38" s="1664"/>
      <c r="P38" s="1665"/>
      <c r="Q38" s="1744"/>
      <c r="R38" s="1744"/>
      <c r="S38" s="1665"/>
      <c r="T38" s="1665"/>
      <c r="U38" s="1664"/>
      <c r="V38" s="1753"/>
      <c r="W38" s="1744"/>
      <c r="X38" s="1744"/>
      <c r="Y38" s="1744"/>
      <c r="Z38" s="1744"/>
      <c r="AA38" s="1665"/>
      <c r="AB38" s="1665"/>
      <c r="AC38" s="1664"/>
      <c r="AD38" s="1754"/>
      <c r="AE38" s="1744"/>
      <c r="AF38" s="1744"/>
      <c r="AG38" s="1744"/>
      <c r="AH38" s="1744"/>
      <c r="AI38" s="1665"/>
      <c r="AJ38" s="1665"/>
      <c r="AK38" s="1664"/>
      <c r="AL38" s="1665"/>
      <c r="AM38" s="1744"/>
      <c r="AN38" s="1757"/>
      <c r="AO38" s="1758"/>
      <c r="AP38" s="1744"/>
      <c r="AQ38" s="1665"/>
      <c r="AR38" s="1665"/>
      <c r="AS38" s="1664"/>
      <c r="AT38" s="1754"/>
      <c r="AU38" s="1744"/>
      <c r="AV38" s="1744"/>
      <c r="AW38" s="1744"/>
      <c r="AX38" s="1744"/>
      <c r="AY38" s="1754"/>
      <c r="AZ38" s="1665"/>
      <c r="BA38" s="1664"/>
      <c r="BB38" s="1754"/>
      <c r="BC38" s="1744"/>
      <c r="BD38" s="1744"/>
      <c r="BE38" s="1744"/>
      <c r="BF38" s="1744"/>
      <c r="BG38" s="1754"/>
      <c r="BH38" s="1665"/>
      <c r="BI38" s="1664"/>
      <c r="BJ38" s="1754"/>
      <c r="BK38" s="1744"/>
      <c r="BL38" s="1744"/>
      <c r="BM38" s="1744"/>
      <c r="BN38" s="1744"/>
      <c r="BO38" s="1754"/>
      <c r="BP38" s="1665"/>
      <c r="BQ38" s="1664"/>
      <c r="BR38" s="1754"/>
      <c r="BS38" s="1744"/>
      <c r="BT38" s="1744"/>
      <c r="BU38" s="1744"/>
      <c r="BV38" s="1744"/>
      <c r="BW38" s="1754"/>
      <c r="BX38" s="1665"/>
      <c r="BY38" s="1664"/>
      <c r="BZ38" s="1763"/>
      <c r="CA38" s="1744"/>
      <c r="CB38" s="1744"/>
      <c r="CC38" s="1744"/>
      <c r="CD38" s="1744"/>
      <c r="CE38" s="1754"/>
      <c r="CF38" s="1665"/>
      <c r="CG38" s="1664"/>
      <c r="CH38" s="1754"/>
      <c r="CI38" s="1744"/>
      <c r="CJ38" s="1460"/>
      <c r="CK38" s="1744"/>
      <c r="CL38" s="1744"/>
      <c r="CM38" s="1754"/>
      <c r="CN38" s="1665"/>
      <c r="CO38" s="1664"/>
      <c r="CP38" s="1754"/>
      <c r="CQ38" s="1766"/>
      <c r="CR38" s="1766"/>
      <c r="CS38" s="1771"/>
      <c r="CT38" s="1771"/>
      <c r="CU38" s="1771"/>
      <c r="CV38" s="638"/>
      <c r="CW38" s="1664"/>
      <c r="CX38" s="1753"/>
      <c r="CY38" s="1665"/>
      <c r="CZ38" s="1665"/>
      <c r="DA38" s="1800"/>
      <c r="DB38" s="1665"/>
      <c r="DC38" s="1801"/>
      <c r="DD38" s="1801"/>
      <c r="DE38" s="1801"/>
      <c r="DF38" s="1801"/>
      <c r="DG38" s="1664">
        <v>2672494478.12185</v>
      </c>
    </row>
    <row r="39" ht="21" customHeight="1" spans="4:96">
      <c r="D39" s="1350"/>
      <c r="BR39" s="1754"/>
      <c r="BS39" s="1665"/>
      <c r="BT39" s="1665"/>
      <c r="BU39" s="1665"/>
      <c r="BV39" s="1665"/>
      <c r="BW39" s="1665"/>
      <c r="BX39" s="1665"/>
      <c r="BY39" s="1664"/>
      <c r="BZ39" s="1665"/>
      <c r="CA39" s="1665"/>
      <c r="CB39" s="1665"/>
      <c r="CC39" s="1665"/>
      <c r="CD39" s="1665"/>
      <c r="CE39" s="1665"/>
      <c r="CF39" s="1665"/>
      <c r="CG39" s="1664"/>
      <c r="CH39" s="1665"/>
      <c r="CI39" s="1665"/>
      <c r="CJ39" s="1665"/>
      <c r="CK39" s="1665"/>
      <c r="CL39" s="1665"/>
      <c r="CM39" s="1665"/>
      <c r="CN39" s="1665"/>
      <c r="CO39" s="1664"/>
      <c r="CP39" s="1754"/>
      <c r="CQ39" s="1766"/>
      <c r="CR39" s="1766"/>
    </row>
    <row r="40" spans="4:96">
      <c r="D40" s="878"/>
      <c r="BR40" s="1665"/>
      <c r="BS40" s="1665"/>
      <c r="BT40" s="1665"/>
      <c r="BU40" s="1665"/>
      <c r="BV40" s="1665"/>
      <c r="BW40" s="1665"/>
      <c r="BX40" s="1665"/>
      <c r="BY40" s="1664"/>
      <c r="BZ40" s="1665"/>
      <c r="CA40" s="1665"/>
      <c r="CB40" s="1665"/>
      <c r="CC40" s="1665"/>
      <c r="CD40" s="1665"/>
      <c r="CE40" s="1665"/>
      <c r="CF40" s="1665"/>
      <c r="CG40" s="1664"/>
      <c r="CH40" s="1665"/>
      <c r="CI40" s="1665"/>
      <c r="CJ40" s="1665"/>
      <c r="CK40" s="1665"/>
      <c r="CL40" s="1665"/>
      <c r="CM40" s="1665"/>
      <c r="CN40" s="1665"/>
      <c r="CO40" s="1664"/>
      <c r="CP40" s="1754"/>
      <c r="CQ40" s="1665"/>
      <c r="CR40" s="1665"/>
    </row>
    <row r="57" spans="94:94">
      <c r="CP57" s="638"/>
    </row>
  </sheetData>
  <mergeCells count="19">
    <mergeCell ref="D4:H4"/>
    <mergeCell ref="J4:N4"/>
    <mergeCell ref="P4:T4"/>
    <mergeCell ref="V4:AB4"/>
    <mergeCell ref="AD4:AJ4"/>
    <mergeCell ref="AL4:AR4"/>
    <mergeCell ref="AT4:AZ4"/>
    <mergeCell ref="BB4:BH4"/>
    <mergeCell ref="BJ4:BP4"/>
    <mergeCell ref="BR4:BX4"/>
    <mergeCell ref="BZ4:CF4"/>
    <mergeCell ref="CH4:CN4"/>
    <mergeCell ref="CP4:CV4"/>
    <mergeCell ref="CX4:DE4"/>
    <mergeCell ref="CP17:CV17"/>
    <mergeCell ref="CX17:DC17"/>
    <mergeCell ref="CP29:CV29"/>
    <mergeCell ref="CX29:DC29"/>
    <mergeCell ref="B4:B5"/>
  </mergeCells>
  <pageMargins left="0.25" right="0.25" top="0.75" bottom="0.75" header="0.3" footer="0.3"/>
  <pageSetup paperSize="9" scale="58" orientation="landscape"/>
  <headerFooter>
    <oddHeader>&amp;C&amp;P sur&amp;N</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6">
    <tabColor theme="8" tint="0.399975585192419"/>
    <pageSetUpPr fitToPage="1"/>
  </sheetPr>
  <dimension ref="A1:DI150"/>
  <sheetViews>
    <sheetView showGridLines="0" view="pageBreakPreview" zoomScale="90" zoomScaleNormal="90" workbookViewId="0">
      <pane xSplit="2" topLeftCell="C1" activePane="topRight" state="frozen"/>
      <selection/>
      <selection pane="topRight" activeCell="B15" sqref="B15"/>
    </sheetView>
  </sheetViews>
  <sheetFormatPr defaultColWidth="11.4266666666667" defaultRowHeight="15"/>
  <cols>
    <col min="1" max="1" width="1.14" style="109" customWidth="1"/>
    <col min="2" max="2" width="25.8533333333333" customWidth="1"/>
    <col min="3" max="3" width="1.14" style="109" customWidth="1" outlineLevel="1"/>
    <col min="4" max="4" width="5.28666666666667" hidden="1" customWidth="1" outlineLevel="1"/>
    <col min="5" max="5" width="7.57333333333333" hidden="1" customWidth="1" outlineLevel="1"/>
    <col min="6" max="6" width="8.14" hidden="1" customWidth="1" outlineLevel="1"/>
    <col min="7" max="7" width="5.28666666666667" hidden="1" customWidth="1" outlineLevel="1"/>
    <col min="8" max="8" width="6.28666666666667" hidden="1" customWidth="1" outlineLevel="1"/>
    <col min="9" max="9" width="1.14" style="109" hidden="1" customWidth="1" outlineLevel="1"/>
    <col min="10" max="10" width="5.28666666666667" hidden="1" customWidth="1" outlineLevel="1"/>
    <col min="11" max="11" width="7.57333333333333" hidden="1" customWidth="1" outlineLevel="1"/>
    <col min="12" max="12" width="8.14" hidden="1" customWidth="1" outlineLevel="1"/>
    <col min="13" max="13" width="5.28666666666667" hidden="1" customWidth="1" outlineLevel="1"/>
    <col min="14" max="14" width="6.28666666666667" hidden="1" customWidth="1" outlineLevel="1"/>
    <col min="15" max="15" width="1" style="109" hidden="1" customWidth="1" outlineLevel="1"/>
    <col min="16" max="16" width="5.28666666666667" hidden="1" customWidth="1" outlineLevel="1" collapsed="1"/>
    <col min="17" max="17" width="7.57333333333333" hidden="1" customWidth="1" outlineLevel="1"/>
    <col min="18" max="18" width="8.14" hidden="1" customWidth="1" outlineLevel="1"/>
    <col min="19" max="19" width="5.28666666666667" hidden="1" customWidth="1" outlineLevel="1"/>
    <col min="20" max="20" width="5.57333333333333" hidden="1" customWidth="1" outlineLevel="1"/>
    <col min="21" max="21" width="1.14" style="109" hidden="1" customWidth="1" outlineLevel="1"/>
    <col min="22" max="22" width="5.28666666666667" hidden="1" customWidth="1" outlineLevel="1"/>
    <col min="23" max="23" width="7.57333333333333" hidden="1" customWidth="1" outlineLevel="1"/>
    <col min="24" max="24" width="6.71333333333333" hidden="1" customWidth="1" outlineLevel="1"/>
    <col min="25" max="25" width="8.14" hidden="1" customWidth="1" outlineLevel="1"/>
    <col min="26" max="26" width="7.28666666666667" hidden="1" customWidth="1" outlineLevel="1"/>
    <col min="27" max="27" width="5.28666666666667" hidden="1" customWidth="1" outlineLevel="1"/>
    <col min="28" max="28" width="6.71333333333333" hidden="1" customWidth="1" outlineLevel="1"/>
    <col min="29" max="29" width="1.14" style="109" hidden="1" customWidth="1" outlineLevel="1"/>
    <col min="30" max="30" width="5.28666666666667" hidden="1" customWidth="1" outlineLevel="1"/>
    <col min="31" max="31" width="7.57333333333333" hidden="1" customWidth="1" outlineLevel="1"/>
    <col min="32" max="32" width="6.71333333333333" hidden="1" customWidth="1" outlineLevel="1"/>
    <col min="33" max="33" width="8.14" hidden="1" customWidth="1" outlineLevel="1"/>
    <col min="34" max="34" width="7.28666666666667" hidden="1" customWidth="1" outlineLevel="1"/>
    <col min="35" max="35" width="5.28666666666667" hidden="1" customWidth="1" outlineLevel="1"/>
    <col min="36" max="36" width="6.14" hidden="1" customWidth="1" outlineLevel="1"/>
    <col min="37" max="37" width="1.14" style="109" hidden="1" customWidth="1" outlineLevel="1"/>
    <col min="38" max="38" width="5.28666666666667" hidden="1" customWidth="1" outlineLevel="1" collapsed="1"/>
    <col min="39" max="39" width="7.57333333333333" hidden="1" customWidth="1" outlineLevel="1"/>
    <col min="40" max="40" width="6.71333333333333" hidden="1" customWidth="1" outlineLevel="1"/>
    <col min="41" max="41" width="8.14" hidden="1" customWidth="1" outlineLevel="1"/>
    <col min="42" max="42" width="7.28666666666667" hidden="1" customWidth="1" outlineLevel="1"/>
    <col min="43" max="43" width="5.28666666666667" hidden="1" customWidth="1" outlineLevel="1"/>
    <col min="44" max="44" width="5.71333333333333" hidden="1" customWidth="1" outlineLevel="1"/>
    <col min="45" max="45" width="1.14" style="109" hidden="1" customWidth="1"/>
    <col min="46" max="46" width="5.28666666666667" hidden="1" customWidth="1"/>
    <col min="47" max="47" width="7.57333333333333" hidden="1" customWidth="1"/>
    <col min="48" max="48" width="6.71333333333333" hidden="1" customWidth="1"/>
    <col min="49" max="49" width="8.14" hidden="1" customWidth="1"/>
    <col min="50" max="50" width="7.28666666666667" hidden="1" customWidth="1"/>
    <col min="51" max="51" width="5.28666666666667" hidden="1" customWidth="1"/>
    <col min="52" max="52" width="5.57333333333333" hidden="1" customWidth="1"/>
    <col min="53" max="53" width="1.14" style="109" hidden="1" customWidth="1" outlineLevel="1"/>
    <col min="54" max="54" width="5.28666666666667" hidden="1" customWidth="1" outlineLevel="1" collapsed="1"/>
    <col min="55" max="55" width="7.57333333333333" hidden="1" customWidth="1" outlineLevel="1"/>
    <col min="56" max="56" width="10.7133333333333" hidden="1" customWidth="1" outlineLevel="1"/>
    <col min="57" max="57" width="8.14" hidden="1" customWidth="1" outlineLevel="1"/>
    <col min="58" max="58" width="7.28666666666667" hidden="1" customWidth="1" outlineLevel="1"/>
    <col min="59" max="59" width="5.28666666666667" hidden="1" customWidth="1" outlineLevel="1"/>
    <col min="60" max="60" width="5.57333333333333" hidden="1" customWidth="1" outlineLevel="1"/>
    <col min="61" max="61" width="1.14" style="109" hidden="1" customWidth="1" outlineLevel="1"/>
    <col min="62" max="62" width="5.28666666666667" hidden="1" customWidth="1" outlineLevel="1"/>
    <col min="63" max="63" width="7.42666666666667" hidden="1" customWidth="1" outlineLevel="1"/>
    <col min="64" max="64" width="7.57333333333333" hidden="1" customWidth="1" outlineLevel="1"/>
    <col min="65" max="65" width="8.14" hidden="1" customWidth="1" outlineLevel="1"/>
    <col min="66" max="66" width="7.28666666666667" hidden="1" customWidth="1" outlineLevel="1"/>
    <col min="67" max="67" width="5.28666666666667" hidden="1" customWidth="1" outlineLevel="1"/>
    <col min="68" max="68" width="5.57333333333333" hidden="1" customWidth="1" outlineLevel="1"/>
    <col min="69" max="69" width="0.853333333333333" style="109" hidden="1" customWidth="1" outlineLevel="1"/>
    <col min="70" max="70" width="5.71333333333333" customWidth="1" outlineLevel="1" collapsed="1"/>
    <col min="71" max="71" width="7.57333333333333" customWidth="1" outlineLevel="1"/>
    <col min="72" max="72" width="6.71333333333333" customWidth="1" outlineLevel="1"/>
    <col min="73" max="73" width="8.14" customWidth="1" outlineLevel="1"/>
    <col min="74" max="74" width="7.28666666666667" customWidth="1" outlineLevel="1"/>
    <col min="75" max="75" width="5.28666666666667" customWidth="1" outlineLevel="1"/>
    <col min="76" max="76" width="7.71333333333333" customWidth="1" outlineLevel="1"/>
    <col min="77" max="77" width="1.14" style="109" hidden="1" customWidth="1" outlineLevel="1"/>
    <col min="78" max="78" width="5.28666666666667" hidden="1" customWidth="1" outlineLevel="1"/>
    <col min="79" max="79" width="7.57333333333333" hidden="1" customWidth="1" outlineLevel="1"/>
    <col min="80" max="80" width="6.71333333333333" hidden="1" customWidth="1" outlineLevel="1"/>
    <col min="81" max="81" width="8.14" hidden="1" customWidth="1" outlineLevel="1"/>
    <col min="82" max="82" width="7.28666666666667" hidden="1" customWidth="1" outlineLevel="1"/>
    <col min="83" max="83" width="5.28666666666667" hidden="1" customWidth="1" outlineLevel="1"/>
    <col min="84" max="84" width="5" hidden="1" customWidth="1" outlineLevel="1"/>
    <col min="85" max="85" width="1.14" style="109" hidden="1" customWidth="1" outlineLevel="1"/>
    <col min="86" max="86" width="5.28666666666667" hidden="1" customWidth="1" outlineLevel="1"/>
    <col min="87" max="87" width="7.57333333333333" hidden="1" customWidth="1" outlineLevel="1"/>
    <col min="88" max="88" width="6.71333333333333" hidden="1" customWidth="1" outlineLevel="1"/>
    <col min="89" max="89" width="8.14" hidden="1" customWidth="1" outlineLevel="1"/>
    <col min="90" max="90" width="7.28666666666667" hidden="1" customWidth="1" outlineLevel="1"/>
    <col min="91" max="91" width="5.28666666666667" hidden="1" customWidth="1" outlineLevel="1"/>
    <col min="92" max="92" width="5" hidden="1" customWidth="1" outlineLevel="1"/>
    <col min="93" max="93" width="0.853333333333333" style="109" customWidth="1" collapsed="1"/>
    <col min="94" max="94" width="5.71333333333333" customWidth="1"/>
    <col min="95" max="95" width="7.57333333333333" customWidth="1"/>
    <col min="96" max="96" width="6.71333333333333" customWidth="1"/>
    <col min="97" max="97" width="8.14" customWidth="1"/>
    <col min="98" max="98" width="7.28666666666667" hidden="1" customWidth="1"/>
    <col min="99" max="99" width="6" customWidth="1"/>
    <col min="100" max="100" width="7" customWidth="1"/>
    <col min="101" max="101" width="1.14" style="109" customWidth="1"/>
    <col min="102" max="102" width="7.57333333333333" customWidth="1"/>
    <col min="103" max="104" width="6.71333333333333" hidden="1" customWidth="1"/>
    <col min="105" max="105" width="6.71333333333333" customWidth="1"/>
    <col min="106" max="106" width="5.71333333333333" customWidth="1"/>
    <col min="107" max="107" width="10.14" customWidth="1"/>
    <col min="108" max="109" width="8.71333333333333" hidden="1" customWidth="1"/>
    <col min="110" max="110" width="11.4266666666667" hidden="1" customWidth="1" outlineLevel="1"/>
    <col min="111" max="111" width="1.14" style="109" customWidth="1" collapsed="1"/>
    <col min="112" max="112" width="23" style="1196" customWidth="1"/>
    <col min="113" max="113" width="17.8533333333333" customWidth="1"/>
  </cols>
  <sheetData>
    <row r="1" spans="2:113">
      <c r="B1" s="1508"/>
      <c r="C1" s="1509"/>
      <c r="D1" s="1510"/>
      <c r="E1" s="1546"/>
      <c r="F1" s="1508"/>
      <c r="G1" s="1508"/>
      <c r="H1" s="1508"/>
      <c r="I1" s="1509"/>
      <c r="J1" s="1510"/>
      <c r="K1" s="1546"/>
      <c r="L1" s="1508"/>
      <c r="M1" s="1508"/>
      <c r="N1" s="1508"/>
      <c r="O1" s="1509"/>
      <c r="P1" s="1510"/>
      <c r="Q1" s="1546"/>
      <c r="R1" s="1508"/>
      <c r="S1" s="1508"/>
      <c r="T1" s="1508"/>
      <c r="U1" s="1509"/>
      <c r="V1" s="1575"/>
      <c r="W1" s="1576"/>
      <c r="X1" s="1577"/>
      <c r="Y1" s="1585"/>
      <c r="Z1" s="1585"/>
      <c r="AA1" s="1585"/>
      <c r="AB1" s="1585"/>
      <c r="AC1" s="1589"/>
      <c r="AD1" s="1590"/>
      <c r="AE1" s="1575"/>
      <c r="AF1" s="1575"/>
      <c r="AG1" s="1575"/>
      <c r="AH1" s="1575"/>
      <c r="AI1" s="1575"/>
      <c r="AJ1" s="1575"/>
      <c r="AK1" s="1593"/>
      <c r="AL1" s="1577"/>
      <c r="AM1" s="1577"/>
      <c r="AN1" s="1594"/>
      <c r="AO1" s="1601"/>
      <c r="AP1" s="1508"/>
      <c r="AQ1" s="1508"/>
      <c r="AR1" s="945"/>
      <c r="AS1" s="1509"/>
      <c r="AT1" s="1546"/>
      <c r="AU1" s="1546"/>
      <c r="AV1" s="1546"/>
      <c r="AW1" s="1508"/>
      <c r="AX1" s="1508"/>
      <c r="AY1" s="1508"/>
      <c r="AZ1" s="1508"/>
      <c r="BA1" s="1509"/>
      <c r="BB1" s="1546"/>
      <c r="BC1" s="1546"/>
      <c r="BD1" s="1546"/>
      <c r="BE1" s="1508"/>
      <c r="BF1" s="1508"/>
      <c r="BG1" s="1508"/>
      <c r="BH1" s="1508"/>
      <c r="BI1" s="1509"/>
      <c r="BJ1" s="1546"/>
      <c r="BK1" s="1546"/>
      <c r="BL1" s="1546"/>
      <c r="BM1" s="1508"/>
      <c r="BN1" s="1508"/>
      <c r="BO1" s="1508"/>
      <c r="BP1" s="1508"/>
      <c r="BQ1" s="1509"/>
      <c r="BR1" s="1546"/>
      <c r="BS1" s="1546"/>
      <c r="BT1" s="1546"/>
      <c r="BU1" s="1508"/>
      <c r="BV1" s="1508"/>
      <c r="BW1" s="1508"/>
      <c r="BX1" s="1508"/>
      <c r="BY1" s="1509"/>
      <c r="BZ1" s="1546"/>
      <c r="CA1" s="1546"/>
      <c r="CB1" s="1546"/>
      <c r="CC1" s="1508"/>
      <c r="CD1" s="1508"/>
      <c r="CE1" s="1508"/>
      <c r="CF1" s="1508"/>
      <c r="CG1" s="1509"/>
      <c r="CH1" s="1546"/>
      <c r="CI1" s="1546"/>
      <c r="CJ1" s="1546"/>
      <c r="CK1" s="1508"/>
      <c r="CL1" s="1508"/>
      <c r="CM1" s="1508"/>
      <c r="CN1" s="1508"/>
      <c r="CO1" s="1509"/>
      <c r="CP1" s="1620"/>
      <c r="CQ1" s="1620"/>
      <c r="CR1" s="1620"/>
      <c r="CS1" s="1620"/>
      <c r="CT1" s="1620"/>
      <c r="CU1" s="1620"/>
      <c r="CV1" s="1620"/>
      <c r="CW1" s="1509"/>
      <c r="CX1" s="1508"/>
      <c r="CY1" s="1508"/>
      <c r="CZ1" s="1508"/>
      <c r="DA1" s="1508"/>
      <c r="DB1" s="1546"/>
      <c r="DC1" s="1508"/>
      <c r="DD1" s="1508"/>
      <c r="DE1" s="1508"/>
      <c r="DF1" s="1508"/>
      <c r="DG1" s="1509"/>
      <c r="DH1" s="1000"/>
      <c r="DI1" s="1508"/>
    </row>
    <row r="2" ht="21" spans="2:113">
      <c r="B2" s="1511" t="s">
        <v>69</v>
      </c>
      <c r="C2" s="1512"/>
      <c r="D2" s="1513"/>
      <c r="E2" s="1548"/>
      <c r="F2" s="1548"/>
      <c r="G2" s="1549"/>
      <c r="H2" s="1548"/>
      <c r="I2" s="1512"/>
      <c r="J2" s="1549"/>
      <c r="K2" s="1549"/>
      <c r="L2" s="1567"/>
      <c r="M2" s="1549"/>
      <c r="N2" s="1548"/>
      <c r="O2" s="1512"/>
      <c r="P2" s="1573"/>
      <c r="Q2" s="1574"/>
      <c r="R2" s="1574"/>
      <c r="S2" s="1574"/>
      <c r="T2" s="1574"/>
      <c r="U2" s="1578"/>
      <c r="V2" s="1579"/>
      <c r="W2" s="1549"/>
      <c r="X2" s="1548"/>
      <c r="Y2" s="1548"/>
      <c r="Z2" s="1548"/>
      <c r="AA2" s="1549"/>
      <c r="AB2" s="1548"/>
      <c r="AC2" s="1512"/>
      <c r="AD2" s="1549"/>
      <c r="AE2" s="1548"/>
      <c r="AF2" s="1548"/>
      <c r="AG2" s="1548"/>
      <c r="AH2" s="1548"/>
      <c r="AI2" s="1549"/>
      <c r="AJ2" s="1548"/>
      <c r="AK2" s="1512"/>
      <c r="AL2" s="1595"/>
      <c r="AM2" s="1596"/>
      <c r="AN2" s="1548"/>
      <c r="AO2" s="1548"/>
      <c r="AP2" s="1548"/>
      <c r="AQ2" s="1574"/>
      <c r="AR2" s="1549"/>
      <c r="AS2" s="1512"/>
      <c r="AT2" s="1573"/>
      <c r="AU2" s="1549"/>
      <c r="AV2" s="1567"/>
      <c r="AW2" s="1596"/>
      <c r="AX2" s="1548"/>
      <c r="AY2" s="1574"/>
      <c r="AZ2" s="1596"/>
      <c r="BA2" s="1512"/>
      <c r="BB2" s="1607"/>
      <c r="BC2" s="1549"/>
      <c r="BD2" s="1548"/>
      <c r="BE2" s="1548"/>
      <c r="BF2" s="1548"/>
      <c r="BG2" s="1549"/>
      <c r="BH2" s="1548"/>
      <c r="BI2" s="1512"/>
      <c r="BJ2" s="1579"/>
      <c r="BK2" s="1549"/>
      <c r="BL2" s="1549"/>
      <c r="BM2" s="1548"/>
      <c r="BN2" s="1548"/>
      <c r="BO2" s="1549"/>
      <c r="BP2" s="1548"/>
      <c r="BQ2" s="1512"/>
      <c r="BR2" s="1549"/>
      <c r="BS2" s="1549"/>
      <c r="BT2" s="1548"/>
      <c r="BU2" s="1548"/>
      <c r="BV2" s="1548"/>
      <c r="BW2" s="1549"/>
      <c r="BX2" s="1548"/>
      <c r="BY2" s="1512"/>
      <c r="BZ2" s="1617"/>
      <c r="CA2" s="1549"/>
      <c r="CB2" s="1548"/>
      <c r="CC2" s="1548"/>
      <c r="CD2" s="1548"/>
      <c r="CE2" s="1549"/>
      <c r="CF2" s="1548"/>
      <c r="CG2" s="1512"/>
      <c r="CH2" s="1618"/>
      <c r="CI2" s="1549"/>
      <c r="CJ2" s="1548"/>
      <c r="CK2" s="1548"/>
      <c r="CL2" s="1548"/>
      <c r="CM2" s="1549"/>
      <c r="CN2" s="1548"/>
      <c r="CO2" s="1512"/>
      <c r="CP2" s="1621"/>
      <c r="CQ2" s="1621"/>
      <c r="CR2" s="1622"/>
      <c r="CS2" s="1621"/>
      <c r="CT2" s="1621"/>
      <c r="CU2" s="1621"/>
      <c r="CV2" s="1621"/>
      <c r="CW2" s="1512"/>
      <c r="CX2" s="1549"/>
      <c r="CY2" s="1549"/>
      <c r="CZ2" s="1549"/>
      <c r="DA2" s="1549"/>
      <c r="DB2" s="1549"/>
      <c r="DC2" s="1548"/>
      <c r="DD2" s="1548"/>
      <c r="DE2" s="1548"/>
      <c r="DF2" s="1648"/>
      <c r="DG2" s="1509"/>
      <c r="DH2" s="1000"/>
      <c r="DI2" s="1508"/>
    </row>
    <row r="3" ht="4.5" customHeight="1" spans="2:113">
      <c r="B3" s="1514"/>
      <c r="C3" s="1512"/>
      <c r="D3" s="1514"/>
      <c r="E3" s="1514"/>
      <c r="F3" s="1514"/>
      <c r="G3" s="1514"/>
      <c r="H3" s="1514"/>
      <c r="I3" s="1512"/>
      <c r="J3" s="1514"/>
      <c r="K3" s="1514"/>
      <c r="L3" s="1514"/>
      <c r="M3" s="1514"/>
      <c r="N3" s="1514"/>
      <c r="O3" s="1512"/>
      <c r="P3" s="1514"/>
      <c r="Q3" s="1514"/>
      <c r="R3" s="1514"/>
      <c r="S3" s="1514"/>
      <c r="T3" s="1514"/>
      <c r="U3" s="1512"/>
      <c r="V3" s="1514"/>
      <c r="W3" s="1514"/>
      <c r="X3" s="1514"/>
      <c r="Y3" s="1514"/>
      <c r="Z3" s="1514"/>
      <c r="AA3" s="1514"/>
      <c r="AB3" s="1514"/>
      <c r="AC3" s="1512"/>
      <c r="AD3" s="1514"/>
      <c r="AE3" s="1514"/>
      <c r="AF3" s="1514"/>
      <c r="AG3" s="1514"/>
      <c r="AH3" s="1514"/>
      <c r="AI3" s="1514"/>
      <c r="AJ3" s="1514"/>
      <c r="AK3" s="1512"/>
      <c r="AL3" s="1514"/>
      <c r="AM3" s="1514"/>
      <c r="AN3" s="1514"/>
      <c r="AO3" s="1514"/>
      <c r="AP3" s="1514"/>
      <c r="AQ3" s="1514"/>
      <c r="AR3" s="1514"/>
      <c r="AS3" s="1512"/>
      <c r="AT3" s="1514"/>
      <c r="AU3" s="1514"/>
      <c r="AV3" s="1514"/>
      <c r="AW3" s="1514"/>
      <c r="AX3" s="1514"/>
      <c r="AY3" s="1514"/>
      <c r="AZ3" s="1514"/>
      <c r="BA3" s="1512"/>
      <c r="BB3" s="1514"/>
      <c r="BC3" s="1514"/>
      <c r="BD3" s="1514"/>
      <c r="BE3" s="1514"/>
      <c r="BF3" s="1514"/>
      <c r="BG3" s="1514"/>
      <c r="BH3" s="1514"/>
      <c r="BI3" s="1512"/>
      <c r="BJ3" s="1514"/>
      <c r="BK3" s="1514"/>
      <c r="BL3" s="1514"/>
      <c r="BM3" s="1514"/>
      <c r="BN3" s="1514"/>
      <c r="BO3" s="1514"/>
      <c r="BP3" s="1514"/>
      <c r="BQ3" s="1512"/>
      <c r="BR3" s="1514"/>
      <c r="BS3" s="1514"/>
      <c r="BT3" s="1514"/>
      <c r="BU3" s="1514"/>
      <c r="BV3" s="1514"/>
      <c r="BW3" s="1514"/>
      <c r="BX3" s="1514"/>
      <c r="BY3" s="1512"/>
      <c r="BZ3" s="1514"/>
      <c r="CA3" s="1514"/>
      <c r="CB3" s="1514"/>
      <c r="CC3" s="1514"/>
      <c r="CD3" s="1514"/>
      <c r="CE3" s="1514"/>
      <c r="CF3" s="1514"/>
      <c r="CG3" s="1512"/>
      <c r="CH3" s="1514"/>
      <c r="CI3" s="1514"/>
      <c r="CJ3" s="1514"/>
      <c r="CK3" s="1514"/>
      <c r="CL3" s="1514"/>
      <c r="CM3" s="1514"/>
      <c r="CN3" s="1514"/>
      <c r="CO3" s="1512"/>
      <c r="CP3" s="1623"/>
      <c r="CQ3" s="1514"/>
      <c r="CR3" s="1514"/>
      <c r="CS3" s="1514"/>
      <c r="CT3" s="1514"/>
      <c r="CU3" s="1514"/>
      <c r="CV3" s="1514"/>
      <c r="CW3" s="1512"/>
      <c r="CX3" s="1514"/>
      <c r="CY3" s="1514"/>
      <c r="CZ3" s="1514"/>
      <c r="DA3" s="1514"/>
      <c r="DB3" s="1514"/>
      <c r="DC3" s="1514"/>
      <c r="DD3" s="1514"/>
      <c r="DE3" s="1514"/>
      <c r="DF3" s="1508"/>
      <c r="DG3" s="1509"/>
      <c r="DH3" s="1000"/>
      <c r="DI3" s="1508"/>
    </row>
    <row r="4" spans="2:113">
      <c r="B4" s="1515"/>
      <c r="C4" s="1516"/>
      <c r="D4" s="1515" t="s">
        <v>17</v>
      </c>
      <c r="E4" s="1515"/>
      <c r="F4" s="1515"/>
      <c r="G4" s="1515"/>
      <c r="H4" s="1515"/>
      <c r="I4" s="1516"/>
      <c r="J4" s="1568" t="s">
        <v>18</v>
      </c>
      <c r="K4" s="1568"/>
      <c r="L4" s="1568"/>
      <c r="M4" s="1568"/>
      <c r="N4" s="1568"/>
      <c r="O4" s="1516"/>
      <c r="P4" s="1568" t="s">
        <v>19</v>
      </c>
      <c r="Q4" s="1568"/>
      <c r="R4" s="1568"/>
      <c r="S4" s="1568"/>
      <c r="T4" s="1568"/>
      <c r="U4" s="1516"/>
      <c r="V4" s="1568" t="s">
        <v>20</v>
      </c>
      <c r="W4" s="1568"/>
      <c r="X4" s="1568"/>
      <c r="Y4" s="1568"/>
      <c r="Z4" s="1568"/>
      <c r="AA4" s="1568"/>
      <c r="AB4" s="1568"/>
      <c r="AC4" s="1516"/>
      <c r="AD4" s="1568" t="s">
        <v>21</v>
      </c>
      <c r="AE4" s="1568"/>
      <c r="AF4" s="1568"/>
      <c r="AG4" s="1568"/>
      <c r="AH4" s="1568"/>
      <c r="AI4" s="1568"/>
      <c r="AJ4" s="1568"/>
      <c r="AK4" s="1516"/>
      <c r="AL4" s="1568" t="s">
        <v>22</v>
      </c>
      <c r="AM4" s="1568"/>
      <c r="AN4" s="1568"/>
      <c r="AO4" s="1568"/>
      <c r="AP4" s="1568"/>
      <c r="AQ4" s="1568"/>
      <c r="AR4" s="1568"/>
      <c r="AS4" s="1516"/>
      <c r="AT4" s="1568" t="s">
        <v>23</v>
      </c>
      <c r="AU4" s="1568"/>
      <c r="AV4" s="1568"/>
      <c r="AW4" s="1568"/>
      <c r="AX4" s="1568"/>
      <c r="AY4" s="1568"/>
      <c r="AZ4" s="1568"/>
      <c r="BA4" s="1516"/>
      <c r="BB4" s="1568" t="s">
        <v>24</v>
      </c>
      <c r="BC4" s="1568"/>
      <c r="BD4" s="1568"/>
      <c r="BE4" s="1568"/>
      <c r="BF4" s="1568"/>
      <c r="BG4" s="1568"/>
      <c r="BH4" s="1568"/>
      <c r="BI4" s="1516"/>
      <c r="BJ4" s="1568" t="s">
        <v>25</v>
      </c>
      <c r="BK4" s="1568"/>
      <c r="BL4" s="1568"/>
      <c r="BM4" s="1568"/>
      <c r="BN4" s="1568"/>
      <c r="BO4" s="1568"/>
      <c r="BP4" s="1568"/>
      <c r="BQ4" s="1516"/>
      <c r="BR4" s="1568" t="s">
        <v>26</v>
      </c>
      <c r="BS4" s="1568"/>
      <c r="BT4" s="1568"/>
      <c r="BU4" s="1568"/>
      <c r="BV4" s="1568"/>
      <c r="BW4" s="1568"/>
      <c r="BX4" s="1568"/>
      <c r="BY4" s="1516"/>
      <c r="BZ4" s="1568" t="s">
        <v>27</v>
      </c>
      <c r="CA4" s="1568"/>
      <c r="CB4" s="1568"/>
      <c r="CC4" s="1568"/>
      <c r="CD4" s="1568"/>
      <c r="CE4" s="1568"/>
      <c r="CF4" s="1568"/>
      <c r="CG4" s="1516"/>
      <c r="CH4" s="1568" t="s">
        <v>28</v>
      </c>
      <c r="CI4" s="1568"/>
      <c r="CJ4" s="1568"/>
      <c r="CK4" s="1568"/>
      <c r="CL4" s="1568"/>
      <c r="CM4" s="1568"/>
      <c r="CN4" s="1568"/>
      <c r="CO4" s="1516"/>
      <c r="CP4" s="1515" t="s">
        <v>29</v>
      </c>
      <c r="CQ4" s="1515"/>
      <c r="CR4" s="1515"/>
      <c r="CS4" s="1515"/>
      <c r="CT4" s="1515"/>
      <c r="CU4" s="1515"/>
      <c r="CV4" s="1515"/>
      <c r="CW4" s="1515"/>
      <c r="CX4" s="1629" t="s">
        <v>30</v>
      </c>
      <c r="CY4" s="1629"/>
      <c r="CZ4" s="1629"/>
      <c r="DA4" s="1629"/>
      <c r="DB4" s="1629"/>
      <c r="DC4" s="1629"/>
      <c r="DD4" s="1629"/>
      <c r="DE4" s="1629"/>
      <c r="DF4" s="1649"/>
      <c r="DG4" s="1650"/>
      <c r="DH4" s="1651"/>
      <c r="DI4" s="1649"/>
    </row>
    <row r="5" ht="25.5" spans="2:111">
      <c r="B5" s="1517" t="s">
        <v>70</v>
      </c>
      <c r="C5" s="643"/>
      <c r="D5" s="593" t="s">
        <v>31</v>
      </c>
      <c r="E5" s="619" t="s">
        <v>32</v>
      </c>
      <c r="F5" s="619" t="s">
        <v>33</v>
      </c>
      <c r="G5" s="619" t="s">
        <v>34</v>
      </c>
      <c r="H5" s="620" t="s">
        <v>35</v>
      </c>
      <c r="I5" s="643"/>
      <c r="J5" s="593" t="s">
        <v>31</v>
      </c>
      <c r="K5" s="619" t="s">
        <v>32</v>
      </c>
      <c r="L5" s="619" t="s">
        <v>33</v>
      </c>
      <c r="M5" s="619" t="s">
        <v>34</v>
      </c>
      <c r="N5" s="620" t="s">
        <v>35</v>
      </c>
      <c r="O5" s="643"/>
      <c r="P5" s="593" t="s">
        <v>31</v>
      </c>
      <c r="Q5" s="619" t="s">
        <v>32</v>
      </c>
      <c r="R5" s="619" t="s">
        <v>33</v>
      </c>
      <c r="S5" s="619" t="s">
        <v>34</v>
      </c>
      <c r="T5" s="620" t="s">
        <v>35</v>
      </c>
      <c r="U5" s="643"/>
      <c r="V5" s="593" t="s">
        <v>31</v>
      </c>
      <c r="W5" s="619" t="s">
        <v>32</v>
      </c>
      <c r="X5" s="619" t="s">
        <v>36</v>
      </c>
      <c r="Y5" s="619" t="s">
        <v>33</v>
      </c>
      <c r="Z5" s="619" t="s">
        <v>37</v>
      </c>
      <c r="AA5" s="619" t="s">
        <v>34</v>
      </c>
      <c r="AB5" s="620" t="s">
        <v>35</v>
      </c>
      <c r="AC5" s="643"/>
      <c r="AD5" s="593" t="s">
        <v>31</v>
      </c>
      <c r="AE5" s="619" t="s">
        <v>32</v>
      </c>
      <c r="AF5" s="619" t="s">
        <v>36</v>
      </c>
      <c r="AG5" s="619" t="s">
        <v>33</v>
      </c>
      <c r="AH5" s="619" t="s">
        <v>37</v>
      </c>
      <c r="AI5" s="619" t="s">
        <v>34</v>
      </c>
      <c r="AJ5" s="620" t="s">
        <v>35</v>
      </c>
      <c r="AK5" s="643"/>
      <c r="AL5" s="593" t="s">
        <v>31</v>
      </c>
      <c r="AM5" s="619" t="s">
        <v>32</v>
      </c>
      <c r="AN5" s="619" t="s">
        <v>36</v>
      </c>
      <c r="AO5" s="619" t="s">
        <v>33</v>
      </c>
      <c r="AP5" s="619" t="s">
        <v>37</v>
      </c>
      <c r="AQ5" s="619" t="s">
        <v>34</v>
      </c>
      <c r="AR5" s="620" t="s">
        <v>35</v>
      </c>
      <c r="AS5" s="643"/>
      <c r="AT5" s="593" t="s">
        <v>31</v>
      </c>
      <c r="AU5" s="619" t="s">
        <v>32</v>
      </c>
      <c r="AV5" s="619" t="s">
        <v>38</v>
      </c>
      <c r="AW5" s="619" t="s">
        <v>33</v>
      </c>
      <c r="AX5" s="619" t="s">
        <v>39</v>
      </c>
      <c r="AY5" s="619" t="s">
        <v>34</v>
      </c>
      <c r="AZ5" s="620" t="s">
        <v>35</v>
      </c>
      <c r="BA5" s="643"/>
      <c r="BB5" s="593" t="s">
        <v>31</v>
      </c>
      <c r="BC5" s="619" t="s">
        <v>32</v>
      </c>
      <c r="BD5" s="619" t="s">
        <v>40</v>
      </c>
      <c r="BE5" s="619" t="s">
        <v>33</v>
      </c>
      <c r="BF5" s="619" t="s">
        <v>41</v>
      </c>
      <c r="BG5" s="619" t="s">
        <v>34</v>
      </c>
      <c r="BH5" s="620" t="s">
        <v>35</v>
      </c>
      <c r="BI5" s="643"/>
      <c r="BJ5" s="593" t="s">
        <v>31</v>
      </c>
      <c r="BK5" s="619" t="s">
        <v>32</v>
      </c>
      <c r="BL5" s="619" t="s">
        <v>40</v>
      </c>
      <c r="BM5" s="619" t="s">
        <v>33</v>
      </c>
      <c r="BN5" s="619" t="s">
        <v>41</v>
      </c>
      <c r="BO5" s="619" t="s">
        <v>34</v>
      </c>
      <c r="BP5" s="620" t="s">
        <v>35</v>
      </c>
      <c r="BQ5" s="643"/>
      <c r="BR5" s="593" t="s">
        <v>31</v>
      </c>
      <c r="BS5" s="619" t="s">
        <v>32</v>
      </c>
      <c r="BT5" s="619" t="s">
        <v>42</v>
      </c>
      <c r="BU5" s="619" t="s">
        <v>33</v>
      </c>
      <c r="BV5" s="619" t="s">
        <v>41</v>
      </c>
      <c r="BW5" s="619" t="s">
        <v>34</v>
      </c>
      <c r="BX5" s="620" t="s">
        <v>35</v>
      </c>
      <c r="BY5" s="643"/>
      <c r="BZ5" s="593" t="s">
        <v>31</v>
      </c>
      <c r="CA5" s="619" t="s">
        <v>32</v>
      </c>
      <c r="CB5" s="619" t="s">
        <v>42</v>
      </c>
      <c r="CC5" s="619" t="s">
        <v>33</v>
      </c>
      <c r="CD5" s="619" t="s">
        <v>41</v>
      </c>
      <c r="CE5" s="619" t="s">
        <v>34</v>
      </c>
      <c r="CF5" s="620" t="s">
        <v>35</v>
      </c>
      <c r="CG5" s="643"/>
      <c r="CH5" s="593" t="s">
        <v>31</v>
      </c>
      <c r="CI5" s="619" t="s">
        <v>32</v>
      </c>
      <c r="CJ5" s="619" t="s">
        <v>42</v>
      </c>
      <c r="CK5" s="619" t="s">
        <v>33</v>
      </c>
      <c r="CL5" s="619" t="s">
        <v>41</v>
      </c>
      <c r="CM5" s="619" t="s">
        <v>34</v>
      </c>
      <c r="CN5" s="620" t="s">
        <v>35</v>
      </c>
      <c r="CO5" s="643"/>
      <c r="CP5" s="593" t="s">
        <v>31</v>
      </c>
      <c r="CQ5" s="619" t="s">
        <v>32</v>
      </c>
      <c r="CR5" s="619" t="s">
        <v>42</v>
      </c>
      <c r="CS5" s="619" t="s">
        <v>33</v>
      </c>
      <c r="CT5" s="619" t="s">
        <v>41</v>
      </c>
      <c r="CU5" s="619" t="s">
        <v>34</v>
      </c>
      <c r="CV5" s="620" t="s">
        <v>35</v>
      </c>
      <c r="CW5" s="643"/>
      <c r="CX5" s="593" t="s">
        <v>32</v>
      </c>
      <c r="CY5" s="619" t="s">
        <v>43</v>
      </c>
      <c r="CZ5" s="619" t="s">
        <v>44</v>
      </c>
      <c r="DA5" s="619" t="s">
        <v>42</v>
      </c>
      <c r="DB5" s="619" t="s">
        <v>34</v>
      </c>
      <c r="DC5" s="619" t="s">
        <v>45</v>
      </c>
      <c r="DD5" s="619" t="s">
        <v>46</v>
      </c>
      <c r="DE5" s="619" t="s">
        <v>47</v>
      </c>
      <c r="DF5" s="888" t="s">
        <v>48</v>
      </c>
      <c r="DG5" s="997"/>
    </row>
    <row r="6" ht="3" customHeight="1" spans="2:113">
      <c r="B6" s="1508"/>
      <c r="C6" s="1509"/>
      <c r="D6" s="1508"/>
      <c r="E6" s="1508"/>
      <c r="F6" s="1508"/>
      <c r="G6" s="1508"/>
      <c r="H6" s="1508"/>
      <c r="I6" s="1509"/>
      <c r="J6" s="1508"/>
      <c r="K6" s="1508"/>
      <c r="L6" s="1508"/>
      <c r="M6" s="1508"/>
      <c r="N6" s="1508"/>
      <c r="O6" s="1509"/>
      <c r="P6" s="1508"/>
      <c r="Q6" s="1508"/>
      <c r="R6" s="1508"/>
      <c r="S6" s="1508"/>
      <c r="T6" s="1508"/>
      <c r="U6" s="1509"/>
      <c r="V6" s="1508"/>
      <c r="W6" s="1508"/>
      <c r="X6" s="1508"/>
      <c r="Y6" s="1508"/>
      <c r="Z6" s="1508"/>
      <c r="AA6" s="1508"/>
      <c r="AB6" s="1508"/>
      <c r="AC6" s="1509"/>
      <c r="AD6" s="1508"/>
      <c r="AE6" s="1508"/>
      <c r="AF6" s="1508"/>
      <c r="AG6" s="1508"/>
      <c r="AH6" s="1508"/>
      <c r="AI6" s="1508"/>
      <c r="AJ6" s="1508"/>
      <c r="AK6" s="1509"/>
      <c r="AL6" s="1508"/>
      <c r="AM6" s="1508"/>
      <c r="AN6" s="1508"/>
      <c r="AO6" s="1508"/>
      <c r="AP6" s="1508"/>
      <c r="AQ6" s="1508"/>
      <c r="AR6" s="1508"/>
      <c r="AS6" s="1509"/>
      <c r="AT6" s="1508"/>
      <c r="AU6" s="1508"/>
      <c r="AV6" s="1508"/>
      <c r="AW6" s="1508"/>
      <c r="AX6" s="1508"/>
      <c r="AY6" s="1508"/>
      <c r="AZ6" s="1508"/>
      <c r="BA6" s="1509"/>
      <c r="BB6" s="1508"/>
      <c r="BC6" s="1508"/>
      <c r="BD6" s="1508"/>
      <c r="BE6" s="1508"/>
      <c r="BF6" s="1508"/>
      <c r="BG6" s="1508"/>
      <c r="BH6" s="1508"/>
      <c r="BI6" s="1509"/>
      <c r="BJ6" s="1508"/>
      <c r="BK6" s="1508"/>
      <c r="BL6" s="1508"/>
      <c r="BM6" s="1508"/>
      <c r="BN6" s="1508"/>
      <c r="BO6" s="1508"/>
      <c r="BP6" s="1508"/>
      <c r="BQ6" s="1509"/>
      <c r="BR6" s="1508"/>
      <c r="BS6" s="1508"/>
      <c r="BT6" s="1508"/>
      <c r="BU6" s="1508"/>
      <c r="BV6" s="1508"/>
      <c r="BW6" s="1508"/>
      <c r="BX6" s="1508"/>
      <c r="BY6" s="1509"/>
      <c r="BZ6" s="1508"/>
      <c r="CA6" s="1508"/>
      <c r="CB6" s="1508"/>
      <c r="CC6" s="1508"/>
      <c r="CD6" s="1508"/>
      <c r="CE6" s="1508"/>
      <c r="CF6" s="1508"/>
      <c r="CG6" s="1509"/>
      <c r="CH6" s="1508"/>
      <c r="CI6" s="1508"/>
      <c r="CJ6" s="1508"/>
      <c r="CK6" s="1508"/>
      <c r="CL6" s="1508"/>
      <c r="CM6" s="1508"/>
      <c r="CN6" s="1508"/>
      <c r="CO6" s="1509"/>
      <c r="CP6" s="1508"/>
      <c r="CQ6" s="1508"/>
      <c r="CR6" s="1508"/>
      <c r="CS6" s="1508"/>
      <c r="CT6" s="1508"/>
      <c r="CU6" s="1546"/>
      <c r="CV6" s="1508"/>
      <c r="CW6" s="1509"/>
      <c r="CX6" s="1508"/>
      <c r="CY6" s="1508"/>
      <c r="CZ6" s="1508"/>
      <c r="DA6" s="1508"/>
      <c r="DB6" s="1508"/>
      <c r="DC6" s="1508"/>
      <c r="DD6" s="1508"/>
      <c r="DE6" s="1508"/>
      <c r="DF6" s="1508"/>
      <c r="DG6" s="1509"/>
      <c r="DH6" s="1000"/>
      <c r="DI6" s="1508"/>
    </row>
    <row r="7" s="1507" customFormat="1" spans="1:113">
      <c r="A7" s="109"/>
      <c r="B7" s="1518" t="s">
        <v>71</v>
      </c>
      <c r="C7" s="1519"/>
      <c r="D7" s="1520">
        <v>362856082.683347</v>
      </c>
      <c r="E7" s="1550">
        <v>356691848.367037</v>
      </c>
      <c r="F7" s="1243">
        <v>6164234.31630993</v>
      </c>
      <c r="G7" s="1243">
        <v>402916598.825085</v>
      </c>
      <c r="H7" s="837">
        <v>-0.0994263236078016</v>
      </c>
      <c r="I7" s="1569"/>
      <c r="J7" s="1520">
        <v>317166479.512928</v>
      </c>
      <c r="K7" s="1550">
        <v>325537628.984678</v>
      </c>
      <c r="L7" s="1243">
        <v>-8371149.47174954</v>
      </c>
      <c r="M7" s="1243">
        <v>326623763.929898</v>
      </c>
      <c r="N7" s="1436">
        <v>-0.0289546734235783</v>
      </c>
      <c r="O7" s="1569"/>
      <c r="P7" s="1520">
        <v>347790652.161135</v>
      </c>
      <c r="Q7" s="1550">
        <v>407339751.721988</v>
      </c>
      <c r="R7" s="1243">
        <v>-59549099.5608529</v>
      </c>
      <c r="S7" s="1243">
        <v>370714918.381653</v>
      </c>
      <c r="T7" s="837">
        <v>-0.0618379921708924</v>
      </c>
      <c r="U7" s="1569"/>
      <c r="V7" s="1520">
        <v>388643198.319328</v>
      </c>
      <c r="W7" s="1550">
        <v>475458056.368788</v>
      </c>
      <c r="X7" s="1550">
        <v>395490002.85</v>
      </c>
      <c r="Y7" s="1243">
        <v>-86814858.04946</v>
      </c>
      <c r="Z7" s="1243">
        <v>-6846804.53067231</v>
      </c>
      <c r="AA7" s="1550">
        <v>393186288.696968</v>
      </c>
      <c r="AB7" s="1586">
        <v>-0.0115545493529201</v>
      </c>
      <c r="AC7" s="1569"/>
      <c r="AD7" s="1520">
        <v>379690384.014131</v>
      </c>
      <c r="AE7" s="1243">
        <v>519153838.247058</v>
      </c>
      <c r="AF7" s="1243">
        <v>464678637.628962</v>
      </c>
      <c r="AG7" s="1243">
        <v>-139463454.232926</v>
      </c>
      <c r="AH7" s="1243">
        <v>-84988253.6148301</v>
      </c>
      <c r="AI7" s="1243">
        <v>378690402.451681</v>
      </c>
      <c r="AJ7" s="1436">
        <v>0.00264063085828625</v>
      </c>
      <c r="AK7" s="1569"/>
      <c r="AL7" s="1520">
        <v>356314719.18327</v>
      </c>
      <c r="AM7" s="1243">
        <v>561359712.710447</v>
      </c>
      <c r="AN7" s="1243">
        <v>571175258.061139</v>
      </c>
      <c r="AO7" s="1243">
        <v>-205044993.527176</v>
      </c>
      <c r="AP7" s="1243">
        <v>-214860538.877869</v>
      </c>
      <c r="AQ7" s="1243">
        <v>363228032.304742</v>
      </c>
      <c r="AR7" s="1602">
        <v>-0.0190329834335902</v>
      </c>
      <c r="AS7" s="1569"/>
      <c r="AT7" s="1520">
        <v>397266175.862955</v>
      </c>
      <c r="AU7" s="1243">
        <v>598544599.880787</v>
      </c>
      <c r="AV7" s="1243">
        <v>423756119.490206</v>
      </c>
      <c r="AW7" s="1243">
        <v>-201278424.017831</v>
      </c>
      <c r="AX7" s="1243">
        <v>-26489943.6272507</v>
      </c>
      <c r="AY7" s="1243">
        <v>389316130.158506</v>
      </c>
      <c r="AZ7" s="837">
        <v>0.0204205402463356</v>
      </c>
      <c r="BA7" s="1569"/>
      <c r="BB7" s="1243">
        <v>396082176.705836</v>
      </c>
      <c r="BC7" s="1243">
        <v>621036236.069658</v>
      </c>
      <c r="BD7" s="1243">
        <v>399997925.700665</v>
      </c>
      <c r="BE7" s="1243">
        <v>-224954059.363822</v>
      </c>
      <c r="BF7" s="1243">
        <v>-3915748.99482876</v>
      </c>
      <c r="BG7" s="1243">
        <v>378929570.805347</v>
      </c>
      <c r="BH7" s="837">
        <v>0.0452659470836068</v>
      </c>
      <c r="BI7" s="1569"/>
      <c r="BJ7" s="1243">
        <v>389078508.848773</v>
      </c>
      <c r="BK7" s="1243">
        <v>637566468.180284</v>
      </c>
      <c r="BL7" s="1243">
        <v>398317026.232795</v>
      </c>
      <c r="BM7" s="1243">
        <v>-248487959.331511</v>
      </c>
      <c r="BN7" s="1243">
        <v>-9238517.38402188</v>
      </c>
      <c r="BO7" s="1243">
        <v>365872250.896041</v>
      </c>
      <c r="BP7" s="1436">
        <v>0.0634272150891433</v>
      </c>
      <c r="BQ7" s="1569"/>
      <c r="BR7" s="1243">
        <v>434337584.218487</v>
      </c>
      <c r="BS7" s="1243">
        <v>672859246.674954</v>
      </c>
      <c r="BT7" s="1243">
        <v>403636986.601198</v>
      </c>
      <c r="BU7" s="1550">
        <v>-238521662.456467</v>
      </c>
      <c r="BV7" s="1550">
        <v>30700597.6172894</v>
      </c>
      <c r="BW7" s="1243">
        <v>363897067.110442</v>
      </c>
      <c r="BX7" s="1436">
        <v>0.193572643130612</v>
      </c>
      <c r="BY7" s="1569"/>
      <c r="BZ7" s="1243">
        <v>0</v>
      </c>
      <c r="CA7" s="1243">
        <v>0</v>
      </c>
      <c r="CB7" s="1243">
        <v>0</v>
      </c>
      <c r="CC7" s="1243">
        <v>0</v>
      </c>
      <c r="CD7" s="1243">
        <v>0</v>
      </c>
      <c r="CE7" s="1243">
        <v>0</v>
      </c>
      <c r="CF7" s="1436" t="s">
        <v>51</v>
      </c>
      <c r="CG7" s="1569"/>
      <c r="CH7" s="1243">
        <v>0</v>
      </c>
      <c r="CI7" s="1243">
        <v>0</v>
      </c>
      <c r="CJ7" s="1243">
        <v>0</v>
      </c>
      <c r="CK7" s="1243">
        <v>0</v>
      </c>
      <c r="CL7" s="1243">
        <v>0</v>
      </c>
      <c r="CM7" s="1243">
        <v>0</v>
      </c>
      <c r="CN7" s="1436" t="s">
        <v>51</v>
      </c>
      <c r="CO7" s="1569"/>
      <c r="CP7" s="1520">
        <v>3769225961.51019</v>
      </c>
      <c r="CQ7" s="1550">
        <v>5175547387.20568</v>
      </c>
      <c r="CR7" s="1243">
        <v>3738525363.8929</v>
      </c>
      <c r="CS7" s="1550">
        <v>-1406321425.69549</v>
      </c>
      <c r="CT7" s="1550">
        <v>30700597.6172891</v>
      </c>
      <c r="CU7" s="1550">
        <v>3733375023.56036</v>
      </c>
      <c r="CV7" s="864">
        <v>0.00960282257302913</v>
      </c>
      <c r="CW7" s="1569"/>
      <c r="CX7" s="1520">
        <v>6636735412.9794</v>
      </c>
      <c r="CY7" s="1550">
        <v>0</v>
      </c>
      <c r="CZ7" s="1550">
        <v>0</v>
      </c>
      <c r="DA7" s="1550">
        <v>4557485953.38395</v>
      </c>
      <c r="DB7" s="1550">
        <v>4444755900.24919</v>
      </c>
      <c r="DC7" s="1637">
        <v>0.493160830858522</v>
      </c>
      <c r="DD7" s="884">
        <v>-1</v>
      </c>
      <c r="DE7" s="884">
        <v>-1</v>
      </c>
      <c r="DF7" s="1652">
        <v>0.025362484614383</v>
      </c>
      <c r="DG7" s="1653"/>
      <c r="DH7" s="1654"/>
      <c r="DI7" s="1662"/>
    </row>
    <row r="8" ht="4.5" customHeight="1" spans="2:113">
      <c r="B8" s="1508"/>
      <c r="C8" s="1521"/>
      <c r="D8" s="1522"/>
      <c r="E8" s="1523"/>
      <c r="F8" s="1551"/>
      <c r="G8" s="1551"/>
      <c r="H8" s="1552"/>
      <c r="I8" s="1570"/>
      <c r="J8" s="1522"/>
      <c r="K8" s="1523"/>
      <c r="L8" s="1551"/>
      <c r="M8" s="1551"/>
      <c r="N8" s="1552"/>
      <c r="O8" s="1570"/>
      <c r="P8" s="1522"/>
      <c r="Q8" s="1523"/>
      <c r="R8" s="1551"/>
      <c r="S8" s="1551"/>
      <c r="T8" s="1552"/>
      <c r="U8" s="1570"/>
      <c r="V8" s="1522"/>
      <c r="W8" s="1523"/>
      <c r="X8" s="1523"/>
      <c r="Y8" s="1580"/>
      <c r="Z8" s="1580"/>
      <c r="AA8" s="1523"/>
      <c r="AB8" s="1587"/>
      <c r="AC8" s="1570"/>
      <c r="AD8" s="1522"/>
      <c r="AE8" s="1522"/>
      <c r="AF8" s="1522"/>
      <c r="AG8" s="1580"/>
      <c r="AH8" s="1580"/>
      <c r="AI8" s="1522"/>
      <c r="AJ8" s="1587"/>
      <c r="AK8" s="1570"/>
      <c r="AL8" s="1522"/>
      <c r="AM8" s="1522"/>
      <c r="AN8" s="1522"/>
      <c r="AO8" s="1580"/>
      <c r="AP8" s="1580"/>
      <c r="AQ8" s="1522"/>
      <c r="AR8" s="1603"/>
      <c r="AS8" s="1570"/>
      <c r="AT8" s="1522"/>
      <c r="AU8" s="1522"/>
      <c r="AV8" s="1522"/>
      <c r="AW8" s="1580"/>
      <c r="AX8" s="1580"/>
      <c r="AY8" s="1522"/>
      <c r="AZ8" s="1587"/>
      <c r="BA8" s="1570"/>
      <c r="BB8" s="1580"/>
      <c r="BC8" s="1580"/>
      <c r="BD8" s="1580"/>
      <c r="BE8" s="1580"/>
      <c r="BF8" s="1580"/>
      <c r="BG8" s="1580"/>
      <c r="BH8" s="1587"/>
      <c r="BI8" s="1570"/>
      <c r="BJ8" s="1580"/>
      <c r="BK8" s="1580"/>
      <c r="BL8" s="1580">
        <v>0</v>
      </c>
      <c r="BM8" s="1580"/>
      <c r="BN8" s="1580"/>
      <c r="BO8" s="1580">
        <v>0</v>
      </c>
      <c r="BP8" s="1587"/>
      <c r="BQ8" s="1570"/>
      <c r="BR8" s="1580"/>
      <c r="BS8" s="1580"/>
      <c r="BT8" s="1580"/>
      <c r="BU8" s="1580"/>
      <c r="BV8" s="1580"/>
      <c r="BW8" s="1580"/>
      <c r="BX8" s="1587"/>
      <c r="BY8" s="1570"/>
      <c r="BZ8" s="1580"/>
      <c r="CA8" s="1580"/>
      <c r="CB8" s="1580"/>
      <c r="CC8" s="1580"/>
      <c r="CD8" s="1580"/>
      <c r="CE8" s="1580"/>
      <c r="CF8" s="1587"/>
      <c r="CG8" s="1570"/>
      <c r="CH8" s="1580"/>
      <c r="CI8" s="1580"/>
      <c r="CJ8" s="1580"/>
      <c r="CK8" s="1580"/>
      <c r="CL8" s="1580"/>
      <c r="CM8" s="1580"/>
      <c r="CN8" s="1587"/>
      <c r="CO8" s="1570"/>
      <c r="CP8" s="1580"/>
      <c r="CQ8" s="1580"/>
      <c r="CR8" s="1580"/>
      <c r="CS8" s="1580"/>
      <c r="CT8" s="1580"/>
      <c r="CU8" s="1523"/>
      <c r="CV8" s="1587"/>
      <c r="CW8" s="1570"/>
      <c r="CX8" s="1630"/>
      <c r="CY8" s="1630"/>
      <c r="CZ8" s="1630"/>
      <c r="DA8" s="1630"/>
      <c r="DB8" s="1638"/>
      <c r="DC8" s="1639"/>
      <c r="DD8" s="1640"/>
      <c r="DE8" s="1640"/>
      <c r="DF8" s="683"/>
      <c r="DG8" s="1509"/>
      <c r="DH8" s="1000"/>
      <c r="DI8" s="1508"/>
    </row>
    <row r="9" s="1507" customFormat="1" spans="1:113">
      <c r="A9" s="109"/>
      <c r="B9" s="1518" t="s">
        <v>72</v>
      </c>
      <c r="C9" s="1519"/>
      <c r="D9" s="1520">
        <v>355156082.683347</v>
      </c>
      <c r="E9" s="1550">
        <v>343819348.367037</v>
      </c>
      <c r="F9" s="1243">
        <v>11336734.3163099</v>
      </c>
      <c r="G9" s="1243">
        <v>397506498.825085</v>
      </c>
      <c r="H9" s="837">
        <v>-0.106540185548949</v>
      </c>
      <c r="I9" s="1569"/>
      <c r="J9" s="1520">
        <v>311666479.512928</v>
      </c>
      <c r="K9" s="1550">
        <v>312080128.984678</v>
      </c>
      <c r="L9" s="1243">
        <v>-413649.471749544</v>
      </c>
      <c r="M9" s="1243">
        <v>322533763.929898</v>
      </c>
      <c r="N9" s="837">
        <v>-0.0336934784270589</v>
      </c>
      <c r="O9" s="1569"/>
      <c r="P9" s="1520">
        <v>343462277.161135</v>
      </c>
      <c r="Q9" s="1550">
        <v>386137251.721988</v>
      </c>
      <c r="R9" s="1243">
        <v>-42674974.5608529</v>
      </c>
      <c r="S9" s="1243">
        <v>366214918.381653</v>
      </c>
      <c r="T9" s="837">
        <v>-0.0621292035864194</v>
      </c>
      <c r="U9" s="1569"/>
      <c r="V9" s="1520">
        <v>382993198.319328</v>
      </c>
      <c r="W9" s="1550">
        <v>419986856.368788</v>
      </c>
      <c r="X9" s="1550">
        <v>387318802.85</v>
      </c>
      <c r="Y9" s="1243">
        <v>-36993658.04946</v>
      </c>
      <c r="Z9" s="1243">
        <v>-4325604.53067231</v>
      </c>
      <c r="AA9" s="1550">
        <v>388686288.696968</v>
      </c>
      <c r="AB9" s="1436">
        <v>-0.0146470059356252</v>
      </c>
      <c r="AC9" s="1569"/>
      <c r="AD9" s="1520">
        <v>376390384.014131</v>
      </c>
      <c r="AE9" s="1243">
        <v>460526038.247058</v>
      </c>
      <c r="AF9" s="1243">
        <v>451050837.628962</v>
      </c>
      <c r="AG9" s="1243">
        <v>-84135654.2329261</v>
      </c>
      <c r="AH9" s="1243">
        <v>-74660453.6148301</v>
      </c>
      <c r="AI9" s="1243">
        <v>374236502.451681</v>
      </c>
      <c r="AJ9" s="837">
        <v>0.00575540212763959</v>
      </c>
      <c r="AK9" s="1569"/>
      <c r="AL9" s="1520">
        <v>349534719.18327</v>
      </c>
      <c r="AM9" s="1243">
        <v>502619712.710447</v>
      </c>
      <c r="AN9" s="1243">
        <v>529435258.061139</v>
      </c>
      <c r="AO9" s="1243">
        <v>-153084993.527176</v>
      </c>
      <c r="AP9" s="1243">
        <v>-179900538.877869</v>
      </c>
      <c r="AQ9" s="1243">
        <v>357381497.104742</v>
      </c>
      <c r="AR9" s="864">
        <v>-0.0219563071536744</v>
      </c>
      <c r="AS9" s="1569"/>
      <c r="AT9" s="1520">
        <v>389766175.862955</v>
      </c>
      <c r="AU9" s="1243">
        <v>561001599.880787</v>
      </c>
      <c r="AV9" s="1243">
        <v>409303619.490206</v>
      </c>
      <c r="AW9" s="1243">
        <v>-171235424.017831</v>
      </c>
      <c r="AX9" s="1243">
        <v>-19537443.6272507</v>
      </c>
      <c r="AY9" s="1243">
        <v>383116130.158506</v>
      </c>
      <c r="AZ9" s="837">
        <v>0.0173577805290999</v>
      </c>
      <c r="BA9" s="1569"/>
      <c r="BB9" s="1243">
        <v>385882176.705836</v>
      </c>
      <c r="BC9" s="1243">
        <v>589191306.657893</v>
      </c>
      <c r="BD9" s="1243">
        <v>392611145.700665</v>
      </c>
      <c r="BE9" s="1243">
        <v>-203309129.952058</v>
      </c>
      <c r="BF9" s="1243">
        <v>-6728968.99482876</v>
      </c>
      <c r="BG9" s="1243">
        <v>374649570.805347</v>
      </c>
      <c r="BH9" s="837">
        <v>0.0299816329065667</v>
      </c>
      <c r="BI9" s="1569"/>
      <c r="BJ9" s="1243">
        <v>381578508.848773</v>
      </c>
      <c r="BK9" s="1243">
        <v>608551668.180284</v>
      </c>
      <c r="BL9" s="1243">
        <v>388117026.232795</v>
      </c>
      <c r="BM9" s="1243">
        <v>-226973159.331511</v>
      </c>
      <c r="BN9" s="1243">
        <v>-6538517.38402188</v>
      </c>
      <c r="BO9" s="1243">
        <v>359672250.896041</v>
      </c>
      <c r="BP9" s="837">
        <v>0.0609061663727399</v>
      </c>
      <c r="BQ9" s="1569"/>
      <c r="BR9" s="1243">
        <v>427037584.218487</v>
      </c>
      <c r="BS9" s="1243">
        <v>642645646.674954</v>
      </c>
      <c r="BT9" s="1243">
        <v>393436986.601198</v>
      </c>
      <c r="BU9" s="1550">
        <v>-215608062.456467</v>
      </c>
      <c r="BV9" s="1550">
        <v>33600597.6172894</v>
      </c>
      <c r="BW9" s="1243">
        <v>359067067.110442</v>
      </c>
      <c r="BX9" s="1436">
        <v>0.18929755283611</v>
      </c>
      <c r="BY9" s="1569"/>
      <c r="BZ9" s="1243">
        <v>0</v>
      </c>
      <c r="CA9" s="1243">
        <v>0</v>
      </c>
      <c r="CB9" s="1243">
        <v>0</v>
      </c>
      <c r="CC9" s="1243">
        <v>0</v>
      </c>
      <c r="CD9" s="1243">
        <v>0</v>
      </c>
      <c r="CE9" s="1243">
        <v>0</v>
      </c>
      <c r="CF9" s="1436" t="s">
        <v>51</v>
      </c>
      <c r="CG9" s="1569"/>
      <c r="CH9" s="1243">
        <v>0</v>
      </c>
      <c r="CI9" s="1243">
        <v>0</v>
      </c>
      <c r="CJ9" s="1243">
        <v>0</v>
      </c>
      <c r="CK9" s="1243">
        <v>0</v>
      </c>
      <c r="CL9" s="1243">
        <v>0</v>
      </c>
      <c r="CM9" s="1243">
        <v>0</v>
      </c>
      <c r="CN9" s="1436" t="s">
        <v>51</v>
      </c>
      <c r="CO9" s="1569"/>
      <c r="CP9" s="1520">
        <v>3703467586.51019</v>
      </c>
      <c r="CQ9" s="1550">
        <v>4826559557.79391</v>
      </c>
      <c r="CR9" s="1243">
        <v>3669866988.8929</v>
      </c>
      <c r="CS9" s="1550">
        <v>-1123091971.28372</v>
      </c>
      <c r="CT9" s="1550">
        <v>33600597.6172891</v>
      </c>
      <c r="CU9" s="1550">
        <v>3683064488.36036</v>
      </c>
      <c r="CV9" s="864">
        <v>0.00553970700602946</v>
      </c>
      <c r="CW9" s="1569"/>
      <c r="CX9" s="1520">
        <v>6220038783.56764</v>
      </c>
      <c r="CY9" s="1550">
        <v>0</v>
      </c>
      <c r="CZ9" s="1550">
        <v>0</v>
      </c>
      <c r="DA9" s="1550">
        <v>4464927578.38395</v>
      </c>
      <c r="DB9" s="1550">
        <v>4379245365.04919</v>
      </c>
      <c r="DC9" s="1637">
        <v>0.420344891658695</v>
      </c>
      <c r="DD9" s="884">
        <v>-1</v>
      </c>
      <c r="DE9" s="884">
        <v>-1</v>
      </c>
      <c r="DF9" s="1652">
        <v>0.0195655201278715</v>
      </c>
      <c r="DG9" s="1653"/>
      <c r="DH9" s="1654"/>
      <c r="DI9" s="1662"/>
    </row>
    <row r="10" ht="5.25" customHeight="1" spans="2:113">
      <c r="B10" s="1508"/>
      <c r="C10" s="1521"/>
      <c r="D10" s="1523"/>
      <c r="E10" s="1523"/>
      <c r="F10" s="1553"/>
      <c r="G10" s="1553"/>
      <c r="H10" s="1554"/>
      <c r="I10" s="1570"/>
      <c r="J10" s="1523"/>
      <c r="K10" s="1523"/>
      <c r="L10" s="1553"/>
      <c r="M10" s="1553"/>
      <c r="N10" s="1554"/>
      <c r="O10" s="1570"/>
      <c r="P10" s="1523"/>
      <c r="Q10" s="1523"/>
      <c r="R10" s="1553"/>
      <c r="S10" s="1553"/>
      <c r="T10" s="1554"/>
      <c r="U10" s="1570"/>
      <c r="V10" s="1523"/>
      <c r="W10" s="1580"/>
      <c r="X10" s="1523"/>
      <c r="Y10" s="1580"/>
      <c r="Z10" s="1580"/>
      <c r="AA10" s="1580"/>
      <c r="AB10" s="1587"/>
      <c r="AC10" s="1570"/>
      <c r="AD10" s="1523"/>
      <c r="AE10" s="1523"/>
      <c r="AF10" s="1523"/>
      <c r="AG10" s="1580"/>
      <c r="AH10" s="1580"/>
      <c r="AI10" s="1523"/>
      <c r="AJ10" s="1587"/>
      <c r="AK10" s="1570"/>
      <c r="AL10" s="1523"/>
      <c r="AM10" s="1523"/>
      <c r="AN10" s="1523"/>
      <c r="AO10" s="1580"/>
      <c r="AP10" s="1580"/>
      <c r="AQ10" s="1523"/>
      <c r="AR10" s="1603"/>
      <c r="AS10" s="1570"/>
      <c r="AT10" s="1523"/>
      <c r="AU10" s="1523"/>
      <c r="AV10" s="1523"/>
      <c r="AW10" s="1580"/>
      <c r="AX10" s="1580"/>
      <c r="AY10" s="1523"/>
      <c r="AZ10" s="1587"/>
      <c r="BA10" s="1570"/>
      <c r="BB10" s="1580"/>
      <c r="BC10" s="1580"/>
      <c r="BD10" s="1580"/>
      <c r="BE10" s="1580"/>
      <c r="BF10" s="1580"/>
      <c r="BG10" s="1580"/>
      <c r="BH10" s="1587"/>
      <c r="BI10" s="1570"/>
      <c r="BJ10" s="1580"/>
      <c r="BK10" s="1580"/>
      <c r="BL10" s="1580">
        <v>0</v>
      </c>
      <c r="BM10" s="1580"/>
      <c r="BN10" s="1580"/>
      <c r="BO10" s="1580">
        <v>0</v>
      </c>
      <c r="BP10" s="1587"/>
      <c r="BQ10" s="1570"/>
      <c r="BR10" s="1580"/>
      <c r="BS10" s="1580"/>
      <c r="BT10" s="1580"/>
      <c r="BU10" s="1580"/>
      <c r="BV10" s="1580"/>
      <c r="BW10" s="1580"/>
      <c r="BX10" s="1587"/>
      <c r="BY10" s="1570"/>
      <c r="BZ10" s="1580"/>
      <c r="CA10" s="1580"/>
      <c r="CB10" s="1580"/>
      <c r="CC10" s="1580"/>
      <c r="CD10" s="1580"/>
      <c r="CE10" s="1580"/>
      <c r="CF10" s="1587"/>
      <c r="CG10" s="1570"/>
      <c r="CH10" s="1580"/>
      <c r="CI10" s="1580"/>
      <c r="CJ10" s="1580"/>
      <c r="CK10" s="1580"/>
      <c r="CL10" s="1580"/>
      <c r="CM10" s="1580"/>
      <c r="CN10" s="1587"/>
      <c r="CO10" s="1570"/>
      <c r="CP10" s="1580"/>
      <c r="CQ10" s="1580"/>
      <c r="CR10" s="1580"/>
      <c r="CS10" s="1580"/>
      <c r="CT10" s="1580"/>
      <c r="CU10" s="1523"/>
      <c r="CV10" s="1587"/>
      <c r="CW10" s="1570"/>
      <c r="CX10" s="1625"/>
      <c r="CY10" s="1625"/>
      <c r="CZ10" s="1625"/>
      <c r="DA10" s="1625"/>
      <c r="DB10" s="1580"/>
      <c r="DC10" s="1641"/>
      <c r="DD10" s="1628"/>
      <c r="DE10" s="683"/>
      <c r="DF10" s="683"/>
      <c r="DG10" s="1509"/>
      <c r="DH10" s="1000"/>
      <c r="DI10" s="1508"/>
    </row>
    <row r="11" s="1507" customFormat="1" spans="1:113">
      <c r="A11" s="109"/>
      <c r="B11" s="1518" t="s">
        <v>73</v>
      </c>
      <c r="C11" s="1519"/>
      <c r="D11" s="1520">
        <v>354156082.683347</v>
      </c>
      <c r="E11" s="1550">
        <v>341819348.367037</v>
      </c>
      <c r="F11" s="1243">
        <v>12336734.3163099</v>
      </c>
      <c r="G11" s="1243">
        <v>396436932.971085</v>
      </c>
      <c r="H11" s="837">
        <v>-0.106652147596</v>
      </c>
      <c r="I11" s="1569"/>
      <c r="J11" s="1520">
        <v>310869290.512928</v>
      </c>
      <c r="K11" s="1550">
        <v>310080128.984678</v>
      </c>
      <c r="L11" s="1243">
        <v>789161.528250456</v>
      </c>
      <c r="M11" s="1243">
        <v>321682049.929898</v>
      </c>
      <c r="N11" s="837">
        <v>-0.0336131886106995</v>
      </c>
      <c r="O11" s="1569"/>
      <c r="P11" s="1520">
        <v>342861015.161135</v>
      </c>
      <c r="Q11" s="1550">
        <v>384137251.721988</v>
      </c>
      <c r="R11" s="1243">
        <v>-41276236.5608529</v>
      </c>
      <c r="S11" s="1243">
        <v>365387632.381653</v>
      </c>
      <c r="T11" s="837">
        <v>-0.06165128544085</v>
      </c>
      <c r="U11" s="1569"/>
      <c r="V11" s="1520">
        <v>381993198.319328</v>
      </c>
      <c r="W11" s="1550">
        <v>417986856.368788</v>
      </c>
      <c r="X11" s="1550">
        <v>386318802.85</v>
      </c>
      <c r="Y11" s="1243">
        <v>-35993658.04946</v>
      </c>
      <c r="Z11" s="1243">
        <v>-4325604.53067231</v>
      </c>
      <c r="AA11" s="1550">
        <v>387686288.696968</v>
      </c>
      <c r="AB11" s="1436">
        <v>-0.014684786497803</v>
      </c>
      <c r="AC11" s="1569"/>
      <c r="AD11" s="1243">
        <v>375714796.694131</v>
      </c>
      <c r="AE11" s="1243">
        <v>458526038.247058</v>
      </c>
      <c r="AF11" s="1243">
        <v>449050837.628962</v>
      </c>
      <c r="AG11" s="1243">
        <v>-82811241.5529261</v>
      </c>
      <c r="AH11" s="1243">
        <v>-73336040.9348301</v>
      </c>
      <c r="AI11" s="1243">
        <v>373236502.451681</v>
      </c>
      <c r="AJ11" s="837">
        <v>0.00664001035850359</v>
      </c>
      <c r="AK11" s="1569"/>
      <c r="AL11" s="1243">
        <v>348849883.18327</v>
      </c>
      <c r="AM11" s="1243">
        <v>500619712.710447</v>
      </c>
      <c r="AN11" s="1243">
        <v>527435258.061139</v>
      </c>
      <c r="AO11" s="1243">
        <v>-151769829.527176</v>
      </c>
      <c r="AP11" s="1243">
        <v>-178585374.877869</v>
      </c>
      <c r="AQ11" s="1243">
        <v>355935338.104742</v>
      </c>
      <c r="AR11" s="864">
        <v>-0.019906578984823</v>
      </c>
      <c r="AS11" s="1569"/>
      <c r="AT11" s="1243">
        <v>388966175.862955</v>
      </c>
      <c r="AU11" s="1243">
        <v>559001599.880787</v>
      </c>
      <c r="AV11" s="1243">
        <v>407303619.490206</v>
      </c>
      <c r="AW11" s="1243">
        <v>-170035424.017831</v>
      </c>
      <c r="AX11" s="1243">
        <v>-18337443.6272507</v>
      </c>
      <c r="AY11" s="1243">
        <v>382159202.808506</v>
      </c>
      <c r="AZ11" s="837">
        <v>0.0178118778886514</v>
      </c>
      <c r="BA11" s="1569"/>
      <c r="BB11" s="1243">
        <v>385114151.705836</v>
      </c>
      <c r="BC11" s="1243">
        <v>587191306.657893</v>
      </c>
      <c r="BD11" s="1243">
        <v>391611145.700665</v>
      </c>
      <c r="BE11" s="1243">
        <v>-202077154.952058</v>
      </c>
      <c r="BF11" s="1243">
        <v>-6496993.99482876</v>
      </c>
      <c r="BG11" s="1243">
        <v>373692643.455347</v>
      </c>
      <c r="BH11" s="837">
        <v>0.030563909808017</v>
      </c>
      <c r="BI11" s="1569"/>
      <c r="BJ11" s="1243">
        <v>380813002.848773</v>
      </c>
      <c r="BK11" s="1243">
        <v>606551668.180284</v>
      </c>
      <c r="BL11" s="1243">
        <v>373360509.432795</v>
      </c>
      <c r="BM11" s="1243">
        <v>-225738665.331511</v>
      </c>
      <c r="BN11" s="1243">
        <v>7452493.41597813</v>
      </c>
      <c r="BO11" s="1243">
        <v>358730440.896041</v>
      </c>
      <c r="BP11" s="837">
        <v>0.0615575357852935</v>
      </c>
      <c r="BQ11" s="1569"/>
      <c r="BR11" s="1243">
        <v>426272078.218487</v>
      </c>
      <c r="BS11" s="1243">
        <v>640645646.674954</v>
      </c>
      <c r="BT11" s="1243">
        <v>391436986.601198</v>
      </c>
      <c r="BU11" s="1550">
        <v>-214373568.456467</v>
      </c>
      <c r="BV11" s="1550">
        <v>34835091.6172894</v>
      </c>
      <c r="BW11" s="1243">
        <v>358156291.570442</v>
      </c>
      <c r="BX11" s="1436">
        <v>0.190184531868398</v>
      </c>
      <c r="BY11" s="1569"/>
      <c r="BZ11" s="1243">
        <v>0</v>
      </c>
      <c r="CA11" s="1243">
        <v>0</v>
      </c>
      <c r="CB11" s="1243">
        <v>0</v>
      </c>
      <c r="CC11" s="1243">
        <v>0</v>
      </c>
      <c r="CD11" s="1243">
        <v>0</v>
      </c>
      <c r="CE11" s="1243">
        <v>0</v>
      </c>
      <c r="CF11" s="1436" t="s">
        <v>51</v>
      </c>
      <c r="CG11" s="1569"/>
      <c r="CH11" s="1243">
        <v>0</v>
      </c>
      <c r="CI11" s="1243">
        <v>0</v>
      </c>
      <c r="CJ11" s="1243">
        <v>0</v>
      </c>
      <c r="CK11" s="1243">
        <v>0</v>
      </c>
      <c r="CL11" s="1243">
        <v>0</v>
      </c>
      <c r="CM11" s="1243">
        <v>0</v>
      </c>
      <c r="CN11" s="1436" t="s">
        <v>51</v>
      </c>
      <c r="CO11" s="1569"/>
      <c r="CP11" s="1520">
        <v>3695609675.19019</v>
      </c>
      <c r="CQ11" s="1550">
        <v>4806559557.79391</v>
      </c>
      <c r="CR11" s="1243">
        <v>3660774583.5729</v>
      </c>
      <c r="CS11" s="1550">
        <v>-1110949882.60372</v>
      </c>
      <c r="CT11" s="1550">
        <v>34835091.6172891</v>
      </c>
      <c r="CU11" s="1550">
        <v>3673103323.26636</v>
      </c>
      <c r="CV11" s="864">
        <v>0.00612733972966861</v>
      </c>
      <c r="CW11" s="1569"/>
      <c r="CX11" s="1520">
        <v>6196038783.56764</v>
      </c>
      <c r="CY11" s="1550">
        <v>0</v>
      </c>
      <c r="CZ11" s="1550">
        <v>0</v>
      </c>
      <c r="DA11" s="1550">
        <v>4450600679.06395</v>
      </c>
      <c r="DB11" s="1550">
        <v>4367800117.41519</v>
      </c>
      <c r="DC11" s="1637">
        <v>0.418571962316438</v>
      </c>
      <c r="DD11" s="884">
        <v>-1</v>
      </c>
      <c r="DE11" s="884">
        <v>-1</v>
      </c>
      <c r="DF11" s="1652">
        <v>0.0189570400253933</v>
      </c>
      <c r="DG11" s="1653"/>
      <c r="DH11" s="1654"/>
      <c r="DI11" s="1662"/>
    </row>
    <row r="12" s="109" customFormat="1" ht="5.25" customHeight="1" spans="2:113">
      <c r="B12" s="1524"/>
      <c r="C12" s="1521"/>
      <c r="D12" s="1525"/>
      <c r="E12" s="1555"/>
      <c r="F12" s="1556"/>
      <c r="G12" s="1556"/>
      <c r="H12" s="1557"/>
      <c r="I12" s="1570"/>
      <c r="J12" s="1525"/>
      <c r="K12" s="1555"/>
      <c r="L12" s="1556"/>
      <c r="M12" s="1556"/>
      <c r="N12" s="1557"/>
      <c r="O12" s="1570"/>
      <c r="P12" s="1525"/>
      <c r="Q12" s="1555"/>
      <c r="R12" s="1556"/>
      <c r="S12" s="1556"/>
      <c r="T12" s="1557"/>
      <c r="U12" s="1570"/>
      <c r="V12" s="1525"/>
      <c r="W12" s="1581"/>
      <c r="X12" s="1555"/>
      <c r="Y12" s="1581"/>
      <c r="Z12" s="1581"/>
      <c r="AA12" s="1581"/>
      <c r="AB12" s="1588"/>
      <c r="AC12" s="1570"/>
      <c r="AD12" s="1525"/>
      <c r="AE12" s="1525"/>
      <c r="AF12" s="1525"/>
      <c r="AG12" s="1581"/>
      <c r="AH12" s="1581"/>
      <c r="AI12" s="1525"/>
      <c r="AJ12" s="1588"/>
      <c r="AK12" s="1570"/>
      <c r="AL12" s="1525"/>
      <c r="AM12" s="1525"/>
      <c r="AN12" s="1525"/>
      <c r="AO12" s="1581"/>
      <c r="AP12" s="1581"/>
      <c r="AQ12" s="1525"/>
      <c r="AR12" s="1604"/>
      <c r="AS12" s="1570"/>
      <c r="AT12" s="1525"/>
      <c r="AU12" s="1525"/>
      <c r="AV12" s="1525"/>
      <c r="AW12" s="1581"/>
      <c r="AX12" s="1581"/>
      <c r="AY12" s="1525"/>
      <c r="AZ12" s="1588"/>
      <c r="BA12" s="1570"/>
      <c r="BB12" s="1608"/>
      <c r="BC12" s="1581"/>
      <c r="BD12" s="1581"/>
      <c r="BE12" s="1581"/>
      <c r="BF12" s="1581"/>
      <c r="BG12" s="1581"/>
      <c r="BH12" s="1588"/>
      <c r="BI12" s="1570"/>
      <c r="BJ12" s="1608"/>
      <c r="BK12" s="1581"/>
      <c r="BL12" s="1581">
        <v>351466546.932795</v>
      </c>
      <c r="BM12" s="1581"/>
      <c r="BN12" s="1581"/>
      <c r="BO12" s="1581">
        <v>0</v>
      </c>
      <c r="BP12" s="1588"/>
      <c r="BQ12" s="1570"/>
      <c r="BR12" s="1608"/>
      <c r="BS12" s="1581"/>
      <c r="BT12" s="1581"/>
      <c r="BU12" s="1581"/>
      <c r="BV12" s="1581"/>
      <c r="BW12" s="1581"/>
      <c r="BX12" s="1588"/>
      <c r="BY12" s="1570"/>
      <c r="BZ12" s="1608"/>
      <c r="CA12" s="1581"/>
      <c r="CB12" s="1581"/>
      <c r="CC12" s="1581"/>
      <c r="CD12" s="1581"/>
      <c r="CE12" s="1581"/>
      <c r="CF12" s="1588"/>
      <c r="CG12" s="1570"/>
      <c r="CH12" s="1608"/>
      <c r="CI12" s="1581"/>
      <c r="CJ12" s="1581"/>
      <c r="CK12" s="1581"/>
      <c r="CL12" s="1581"/>
      <c r="CM12" s="1581"/>
      <c r="CN12" s="1588"/>
      <c r="CO12" s="1570"/>
      <c r="CP12" s="1608"/>
      <c r="CQ12" s="1581"/>
      <c r="CR12" s="1581"/>
      <c r="CS12" s="1581"/>
      <c r="CT12" s="1581"/>
      <c r="CU12" s="1555"/>
      <c r="CV12" s="1588"/>
      <c r="CW12" s="1570"/>
      <c r="CX12" s="1608"/>
      <c r="CY12" s="1581"/>
      <c r="CZ12" s="1581"/>
      <c r="DA12" s="1581"/>
      <c r="DB12" s="1581"/>
      <c r="DC12" s="1642"/>
      <c r="DD12" s="1643"/>
      <c r="DE12" s="1655"/>
      <c r="DF12" s="1656"/>
      <c r="DG12" s="1509"/>
      <c r="DH12" s="1657"/>
      <c r="DI12" s="1509"/>
    </row>
    <row r="13" s="1507" customFormat="1" spans="1:113">
      <c r="A13" s="109"/>
      <c r="B13" s="1518" t="s">
        <v>74</v>
      </c>
      <c r="C13" s="1526"/>
      <c r="D13" s="1520">
        <v>342714009.554622</v>
      </c>
      <c r="E13" s="1550">
        <v>329278004.485021</v>
      </c>
      <c r="F13" s="1550">
        <v>13436005.0696008</v>
      </c>
      <c r="G13" s="1550">
        <v>382754748.951371</v>
      </c>
      <c r="H13" s="837">
        <v>-0.104611998953502</v>
      </c>
      <c r="I13" s="1569"/>
      <c r="J13" s="1520">
        <v>299955028.685294</v>
      </c>
      <c r="K13" s="1550">
        <v>297176803.485021</v>
      </c>
      <c r="L13" s="1550">
        <v>2778225.2002731</v>
      </c>
      <c r="M13" s="1550">
        <v>309809176.617647</v>
      </c>
      <c r="N13" s="1436">
        <v>-0.0318071531642027</v>
      </c>
      <c r="O13" s="1569"/>
      <c r="P13" s="1520">
        <v>331115283.269162</v>
      </c>
      <c r="Q13" s="1550">
        <v>368068600</v>
      </c>
      <c r="R13" s="1550">
        <v>-36953316.7308378</v>
      </c>
      <c r="S13" s="1550">
        <v>353264473.381653</v>
      </c>
      <c r="T13" s="837">
        <v>-0.0626986062325077</v>
      </c>
      <c r="U13" s="1569"/>
      <c r="V13" s="1520">
        <v>371314540.216086</v>
      </c>
      <c r="W13" s="1550">
        <v>401411752</v>
      </c>
      <c r="X13" s="1550">
        <v>373926952</v>
      </c>
      <c r="Y13" s="1550">
        <v>-30097211.7839136</v>
      </c>
      <c r="Z13" s="1550">
        <v>-2612411.78391355</v>
      </c>
      <c r="AA13" s="1550">
        <v>375839691.466734</v>
      </c>
      <c r="AB13" s="1436">
        <v>-0.0120401100612541</v>
      </c>
      <c r="AC13" s="1569"/>
      <c r="AD13" s="1520">
        <v>363298574.909964</v>
      </c>
      <c r="AE13" s="1243">
        <v>441389283.04</v>
      </c>
      <c r="AF13" s="1243">
        <v>435386091.04</v>
      </c>
      <c r="AG13" s="1243">
        <v>-78090708.1300361</v>
      </c>
      <c r="AH13" s="1243">
        <v>-72087516.1300361</v>
      </c>
      <c r="AI13" s="1243">
        <v>361328445.451681</v>
      </c>
      <c r="AJ13" s="1436">
        <v>0.00545246155702039</v>
      </c>
      <c r="AK13" s="1569"/>
      <c r="AL13" s="1520">
        <v>336897922.077922</v>
      </c>
      <c r="AM13" s="1243">
        <v>482893022.8608</v>
      </c>
      <c r="AN13" s="1243">
        <v>513078952.8608</v>
      </c>
      <c r="AO13" s="1243">
        <v>-145995100.782878</v>
      </c>
      <c r="AP13" s="1243">
        <v>-176181030.782878</v>
      </c>
      <c r="AQ13" s="1243">
        <v>343213205.104742</v>
      </c>
      <c r="AR13" s="1602">
        <v>-0.0184004663366405</v>
      </c>
      <c r="AS13" s="1569"/>
      <c r="AT13" s="1520">
        <v>376989584.805216</v>
      </c>
      <c r="AU13" s="1243">
        <v>540655005.618016</v>
      </c>
      <c r="AV13" s="1243">
        <v>393578475.659064</v>
      </c>
      <c r="AW13" s="1243">
        <v>-163665420.8128</v>
      </c>
      <c r="AX13" s="1243">
        <v>-16588890.8538475</v>
      </c>
      <c r="AY13" s="1243">
        <v>370095586.991814</v>
      </c>
      <c r="AZ13" s="1436">
        <v>0.0186276142048531</v>
      </c>
      <c r="BA13" s="1569"/>
      <c r="BB13" s="1520">
        <v>371909747.058824</v>
      </c>
      <c r="BC13" s="1243">
        <v>566551552.453376</v>
      </c>
      <c r="BD13" s="1243">
        <v>378603400</v>
      </c>
      <c r="BE13" s="1243">
        <v>-194641805.394553</v>
      </c>
      <c r="BF13" s="1243">
        <v>-6693652.94117641</v>
      </c>
      <c r="BG13" s="1243">
        <v>361887307.638655</v>
      </c>
      <c r="BH13" s="837">
        <v>0.0276949183036159</v>
      </c>
      <c r="BI13" s="1569"/>
      <c r="BJ13" s="1520">
        <v>368261253.346398</v>
      </c>
      <c r="BK13" s="1243">
        <v>585219144.092674</v>
      </c>
      <c r="BL13" s="1243">
        <v>373360509.432795</v>
      </c>
      <c r="BM13" s="1243">
        <v>-216957890.746276</v>
      </c>
      <c r="BN13" s="1243">
        <v>-5099256.08639675</v>
      </c>
      <c r="BO13" s="1243">
        <v>346955533.079349</v>
      </c>
      <c r="BP13" s="1436">
        <v>0.0614076394111758</v>
      </c>
      <c r="BQ13" s="1569"/>
      <c r="BR13" s="1520">
        <v>412972864.705882</v>
      </c>
      <c r="BS13" s="1243">
        <v>618584127.07066</v>
      </c>
      <c r="BT13" s="1243">
        <v>378141643.961198</v>
      </c>
      <c r="BU13" s="1550">
        <v>-205611262.364777</v>
      </c>
      <c r="BV13" s="1550">
        <v>34831220.7446843</v>
      </c>
      <c r="BW13" s="1243">
        <v>346740220.99375</v>
      </c>
      <c r="BX13" s="1436">
        <v>0.191015174190958</v>
      </c>
      <c r="BY13" s="1569"/>
      <c r="BZ13" s="1520">
        <v>0</v>
      </c>
      <c r="CA13" s="1243">
        <v>0</v>
      </c>
      <c r="CB13" s="1243">
        <v>0</v>
      </c>
      <c r="CC13" s="1243">
        <v>0</v>
      </c>
      <c r="CD13" s="1243">
        <v>0</v>
      </c>
      <c r="CE13" s="1243">
        <v>0</v>
      </c>
      <c r="CF13" s="1436" t="s">
        <v>51</v>
      </c>
      <c r="CG13" s="1569"/>
      <c r="CH13" s="1520">
        <v>0</v>
      </c>
      <c r="CI13" s="1243">
        <v>0</v>
      </c>
      <c r="CJ13" s="1243">
        <v>0</v>
      </c>
      <c r="CK13" s="1243">
        <v>0</v>
      </c>
      <c r="CL13" s="1243">
        <v>0</v>
      </c>
      <c r="CM13" s="1243">
        <v>0</v>
      </c>
      <c r="CN13" s="1436" t="s">
        <v>51</v>
      </c>
      <c r="CO13" s="1569"/>
      <c r="CP13" s="1520">
        <v>3575428808.62937</v>
      </c>
      <c r="CQ13" s="1550">
        <v>4631227295.10557</v>
      </c>
      <c r="CR13" s="1243">
        <v>3540597587.88469</v>
      </c>
      <c r="CS13" s="1550">
        <v>-1055798486.4762</v>
      </c>
      <c r="CT13" s="1550">
        <v>34831220.7446842</v>
      </c>
      <c r="CU13" s="1550">
        <v>3551888389.6774</v>
      </c>
      <c r="CV13" s="864">
        <v>0.00662757845105388</v>
      </c>
      <c r="CW13" s="1569"/>
      <c r="CX13" s="1520">
        <v>5973720189.06855</v>
      </c>
      <c r="CY13" s="1550">
        <v>0</v>
      </c>
      <c r="CZ13" s="1550">
        <v>0</v>
      </c>
      <c r="DA13" s="1243">
        <v>4301902641.04551</v>
      </c>
      <c r="DB13" s="1550">
        <v>4224086725.10118</v>
      </c>
      <c r="DC13" s="864">
        <v>0.414203963562197</v>
      </c>
      <c r="DD13" s="1550">
        <v>-1</v>
      </c>
      <c r="DE13" s="864">
        <v>-1</v>
      </c>
      <c r="DF13" s="1658">
        <v>0.0184219503548348</v>
      </c>
      <c r="DG13" s="1653"/>
      <c r="DH13" s="1654"/>
      <c r="DI13" s="1662"/>
    </row>
    <row r="14" spans="2:113">
      <c r="B14" s="1527" t="s">
        <v>75</v>
      </c>
      <c r="C14" s="1519"/>
      <c r="D14" s="1528">
        <v>322123464.838403</v>
      </c>
      <c r="E14" s="1558">
        <v>305878004.485021</v>
      </c>
      <c r="F14" s="1558">
        <v>16245460.3533823</v>
      </c>
      <c r="G14" s="1558">
        <v>369854748.951371</v>
      </c>
      <c r="H14" s="691">
        <v>-0.129054133408581</v>
      </c>
      <c r="I14" s="1519"/>
      <c r="J14" s="1528">
        <v>279337383.554622</v>
      </c>
      <c r="K14" s="1558">
        <v>273776803.485021</v>
      </c>
      <c r="L14" s="1558">
        <v>5560580.06960082</v>
      </c>
      <c r="M14" s="1558">
        <v>297529176.617647</v>
      </c>
      <c r="N14" s="691">
        <v>-0.06114288779955</v>
      </c>
      <c r="O14" s="1519"/>
      <c r="P14" s="1528">
        <v>310115283.269162</v>
      </c>
      <c r="Q14" s="1558">
        <v>344656600</v>
      </c>
      <c r="R14" s="1558">
        <v>-34541316.7308378</v>
      </c>
      <c r="S14" s="1558">
        <v>340884473.381653</v>
      </c>
      <c r="T14" s="691">
        <v>-0.0902628090016918</v>
      </c>
      <c r="U14" s="1519"/>
      <c r="V14" s="1528">
        <v>350314540.216086</v>
      </c>
      <c r="W14" s="1558">
        <v>377011752</v>
      </c>
      <c r="X14" s="1558">
        <v>352926952</v>
      </c>
      <c r="Y14" s="1558">
        <v>-26697211.7839136</v>
      </c>
      <c r="Z14" s="1558">
        <v>-2612411.78391355</v>
      </c>
      <c r="AA14" s="1558">
        <v>364044512.866734</v>
      </c>
      <c r="AB14" s="691">
        <v>-0.0377150929773068</v>
      </c>
      <c r="AC14" s="1519"/>
      <c r="AD14" s="1528">
        <v>342998574.909964</v>
      </c>
      <c r="AE14" s="1558">
        <v>413812283.04</v>
      </c>
      <c r="AF14" s="1558">
        <v>408516091.04</v>
      </c>
      <c r="AG14" s="1558">
        <v>-70813708.1300361</v>
      </c>
      <c r="AH14" s="1558">
        <v>-65517516.1300361</v>
      </c>
      <c r="AI14" s="1558">
        <v>349928445.451681</v>
      </c>
      <c r="AJ14" s="691">
        <v>-0.0198036788143124</v>
      </c>
      <c r="AK14" s="1519"/>
      <c r="AL14" s="1528">
        <v>316597922.077922</v>
      </c>
      <c r="AM14" s="1558">
        <v>455137252.8608</v>
      </c>
      <c r="AN14" s="1558">
        <v>486037252.8608</v>
      </c>
      <c r="AO14" s="1558">
        <v>-138539330.782878</v>
      </c>
      <c r="AP14" s="1558">
        <v>-169439330.782878</v>
      </c>
      <c r="AQ14" s="1558">
        <v>333713205.104742</v>
      </c>
      <c r="AR14" s="691">
        <v>-0.0512874011726577</v>
      </c>
      <c r="AS14" s="1519"/>
      <c r="AT14" s="1528">
        <v>356689584.805216</v>
      </c>
      <c r="AU14" s="1558">
        <v>512233677.918016</v>
      </c>
      <c r="AV14" s="1558">
        <v>373278475.659064</v>
      </c>
      <c r="AW14" s="1558">
        <v>-155544093.1128</v>
      </c>
      <c r="AX14" s="1558">
        <v>-16588890.8538475</v>
      </c>
      <c r="AY14" s="1558">
        <v>360095586.991814</v>
      </c>
      <c r="AZ14" s="691">
        <v>-0.00945860574146729</v>
      </c>
      <c r="BA14" s="1519"/>
      <c r="BB14" s="1528">
        <v>350409747.058824</v>
      </c>
      <c r="BC14" s="1558">
        <v>537438611.476376</v>
      </c>
      <c r="BD14" s="1558">
        <v>358603400</v>
      </c>
      <c r="BE14" s="1558">
        <v>-187028864.417553</v>
      </c>
      <c r="BF14" s="1558">
        <v>-8193652.94117641</v>
      </c>
      <c r="BG14" s="1558">
        <v>339974968.487395</v>
      </c>
      <c r="BH14" s="691">
        <v>0.0306927848772356</v>
      </c>
      <c r="BI14" s="1519"/>
      <c r="BJ14" s="1528">
        <v>347261253.346398</v>
      </c>
      <c r="BK14" s="1558">
        <v>555387303.705904</v>
      </c>
      <c r="BL14" s="1558">
        <v>351466546.932795</v>
      </c>
      <c r="BM14" s="1558">
        <v>-208126050.359506</v>
      </c>
      <c r="BN14" s="1558">
        <v>-4205293.58639675</v>
      </c>
      <c r="BO14" s="1558">
        <v>323755533.079349</v>
      </c>
      <c r="BP14" s="691">
        <v>0.0726033005319726</v>
      </c>
      <c r="BQ14" s="1519"/>
      <c r="BR14" s="1528">
        <v>392872864.705882</v>
      </c>
      <c r="BS14" s="1558">
        <v>588004809.780022</v>
      </c>
      <c r="BT14" s="1558">
        <v>356081031.461198</v>
      </c>
      <c r="BU14" s="1558">
        <v>-195131945.07414</v>
      </c>
      <c r="BV14" s="1558">
        <v>36791833.2446843</v>
      </c>
      <c r="BW14" s="1558">
        <v>324640220.99375</v>
      </c>
      <c r="BX14" s="691">
        <v>0.210179267076849</v>
      </c>
      <c r="BY14" s="1519"/>
      <c r="BZ14" s="1528">
        <v>0</v>
      </c>
      <c r="CA14" s="1558">
        <v>0</v>
      </c>
      <c r="CB14" s="1558">
        <v>0</v>
      </c>
      <c r="CC14" s="1558">
        <v>0</v>
      </c>
      <c r="CD14" s="1558">
        <v>0</v>
      </c>
      <c r="CE14" s="1558">
        <v>0</v>
      </c>
      <c r="CF14" s="691" t="s">
        <v>51</v>
      </c>
      <c r="CG14" s="1519"/>
      <c r="CH14" s="1528">
        <v>0</v>
      </c>
      <c r="CI14" s="1558">
        <v>0</v>
      </c>
      <c r="CJ14" s="1558">
        <v>0</v>
      </c>
      <c r="CK14" s="1558">
        <v>0</v>
      </c>
      <c r="CL14" s="1558">
        <v>0</v>
      </c>
      <c r="CM14" s="1619">
        <v>0</v>
      </c>
      <c r="CN14" s="691" t="s">
        <v>51</v>
      </c>
      <c r="CO14" s="1519"/>
      <c r="CP14" s="1528">
        <v>3368720618.78248</v>
      </c>
      <c r="CQ14" s="1558">
        <v>4363337098.75116</v>
      </c>
      <c r="CR14" s="1558">
        <v>3331928785.5378</v>
      </c>
      <c r="CS14" s="1558">
        <v>-994616479.96868</v>
      </c>
      <c r="CT14" s="1558">
        <v>36791833.2446842</v>
      </c>
      <c r="CU14" s="1558">
        <v>3404420871.92614</v>
      </c>
      <c r="CV14" s="691">
        <v>-0.0104864393935693</v>
      </c>
      <c r="CW14" s="1519"/>
      <c r="CX14" s="1528">
        <v>5642307774.42192</v>
      </c>
      <c r="CY14" s="1528">
        <v>0</v>
      </c>
      <c r="CZ14" s="1528">
        <v>0</v>
      </c>
      <c r="DA14" s="1558">
        <v>4047712018.53362</v>
      </c>
      <c r="DB14" s="1558">
        <v>4004617740.62617</v>
      </c>
      <c r="DC14" s="1501">
        <v>0.4089504017279</v>
      </c>
      <c r="DD14" s="1161">
        <v>-1</v>
      </c>
      <c r="DE14" s="1161">
        <v>-1</v>
      </c>
      <c r="DF14" s="691">
        <v>0.0107611464310979</v>
      </c>
      <c r="DG14" s="1659"/>
      <c r="DH14" s="1654"/>
      <c r="DI14" s="1662"/>
    </row>
    <row r="15" spans="2:113">
      <c r="B15" s="1529" t="s">
        <v>76</v>
      </c>
      <c r="C15" s="1530"/>
      <c r="D15" s="1531">
        <v>82222560.8059904</v>
      </c>
      <c r="E15" s="1559">
        <v>77450375</v>
      </c>
      <c r="F15" s="1559">
        <v>4772185.8059904</v>
      </c>
      <c r="G15" s="1559">
        <v>109719933.386555</v>
      </c>
      <c r="H15" s="1560">
        <v>-0.250614193172066</v>
      </c>
      <c r="I15" s="1530"/>
      <c r="J15" s="1531">
        <v>76128864.7058824</v>
      </c>
      <c r="K15" s="1559">
        <v>66000000</v>
      </c>
      <c r="L15" s="1559">
        <v>10128864.7058824</v>
      </c>
      <c r="M15" s="1559">
        <v>107729436.789916</v>
      </c>
      <c r="N15" s="1560">
        <v>-0.293332751248465</v>
      </c>
      <c r="O15" s="1530"/>
      <c r="P15" s="1531">
        <v>85856477.6928954</v>
      </c>
      <c r="Q15" s="1559">
        <v>81029000</v>
      </c>
      <c r="R15" s="1559">
        <v>4827477.69289535</v>
      </c>
      <c r="S15" s="1559">
        <v>102260943.137255</v>
      </c>
      <c r="T15" s="1560">
        <v>-0.160417701432124</v>
      </c>
      <c r="U15" s="1530"/>
      <c r="V15" s="1532">
        <v>88000000</v>
      </c>
      <c r="W15" s="1559">
        <v>89000000</v>
      </c>
      <c r="X15" s="1559">
        <v>91000000</v>
      </c>
      <c r="Y15" s="1559">
        <v>-1000000</v>
      </c>
      <c r="Z15" s="1559">
        <v>-3000000</v>
      </c>
      <c r="AA15" s="1559">
        <v>104557767.226891</v>
      </c>
      <c r="AB15" s="1560">
        <v>-0.158359992433277</v>
      </c>
      <c r="AC15" s="1530"/>
      <c r="AD15" s="1532">
        <v>87700000</v>
      </c>
      <c r="AE15" s="1559">
        <v>96000000</v>
      </c>
      <c r="AF15" s="1559">
        <v>98000000</v>
      </c>
      <c r="AG15" s="1559">
        <v>-8300000</v>
      </c>
      <c r="AH15" s="1559">
        <v>-10300000</v>
      </c>
      <c r="AI15" s="1559">
        <v>102223764.705882</v>
      </c>
      <c r="AJ15" s="1560">
        <v>-0.142078163014932</v>
      </c>
      <c r="AK15" s="1530"/>
      <c r="AL15" s="1532">
        <v>83747338.0443086</v>
      </c>
      <c r="AM15" s="1559">
        <v>101000000</v>
      </c>
      <c r="AN15" s="1559">
        <v>103000000</v>
      </c>
      <c r="AO15" s="1559">
        <v>-17252661.9556914</v>
      </c>
      <c r="AP15" s="1559">
        <v>-19252661.9556914</v>
      </c>
      <c r="AQ15" s="1559">
        <v>93455763.5054021</v>
      </c>
      <c r="AR15" s="1560">
        <v>-0.103882576065331</v>
      </c>
      <c r="AS15" s="1530"/>
      <c r="AT15" s="1532">
        <v>94678201.4565826</v>
      </c>
      <c r="AU15" s="1559">
        <v>106000000</v>
      </c>
      <c r="AV15" s="1559">
        <v>91992915</v>
      </c>
      <c r="AW15" s="1559">
        <v>-11321798.5434174</v>
      </c>
      <c r="AX15" s="1559">
        <v>2685286.45658262</v>
      </c>
      <c r="AY15" s="1559">
        <v>100447079.831933</v>
      </c>
      <c r="AZ15" s="1560">
        <v>-0.0574320167893638</v>
      </c>
      <c r="BA15" s="1530"/>
      <c r="BB15" s="1532">
        <v>95767644.5378151</v>
      </c>
      <c r="BC15" s="1559">
        <v>113000000</v>
      </c>
      <c r="BD15" s="1559">
        <v>95700000</v>
      </c>
      <c r="BE15" s="1559">
        <v>-17232355.4621849</v>
      </c>
      <c r="BF15" s="1559">
        <v>67644.5378151238</v>
      </c>
      <c r="BG15" s="1559">
        <v>86177399.0840336</v>
      </c>
      <c r="BH15" s="1560">
        <v>0.111284925696467</v>
      </c>
      <c r="BI15" s="1530"/>
      <c r="BJ15" s="1532">
        <v>88303361.3445378</v>
      </c>
      <c r="BK15" s="1559">
        <v>119000000</v>
      </c>
      <c r="BL15" s="1559">
        <v>97682997.4285714</v>
      </c>
      <c r="BM15" s="1559">
        <v>-30696638.6554622</v>
      </c>
      <c r="BN15" s="1559">
        <v>-9379636.08403362</v>
      </c>
      <c r="BO15" s="1559">
        <v>79334417.6470588</v>
      </c>
      <c r="BP15" s="1560">
        <v>0.113052366973686</v>
      </c>
      <c r="BQ15" s="1530"/>
      <c r="BR15" s="1532">
        <v>96076457.1428571</v>
      </c>
      <c r="BS15" s="1559">
        <v>124000000</v>
      </c>
      <c r="BT15" s="1559">
        <v>99636657.3771428</v>
      </c>
      <c r="BU15" s="1559">
        <v>-27923542.8571429</v>
      </c>
      <c r="BV15" s="1559">
        <v>-3560200.2342857</v>
      </c>
      <c r="BW15" s="1559">
        <v>77835997.1580983</v>
      </c>
      <c r="BX15" s="1560">
        <v>0.234344784556551</v>
      </c>
      <c r="BY15" s="1530"/>
      <c r="BZ15" s="1532"/>
      <c r="CA15" s="1559"/>
      <c r="CB15" s="1559"/>
      <c r="CC15" s="1559">
        <v>0</v>
      </c>
      <c r="CD15" s="1559">
        <v>0</v>
      </c>
      <c r="CE15" s="1559"/>
      <c r="CF15" s="1560" t="s">
        <v>51</v>
      </c>
      <c r="CG15" s="1530"/>
      <c r="CH15" s="1532"/>
      <c r="CI15" s="1559"/>
      <c r="CJ15" s="1559"/>
      <c r="CK15" s="1559">
        <v>0</v>
      </c>
      <c r="CL15" s="1559">
        <v>0</v>
      </c>
      <c r="CM15" s="1559"/>
      <c r="CN15" s="1560" t="s">
        <v>51</v>
      </c>
      <c r="CO15" s="1530"/>
      <c r="CP15" s="1532">
        <v>878480905.73087</v>
      </c>
      <c r="CQ15" s="1559">
        <v>972479375</v>
      </c>
      <c r="CR15" s="1559">
        <v>882041105.965155</v>
      </c>
      <c r="CS15" s="1559">
        <v>-93998469.2691305</v>
      </c>
      <c r="CT15" s="1559">
        <v>-3560200.23428559</v>
      </c>
      <c r="CU15" s="1559">
        <v>963742502.473024</v>
      </c>
      <c r="CV15" s="1560">
        <v>-0.0884692711210393</v>
      </c>
      <c r="CW15" s="1530"/>
      <c r="CX15" s="1631">
        <v>1249479375</v>
      </c>
      <c r="CY15" s="1632"/>
      <c r="CZ15" s="1632"/>
      <c r="DA15" s="1632">
        <v>1097036521.47328</v>
      </c>
      <c r="DB15" s="1635">
        <v>1115765935.24613</v>
      </c>
      <c r="DC15" s="1644">
        <v>0.119840044878561</v>
      </c>
      <c r="DD15" s="1645">
        <v>-1</v>
      </c>
      <c r="DE15" s="1645">
        <v>-1</v>
      </c>
      <c r="DF15" s="1560">
        <v>-0.0167861494792118</v>
      </c>
      <c r="DG15" s="1660"/>
      <c r="DH15" s="1654"/>
      <c r="DI15" s="1662"/>
    </row>
    <row r="16" spans="2:113">
      <c r="B16" s="1529" t="s">
        <v>77</v>
      </c>
      <c r="C16" s="1530"/>
      <c r="D16" s="1532">
        <v>205995480.192077</v>
      </c>
      <c r="E16" s="1559">
        <v>196427629.485021</v>
      </c>
      <c r="F16" s="1559">
        <v>9567850.70705584</v>
      </c>
      <c r="G16" s="1559">
        <v>234949046.218487</v>
      </c>
      <c r="H16" s="1560">
        <v>-0.123233383971628</v>
      </c>
      <c r="I16" s="1530"/>
      <c r="J16" s="1532">
        <v>172030592.436975</v>
      </c>
      <c r="K16" s="1559">
        <v>175396803.485021</v>
      </c>
      <c r="L16" s="1559">
        <v>-3366211.0480462</v>
      </c>
      <c r="M16" s="1559">
        <v>170431096.638655</v>
      </c>
      <c r="N16" s="1560">
        <v>0.00938499974397589</v>
      </c>
      <c r="O16" s="1530"/>
      <c r="P16" s="1532">
        <v>210389815.889992</v>
      </c>
      <c r="Q16" s="1559">
        <v>230160000</v>
      </c>
      <c r="R16" s="1559">
        <v>-19770184.1100076</v>
      </c>
      <c r="S16" s="1559">
        <v>221401386.554622</v>
      </c>
      <c r="T16" s="1560">
        <v>-0.0497357800508301</v>
      </c>
      <c r="U16" s="1530"/>
      <c r="V16" s="1532">
        <v>234000000</v>
      </c>
      <c r="W16" s="1559">
        <v>252670000</v>
      </c>
      <c r="X16" s="1559">
        <v>234870000</v>
      </c>
      <c r="Y16" s="1559">
        <v>-18670000</v>
      </c>
      <c r="Z16" s="1559">
        <v>-870000</v>
      </c>
      <c r="AA16" s="1559">
        <v>237549310.92437</v>
      </c>
      <c r="AB16" s="1560">
        <v>-0.014941364849927</v>
      </c>
      <c r="AC16" s="1530"/>
      <c r="AD16" s="1532">
        <v>230000000</v>
      </c>
      <c r="AE16" s="1559">
        <v>280658000</v>
      </c>
      <c r="AF16" s="1559">
        <v>280658000</v>
      </c>
      <c r="AG16" s="1559">
        <v>-50658000.0000001</v>
      </c>
      <c r="AH16" s="1559">
        <v>-50658000.0000001</v>
      </c>
      <c r="AI16" s="1559">
        <v>222613121.84874</v>
      </c>
      <c r="AJ16" s="1560">
        <v>0.0331825819157223</v>
      </c>
      <c r="AK16" s="1530"/>
      <c r="AL16" s="1532">
        <v>207350584.033613</v>
      </c>
      <c r="AM16" s="1559">
        <v>307866000</v>
      </c>
      <c r="AN16" s="1559">
        <v>346766000</v>
      </c>
      <c r="AO16" s="1559">
        <v>-100515415.966387</v>
      </c>
      <c r="AP16" s="1559">
        <v>-139415415.966387</v>
      </c>
      <c r="AQ16" s="1559">
        <v>208910921.84874</v>
      </c>
      <c r="AR16" s="1560">
        <v>-0.00746891450824316</v>
      </c>
      <c r="AS16" s="1530"/>
      <c r="AT16" s="1532">
        <v>236282677.466281</v>
      </c>
      <c r="AU16" s="1559">
        <v>356337000</v>
      </c>
      <c r="AV16" s="1559">
        <v>252747000</v>
      </c>
      <c r="AW16" s="1559">
        <v>-120054322.533719</v>
      </c>
      <c r="AX16" s="1559">
        <v>-16464322.5337194</v>
      </c>
      <c r="AY16" s="1559">
        <v>231616487.394958</v>
      </c>
      <c r="AZ16" s="1560">
        <v>0.0201461913346683</v>
      </c>
      <c r="BA16" s="1530"/>
      <c r="BB16" s="1532">
        <v>228734768.907563</v>
      </c>
      <c r="BC16" s="1559">
        <v>372580000</v>
      </c>
      <c r="BD16" s="1559">
        <v>238000000</v>
      </c>
      <c r="BE16" s="1559">
        <v>-143845231.092437</v>
      </c>
      <c r="BF16" s="1559">
        <v>-9265231.09243697</v>
      </c>
      <c r="BG16" s="1559">
        <v>222722037.722689</v>
      </c>
      <c r="BH16" s="1560">
        <v>0.0269965704622386</v>
      </c>
      <c r="BI16" s="1530"/>
      <c r="BJ16" s="1532">
        <v>232463266.134122</v>
      </c>
      <c r="BK16" s="1559">
        <v>384212000</v>
      </c>
      <c r="BL16" s="1559">
        <v>226608245.798319</v>
      </c>
      <c r="BM16" s="1559">
        <v>-151748733.865878</v>
      </c>
      <c r="BN16" s="1559">
        <v>5855020.33580229</v>
      </c>
      <c r="BO16" s="1559">
        <v>210264735.294118</v>
      </c>
      <c r="BP16" s="1560">
        <v>0.105574198207573</v>
      </c>
      <c r="BQ16" s="1530"/>
      <c r="BR16" s="1532">
        <v>272175928.571429</v>
      </c>
      <c r="BS16" s="1559">
        <v>409687000</v>
      </c>
      <c r="BT16" s="1559">
        <v>229269070.378151</v>
      </c>
      <c r="BU16" s="1559">
        <v>-137511071.428571</v>
      </c>
      <c r="BV16" s="1559">
        <v>42906858.1932773</v>
      </c>
      <c r="BW16" s="1559">
        <v>213128680.672269</v>
      </c>
      <c r="BX16" s="1560">
        <v>0.277049750943457</v>
      </c>
      <c r="BY16" s="1530"/>
      <c r="BZ16" s="1532"/>
      <c r="CA16" s="1559"/>
      <c r="CB16" s="1559"/>
      <c r="CC16" s="1559">
        <v>0</v>
      </c>
      <c r="CD16" s="1559">
        <v>0</v>
      </c>
      <c r="CE16" s="1559"/>
      <c r="CF16" s="1560" t="s">
        <v>51</v>
      </c>
      <c r="CG16" s="1530"/>
      <c r="CH16" s="1532"/>
      <c r="CI16" s="1559"/>
      <c r="CJ16" s="1559"/>
      <c r="CK16" s="1559">
        <v>0</v>
      </c>
      <c r="CL16" s="1559">
        <v>0</v>
      </c>
      <c r="CM16" s="1559"/>
      <c r="CN16" s="1560" t="s">
        <v>51</v>
      </c>
      <c r="CO16" s="1530"/>
      <c r="CP16" s="1531">
        <v>2229423113.63205</v>
      </c>
      <c r="CQ16" s="1559">
        <v>2965994432.97004</v>
      </c>
      <c r="CR16" s="1559">
        <v>2186516255.43877</v>
      </c>
      <c r="CS16" s="1559">
        <v>-736571319.337991</v>
      </c>
      <c r="CT16" s="1559">
        <v>42906858.1932774</v>
      </c>
      <c r="CU16" s="1559">
        <v>2173586825.11765</v>
      </c>
      <c r="CV16" s="1560">
        <v>0.0256885475515252</v>
      </c>
      <c r="CW16" s="1530"/>
      <c r="CX16" s="1631">
        <v>3853785432.97004</v>
      </c>
      <c r="CY16" s="1632"/>
      <c r="CZ16" s="1632"/>
      <c r="DA16" s="1632">
        <v>2632272787.6765</v>
      </c>
      <c r="DB16" s="1635">
        <v>2564938425.95798</v>
      </c>
      <c r="DC16" s="1644">
        <v>0.502486529098914</v>
      </c>
      <c r="DD16" s="1645">
        <v>-1</v>
      </c>
      <c r="DE16" s="1645">
        <v>-1</v>
      </c>
      <c r="DF16" s="1560"/>
      <c r="DG16" s="1660"/>
      <c r="DH16" s="1654"/>
      <c r="DI16" s="1662"/>
    </row>
    <row r="17" spans="2:113">
      <c r="B17" s="1529" t="s">
        <v>78</v>
      </c>
      <c r="C17" s="1530"/>
      <c r="D17" s="1532">
        <v>30090726.3613445</v>
      </c>
      <c r="E17" s="1559">
        <v>28000000</v>
      </c>
      <c r="F17" s="1559">
        <v>2090726.36134454</v>
      </c>
      <c r="G17" s="1559">
        <v>20206768.957253</v>
      </c>
      <c r="H17" s="1560">
        <v>0.489140912384399</v>
      </c>
      <c r="I17" s="1530"/>
      <c r="J17" s="1532">
        <v>28000000.3613445</v>
      </c>
      <c r="K17" s="1559">
        <v>28000000</v>
      </c>
      <c r="L17" s="1559">
        <v>0.361344538629055</v>
      </c>
      <c r="M17" s="1559">
        <v>15326152.5168067</v>
      </c>
      <c r="N17" s="1560">
        <v>0.826942563088787</v>
      </c>
      <c r="O17" s="1530"/>
      <c r="P17" s="1532">
        <v>10627069.1680672</v>
      </c>
      <c r="Q17" s="1559">
        <v>29000000</v>
      </c>
      <c r="R17" s="1559">
        <v>-18372930.8319328</v>
      </c>
      <c r="S17" s="1559">
        <v>13816661.2668067</v>
      </c>
      <c r="T17" s="1560">
        <v>-0.230851146825332</v>
      </c>
      <c r="U17" s="1530"/>
      <c r="V17" s="1532">
        <v>24580000</v>
      </c>
      <c r="W17" s="1559">
        <v>30284800</v>
      </c>
      <c r="X17" s="1559">
        <v>22000000</v>
      </c>
      <c r="Y17" s="1559">
        <v>-5704800</v>
      </c>
      <c r="Z17" s="1559">
        <v>2580000</v>
      </c>
      <c r="AA17" s="1559">
        <v>18457932.1944647</v>
      </c>
      <c r="AB17" s="1560">
        <v>0.33167679570148</v>
      </c>
      <c r="AC17" s="1530"/>
      <c r="AD17" s="1532">
        <v>22000000</v>
      </c>
      <c r="AE17" s="1559">
        <v>31496192</v>
      </c>
      <c r="AF17" s="1559">
        <v>24200000</v>
      </c>
      <c r="AG17" s="1559">
        <v>-9496192</v>
      </c>
      <c r="AH17" s="1559">
        <v>-2200000</v>
      </c>
      <c r="AI17" s="1559">
        <v>21197837.8886555</v>
      </c>
      <c r="AJ17" s="1560">
        <v>0.0378416947784015</v>
      </c>
      <c r="AK17" s="1530"/>
      <c r="AL17" s="1531">
        <v>21500000</v>
      </c>
      <c r="AM17" s="1559">
        <v>40000000</v>
      </c>
      <c r="AN17" s="1559">
        <v>30000000</v>
      </c>
      <c r="AO17" s="1559">
        <v>-18500000</v>
      </c>
      <c r="AP17" s="1559">
        <v>-8500000</v>
      </c>
      <c r="AQ17" s="1559">
        <v>27380616.9894958</v>
      </c>
      <c r="AR17" s="1560">
        <v>-0.214772990387756</v>
      </c>
      <c r="AS17" s="1530"/>
      <c r="AT17" s="1532">
        <v>22000000</v>
      </c>
      <c r="AU17" s="1559">
        <v>43000000</v>
      </c>
      <c r="AV17" s="1559">
        <v>24500000</v>
      </c>
      <c r="AW17" s="1559">
        <v>-21000000</v>
      </c>
      <c r="AX17" s="1559">
        <v>-2500000</v>
      </c>
      <c r="AY17" s="1559">
        <v>23967595.3951753</v>
      </c>
      <c r="AZ17" s="1560">
        <v>-0.0820939840953504</v>
      </c>
      <c r="BA17" s="1530"/>
      <c r="BB17" s="1609">
        <v>22000000</v>
      </c>
      <c r="BC17" s="1559">
        <v>44824000</v>
      </c>
      <c r="BD17" s="1559">
        <v>21500000</v>
      </c>
      <c r="BE17" s="1559">
        <v>-22824000</v>
      </c>
      <c r="BF17" s="1559">
        <v>500000</v>
      </c>
      <c r="BG17" s="1559">
        <v>27019868.6554622</v>
      </c>
      <c r="BH17" s="1560">
        <v>-0.185784347047424</v>
      </c>
      <c r="BI17" s="1530"/>
      <c r="BJ17" s="1532">
        <v>22000000</v>
      </c>
      <c r="BK17" s="1559">
        <v>45000000</v>
      </c>
      <c r="BL17" s="1559">
        <v>22000000</v>
      </c>
      <c r="BM17" s="1559">
        <v>-23000000</v>
      </c>
      <c r="BN17" s="1559">
        <v>0</v>
      </c>
      <c r="BO17" s="1559">
        <v>30365280.9785086</v>
      </c>
      <c r="BP17" s="1560">
        <v>-0.275488344218822</v>
      </c>
      <c r="BQ17" s="1530"/>
      <c r="BR17" s="1532">
        <v>20000000</v>
      </c>
      <c r="BS17" s="1559">
        <v>46999000</v>
      </c>
      <c r="BT17" s="1559">
        <v>22000000</v>
      </c>
      <c r="BU17" s="1559">
        <v>-26999000</v>
      </c>
      <c r="BV17" s="1559">
        <v>-2000000</v>
      </c>
      <c r="BW17" s="1559">
        <v>30365280.9785086</v>
      </c>
      <c r="BX17" s="1560">
        <v>-0.341353040198929</v>
      </c>
      <c r="BY17" s="1530"/>
      <c r="BZ17" s="1532"/>
      <c r="CA17" s="1559"/>
      <c r="CB17" s="1559"/>
      <c r="CC17" s="1559">
        <v>0</v>
      </c>
      <c r="CD17" s="1559">
        <v>0</v>
      </c>
      <c r="CE17" s="1559"/>
      <c r="CF17" s="1560" t="s">
        <v>51</v>
      </c>
      <c r="CG17" s="1530"/>
      <c r="CH17" s="1531"/>
      <c r="CI17" s="1559"/>
      <c r="CJ17" s="1559"/>
      <c r="CK17" s="1559">
        <v>0</v>
      </c>
      <c r="CL17" s="1559">
        <v>0</v>
      </c>
      <c r="CM17" s="1559"/>
      <c r="CN17" s="1560" t="s">
        <v>51</v>
      </c>
      <c r="CO17" s="1530"/>
      <c r="CP17" s="1531">
        <v>222797795.890756</v>
      </c>
      <c r="CQ17" s="1559">
        <v>366603992</v>
      </c>
      <c r="CR17" s="1559">
        <v>224797795.890756</v>
      </c>
      <c r="CS17" s="1559">
        <v>-143806196.109244</v>
      </c>
      <c r="CT17" s="1559">
        <v>-2000000</v>
      </c>
      <c r="CU17" s="1559">
        <v>228103995.821137</v>
      </c>
      <c r="CV17" s="1560">
        <v>-0.0232621963121667</v>
      </c>
      <c r="CW17" s="1530"/>
      <c r="CX17" s="1631">
        <v>465103992</v>
      </c>
      <c r="CY17" s="1632"/>
      <c r="CZ17" s="1632"/>
      <c r="DA17" s="1632">
        <v>268797795.890756</v>
      </c>
      <c r="DB17" s="1635">
        <v>277329390.571591</v>
      </c>
      <c r="DC17" s="1644">
        <v>0.677081506007697</v>
      </c>
      <c r="DD17" s="1645">
        <v>-1</v>
      </c>
      <c r="DE17" s="1645">
        <v>-1</v>
      </c>
      <c r="DF17" s="1560"/>
      <c r="DG17" s="1660"/>
      <c r="DH17" s="1654"/>
      <c r="DI17" s="1662"/>
    </row>
    <row r="18" hidden="1" spans="2:113">
      <c r="B18" s="1529" t="s">
        <v>79</v>
      </c>
      <c r="C18" s="1530"/>
      <c r="D18" s="1532"/>
      <c r="E18" s="1559"/>
      <c r="F18" s="1559">
        <v>0</v>
      </c>
      <c r="G18" s="1559">
        <v>1311839.04453782</v>
      </c>
      <c r="H18" s="1560">
        <v>-1</v>
      </c>
      <c r="I18" s="1530"/>
      <c r="J18" s="1532"/>
      <c r="K18" s="1559"/>
      <c r="L18" s="1559">
        <v>0</v>
      </c>
      <c r="M18" s="1559">
        <v>898110</v>
      </c>
      <c r="N18" s="1560">
        <v>-1</v>
      </c>
      <c r="O18" s="1530"/>
      <c r="P18" s="1532"/>
      <c r="Q18" s="1559"/>
      <c r="R18" s="1559">
        <v>0</v>
      </c>
      <c r="S18" s="1559">
        <v>0</v>
      </c>
      <c r="T18" s="1560" t="s">
        <v>51</v>
      </c>
      <c r="U18" s="1530"/>
      <c r="V18" s="1532"/>
      <c r="W18" s="1559"/>
      <c r="X18" s="1559"/>
      <c r="Y18" s="1559">
        <v>0</v>
      </c>
      <c r="Z18" s="1559">
        <v>0</v>
      </c>
      <c r="AA18" s="1559"/>
      <c r="AB18" s="1560" t="s">
        <v>51</v>
      </c>
      <c r="AC18" s="1530"/>
      <c r="AD18" s="1532"/>
      <c r="AE18" s="1559"/>
      <c r="AF18" s="1559"/>
      <c r="AG18" s="1559">
        <v>0</v>
      </c>
      <c r="AH18" s="1559">
        <v>0</v>
      </c>
      <c r="AI18" s="1559">
        <v>0</v>
      </c>
      <c r="AJ18" s="1560" t="s">
        <v>51</v>
      </c>
      <c r="AK18" s="1530"/>
      <c r="AL18" s="1532"/>
      <c r="AM18" s="1559"/>
      <c r="AN18" s="1559"/>
      <c r="AO18" s="1559">
        <v>0</v>
      </c>
      <c r="AP18" s="1559">
        <v>0</v>
      </c>
      <c r="AQ18" s="1559">
        <v>0</v>
      </c>
      <c r="AR18" s="1560" t="s">
        <v>51</v>
      </c>
      <c r="AS18" s="1530"/>
      <c r="AT18" s="1532"/>
      <c r="AU18" s="1559"/>
      <c r="AV18" s="1559"/>
      <c r="AW18" s="1559">
        <v>0</v>
      </c>
      <c r="AX18" s="1559">
        <v>0</v>
      </c>
      <c r="AY18" s="1559">
        <v>0</v>
      </c>
      <c r="AZ18" s="1560" t="s">
        <v>51</v>
      </c>
      <c r="BA18" s="1530"/>
      <c r="BB18" s="1532"/>
      <c r="BC18" s="1559"/>
      <c r="BD18" s="1559"/>
      <c r="BE18" s="1559">
        <v>0</v>
      </c>
      <c r="BF18" s="1559">
        <v>0</v>
      </c>
      <c r="BG18" s="1559">
        <v>0</v>
      </c>
      <c r="BH18" s="1560" t="s">
        <v>51</v>
      </c>
      <c r="BI18" s="1530"/>
      <c r="BJ18" s="1532"/>
      <c r="BK18" s="1559"/>
      <c r="BL18" s="1559">
        <v>0</v>
      </c>
      <c r="BM18" s="1559">
        <v>0</v>
      </c>
      <c r="BN18" s="1559">
        <v>0</v>
      </c>
      <c r="BO18" s="1559">
        <v>0</v>
      </c>
      <c r="BP18" s="1560" t="s">
        <v>51</v>
      </c>
      <c r="BQ18" s="1530"/>
      <c r="BR18" s="1532"/>
      <c r="BS18" s="1559"/>
      <c r="BT18" s="1559"/>
      <c r="BU18" s="1559">
        <v>0</v>
      </c>
      <c r="BV18" s="1559">
        <v>0</v>
      </c>
      <c r="BW18" s="1559"/>
      <c r="BX18" s="1560" t="s">
        <v>51</v>
      </c>
      <c r="BY18" s="1530"/>
      <c r="BZ18" s="1532"/>
      <c r="CA18" s="1559"/>
      <c r="CB18" s="1559"/>
      <c r="CC18" s="1559">
        <v>0</v>
      </c>
      <c r="CD18" s="1559">
        <v>0</v>
      </c>
      <c r="CE18" s="1559"/>
      <c r="CF18" s="1560" t="s">
        <v>51</v>
      </c>
      <c r="CG18" s="1530"/>
      <c r="CH18" s="1532"/>
      <c r="CI18" s="1559"/>
      <c r="CJ18" s="1559"/>
      <c r="CK18" s="1559">
        <v>0</v>
      </c>
      <c r="CL18" s="1559">
        <v>0</v>
      </c>
      <c r="CM18" s="1559"/>
      <c r="CN18" s="1560" t="s">
        <v>51</v>
      </c>
      <c r="CO18" s="1530"/>
      <c r="CP18" s="1531">
        <v>0</v>
      </c>
      <c r="CQ18" s="1559">
        <v>0</v>
      </c>
      <c r="CR18" s="1559">
        <v>0</v>
      </c>
      <c r="CS18" s="1559">
        <v>0</v>
      </c>
      <c r="CT18" s="1559">
        <v>0</v>
      </c>
      <c r="CU18" s="1559">
        <v>2209949.04453782</v>
      </c>
      <c r="CV18" s="1560">
        <v>-1</v>
      </c>
      <c r="CW18" s="1530"/>
      <c r="CX18" s="1631"/>
      <c r="CY18" s="1632"/>
      <c r="CZ18" s="1632"/>
      <c r="DA18" s="1632"/>
      <c r="DB18" s="1635">
        <v>2209949.04453782</v>
      </c>
      <c r="DC18" s="1644">
        <v>-1</v>
      </c>
      <c r="DD18" s="1645">
        <v>-1</v>
      </c>
      <c r="DE18" s="1645">
        <v>-1</v>
      </c>
      <c r="DF18" s="1560"/>
      <c r="DG18" s="1660"/>
      <c r="DH18" s="1654"/>
      <c r="DI18" s="1662"/>
    </row>
    <row r="19" spans="2:113">
      <c r="B19" s="1529" t="s">
        <v>80</v>
      </c>
      <c r="C19" s="1530"/>
      <c r="D19" s="1532">
        <v>3814697.4789916</v>
      </c>
      <c r="E19" s="1559">
        <v>4000000</v>
      </c>
      <c r="F19" s="1559">
        <v>-185302.521008403</v>
      </c>
      <c r="G19" s="1559">
        <v>3667161.34453781</v>
      </c>
      <c r="H19" s="1560">
        <v>0.0402316998333152</v>
      </c>
      <c r="I19" s="1530"/>
      <c r="J19" s="1532">
        <v>3177926.05042017</v>
      </c>
      <c r="K19" s="1559">
        <v>4380000</v>
      </c>
      <c r="L19" s="1559">
        <v>-1202073.94957983</v>
      </c>
      <c r="M19" s="1559">
        <v>3144380.67226891</v>
      </c>
      <c r="N19" s="1560">
        <v>0.0106683578254714</v>
      </c>
      <c r="O19" s="1530"/>
      <c r="P19" s="1532">
        <v>3241920.51820728</v>
      </c>
      <c r="Q19" s="1559">
        <v>4467600</v>
      </c>
      <c r="R19" s="1559">
        <v>-1225679.48179272</v>
      </c>
      <c r="S19" s="1559">
        <v>3405482.42296919</v>
      </c>
      <c r="T19" s="1560">
        <v>-0.0480289969076678</v>
      </c>
      <c r="U19" s="1530"/>
      <c r="V19" s="1532">
        <v>3734540.21608643</v>
      </c>
      <c r="W19" s="1559">
        <v>5056952</v>
      </c>
      <c r="X19" s="1559">
        <v>5056952</v>
      </c>
      <c r="Y19" s="1559">
        <v>-1322411.78391357</v>
      </c>
      <c r="Z19" s="1559">
        <v>-1322411.78391357</v>
      </c>
      <c r="AA19" s="1559">
        <v>3479502.5210084</v>
      </c>
      <c r="AB19" s="1560">
        <v>0.0732971720923248</v>
      </c>
      <c r="AC19" s="1530"/>
      <c r="AD19" s="1532">
        <v>3298574.90996399</v>
      </c>
      <c r="AE19" s="1559">
        <v>5658091.04</v>
      </c>
      <c r="AF19" s="1559">
        <v>5658091.04</v>
      </c>
      <c r="AG19" s="1559">
        <v>-2359516.13003601</v>
      </c>
      <c r="AH19" s="1559">
        <v>-2359516.13003601</v>
      </c>
      <c r="AI19" s="1559">
        <v>3893721.00840336</v>
      </c>
      <c r="AJ19" s="1560">
        <v>-0.152847648086481</v>
      </c>
      <c r="AK19" s="1530"/>
      <c r="AL19" s="1532">
        <v>4000000</v>
      </c>
      <c r="AM19" s="1559">
        <v>6271252.8608</v>
      </c>
      <c r="AN19" s="1559">
        <v>6271252.8608</v>
      </c>
      <c r="AO19" s="1559">
        <v>-2271252.8608</v>
      </c>
      <c r="AP19" s="1559">
        <v>-2271252.8608</v>
      </c>
      <c r="AQ19" s="1559">
        <v>3965902.76110444</v>
      </c>
      <c r="AR19" s="1560">
        <v>0.00859759831480655</v>
      </c>
      <c r="AS19" s="1530"/>
      <c r="AT19" s="1532">
        <v>3728705.88235294</v>
      </c>
      <c r="AU19" s="1559">
        <v>6896677.918016</v>
      </c>
      <c r="AV19" s="1559">
        <v>4038560.65906363</v>
      </c>
      <c r="AW19" s="1559">
        <v>-3167972.03566306</v>
      </c>
      <c r="AX19" s="1559">
        <v>-309854.776710684</v>
      </c>
      <c r="AY19" s="1559">
        <v>4064424.3697479</v>
      </c>
      <c r="AZ19" s="1560">
        <v>-0.082599270365014</v>
      </c>
      <c r="BA19" s="1530"/>
      <c r="BB19" s="1532">
        <v>3907333.61344538</v>
      </c>
      <c r="BC19" s="1559">
        <v>7034611.47637632</v>
      </c>
      <c r="BD19" s="1559">
        <v>3403400</v>
      </c>
      <c r="BE19" s="1559">
        <v>-3127277.86293094</v>
      </c>
      <c r="BF19" s="1559">
        <v>503933.613445379</v>
      </c>
      <c r="BG19" s="1559">
        <v>4055663.02521008</v>
      </c>
      <c r="BH19" s="1560">
        <v>-0.0365734063315141</v>
      </c>
      <c r="BI19" s="1530"/>
      <c r="BJ19" s="1532">
        <v>4494625.8677384</v>
      </c>
      <c r="BK19" s="1559">
        <v>7175303.70590385</v>
      </c>
      <c r="BL19" s="1559">
        <v>5175303.70590385</v>
      </c>
      <c r="BM19" s="1559">
        <v>-2680677.83816545</v>
      </c>
      <c r="BN19" s="1559">
        <v>-680677.83816545</v>
      </c>
      <c r="BO19" s="1559">
        <v>3791099.15966387</v>
      </c>
      <c r="BP19" s="1560">
        <v>0.185573280583067</v>
      </c>
      <c r="BQ19" s="1530"/>
      <c r="BR19" s="1532">
        <v>4620478.99159664</v>
      </c>
      <c r="BS19" s="1559">
        <v>7318809.78002192</v>
      </c>
      <c r="BT19" s="1559">
        <v>5175303.70590385</v>
      </c>
      <c r="BU19" s="1559">
        <v>-2698330.78842529</v>
      </c>
      <c r="BV19" s="1559">
        <v>-554824.71430721</v>
      </c>
      <c r="BW19" s="1559">
        <v>3310262.18487395</v>
      </c>
      <c r="BX19" s="1560">
        <v>0.395804541618984</v>
      </c>
      <c r="BY19" s="1530"/>
      <c r="BZ19" s="1532"/>
      <c r="CA19" s="1559"/>
      <c r="CB19" s="1559"/>
      <c r="CC19" s="1559">
        <v>0</v>
      </c>
      <c r="CD19" s="1559">
        <v>0</v>
      </c>
      <c r="CE19" s="1559"/>
      <c r="CF19" s="1560" t="s">
        <v>51</v>
      </c>
      <c r="CG19" s="1530"/>
      <c r="CH19" s="1532"/>
      <c r="CI19" s="1559"/>
      <c r="CJ19" s="1559"/>
      <c r="CK19" s="1559">
        <v>0</v>
      </c>
      <c r="CL19" s="1559">
        <v>0</v>
      </c>
      <c r="CM19" s="1559"/>
      <c r="CN19" s="1560" t="s">
        <v>51</v>
      </c>
      <c r="CO19" s="1530"/>
      <c r="CP19" s="1532">
        <v>38018803.5288028</v>
      </c>
      <c r="CQ19" s="1559">
        <v>58259298.7811181</v>
      </c>
      <c r="CR19" s="1559">
        <v>38573628.24311</v>
      </c>
      <c r="CS19" s="1559">
        <v>-20240495.2523153</v>
      </c>
      <c r="CT19" s="1559">
        <v>-554824.714307211</v>
      </c>
      <c r="CU19" s="1559">
        <v>36777599.4697879</v>
      </c>
      <c r="CV19" s="1560">
        <v>0.0337489144726406</v>
      </c>
      <c r="CW19" s="1530"/>
      <c r="CX19" s="1631">
        <v>73938974.4518753</v>
      </c>
      <c r="CY19" s="1632"/>
      <c r="CZ19" s="1632"/>
      <c r="DA19" s="1632">
        <v>49604913.4930832</v>
      </c>
      <c r="DB19" s="1635">
        <v>44374039.8059224</v>
      </c>
      <c r="DC19" s="1644">
        <v>0.666266465150802</v>
      </c>
      <c r="DD19" s="1645">
        <v>-1</v>
      </c>
      <c r="DE19" s="1645">
        <v>-1</v>
      </c>
      <c r="DF19" s="1560"/>
      <c r="DG19" s="1660"/>
      <c r="DH19" s="1654"/>
      <c r="DI19" s="1662"/>
    </row>
    <row r="20" hidden="1" spans="2:113">
      <c r="B20" s="1529" t="s">
        <v>81</v>
      </c>
      <c r="C20" s="1530"/>
      <c r="D20" s="1532"/>
      <c r="E20" s="1559"/>
      <c r="F20" s="1559">
        <v>0</v>
      </c>
      <c r="G20" s="1559">
        <v>0</v>
      </c>
      <c r="H20" s="1560" t="s">
        <v>51</v>
      </c>
      <c r="I20" s="1530"/>
      <c r="J20" s="1532"/>
      <c r="K20" s="1559"/>
      <c r="L20" s="1559">
        <v>0</v>
      </c>
      <c r="M20" s="1559"/>
      <c r="N20" s="1560" t="s">
        <v>51</v>
      </c>
      <c r="O20" s="1530"/>
      <c r="P20" s="1532"/>
      <c r="Q20" s="1559"/>
      <c r="R20" s="1559">
        <v>0</v>
      </c>
      <c r="S20" s="1559"/>
      <c r="T20" s="1560" t="s">
        <v>51</v>
      </c>
      <c r="U20" s="1530"/>
      <c r="V20" s="1532"/>
      <c r="W20" s="1559"/>
      <c r="X20" s="1559"/>
      <c r="Y20" s="1559">
        <v>0</v>
      </c>
      <c r="Z20" s="1559">
        <v>0</v>
      </c>
      <c r="AA20" s="1559"/>
      <c r="AB20" s="1560" t="s">
        <v>51</v>
      </c>
      <c r="AC20" s="1530"/>
      <c r="AD20" s="1532"/>
      <c r="AE20" s="1559"/>
      <c r="AF20" s="1559"/>
      <c r="AG20" s="1559">
        <v>0</v>
      </c>
      <c r="AH20" s="1559">
        <v>0</v>
      </c>
      <c r="AI20" s="1559">
        <v>0</v>
      </c>
      <c r="AJ20" s="1560" t="s">
        <v>51</v>
      </c>
      <c r="AK20" s="1530"/>
      <c r="AL20" s="1532"/>
      <c r="AM20" s="1559"/>
      <c r="AN20" s="1559"/>
      <c r="AO20" s="1559">
        <v>0</v>
      </c>
      <c r="AP20" s="1559">
        <v>0</v>
      </c>
      <c r="AQ20" s="1559"/>
      <c r="AR20" s="1560" t="s">
        <v>51</v>
      </c>
      <c r="AS20" s="1530"/>
      <c r="AT20" s="1532"/>
      <c r="AU20" s="1559"/>
      <c r="AV20" s="1559"/>
      <c r="AW20" s="1559">
        <v>0</v>
      </c>
      <c r="AX20" s="1559">
        <v>0</v>
      </c>
      <c r="AY20" s="1559">
        <v>0</v>
      </c>
      <c r="AZ20" s="1560" t="s">
        <v>51</v>
      </c>
      <c r="BA20" s="1530"/>
      <c r="BB20" s="1532"/>
      <c r="BC20" s="1559"/>
      <c r="BD20" s="1559"/>
      <c r="BE20" s="1559">
        <v>0</v>
      </c>
      <c r="BF20" s="1559">
        <v>0</v>
      </c>
      <c r="BG20" s="1559"/>
      <c r="BH20" s="1560" t="s">
        <v>51</v>
      </c>
      <c r="BI20" s="1530"/>
      <c r="BJ20" s="1532"/>
      <c r="BK20" s="1559"/>
      <c r="BL20" s="1559">
        <v>16665000</v>
      </c>
      <c r="BM20" s="1559">
        <v>0</v>
      </c>
      <c r="BN20" s="1559">
        <v>-16665000</v>
      </c>
      <c r="BO20" s="1559">
        <v>0</v>
      </c>
      <c r="BP20" s="1560" t="s">
        <v>51</v>
      </c>
      <c r="BQ20" s="1530"/>
      <c r="BR20" s="1532"/>
      <c r="BS20" s="1559"/>
      <c r="BT20" s="1559"/>
      <c r="BU20" s="1559">
        <v>0</v>
      </c>
      <c r="BV20" s="1559">
        <v>0</v>
      </c>
      <c r="BW20" s="1559"/>
      <c r="BX20" s="1560" t="s">
        <v>51</v>
      </c>
      <c r="BY20" s="1530"/>
      <c r="BZ20" s="1532"/>
      <c r="CA20" s="1559"/>
      <c r="CB20" s="1559"/>
      <c r="CC20" s="1559">
        <v>0</v>
      </c>
      <c r="CD20" s="1559">
        <v>0</v>
      </c>
      <c r="CE20" s="1559"/>
      <c r="CF20" s="1560" t="s">
        <v>51</v>
      </c>
      <c r="CG20" s="1530"/>
      <c r="CH20" s="1532"/>
      <c r="CI20" s="1559"/>
      <c r="CJ20" s="1559"/>
      <c r="CK20" s="1559">
        <v>0</v>
      </c>
      <c r="CL20" s="1559">
        <v>0</v>
      </c>
      <c r="CM20" s="1559"/>
      <c r="CN20" s="1560" t="s">
        <v>51</v>
      </c>
      <c r="CO20" s="1530"/>
      <c r="CP20" s="1532">
        <v>0</v>
      </c>
      <c r="CQ20" s="1559">
        <v>0</v>
      </c>
      <c r="CR20" s="1559"/>
      <c r="CS20" s="1559">
        <v>0</v>
      </c>
      <c r="CT20" s="1559">
        <v>0</v>
      </c>
      <c r="CU20" s="1559">
        <v>0</v>
      </c>
      <c r="CV20" s="1560" t="s">
        <v>51</v>
      </c>
      <c r="CW20" s="1530"/>
      <c r="CX20" s="1631"/>
      <c r="CY20" s="1632"/>
      <c r="CZ20" s="1632"/>
      <c r="DA20" s="1632"/>
      <c r="DB20" s="1635">
        <v>0</v>
      </c>
      <c r="DC20" s="1644" t="s">
        <v>51</v>
      </c>
      <c r="DD20" s="1645" t="s">
        <v>51</v>
      </c>
      <c r="DE20" s="1645" t="s">
        <v>51</v>
      </c>
      <c r="DF20" s="1560"/>
      <c r="DG20" s="1660"/>
      <c r="DH20" s="1654"/>
      <c r="DI20" s="1662"/>
    </row>
    <row r="21" spans="2:113">
      <c r="B21" s="1533" t="s">
        <v>82</v>
      </c>
      <c r="C21" s="1519"/>
      <c r="D21" s="1528">
        <v>20590544.7162185</v>
      </c>
      <c r="E21" s="1558">
        <v>23400000</v>
      </c>
      <c r="F21" s="1558">
        <v>-2809455.28378151</v>
      </c>
      <c r="G21" s="1558">
        <v>12900000</v>
      </c>
      <c r="H21" s="691">
        <v>0.596166257071201</v>
      </c>
      <c r="I21" s="1519"/>
      <c r="J21" s="1528">
        <v>20617645.1306723</v>
      </c>
      <c r="K21" s="1558">
        <v>23400000</v>
      </c>
      <c r="L21" s="1558">
        <v>-2782354.86932773</v>
      </c>
      <c r="M21" s="1558">
        <v>12280000</v>
      </c>
      <c r="N21" s="691">
        <v>0.678961329859305</v>
      </c>
      <c r="O21" s="1519"/>
      <c r="P21" s="1528">
        <v>21000000</v>
      </c>
      <c r="Q21" s="1558">
        <v>23412000</v>
      </c>
      <c r="R21" s="1558">
        <v>-2412000</v>
      </c>
      <c r="S21" s="1558">
        <v>12380000</v>
      </c>
      <c r="T21" s="691">
        <v>0.696284329563813</v>
      </c>
      <c r="U21" s="1519"/>
      <c r="V21" s="1528">
        <v>21000000</v>
      </c>
      <c r="W21" s="1558">
        <v>24400000</v>
      </c>
      <c r="X21" s="1558">
        <v>21000000</v>
      </c>
      <c r="Y21" s="1558">
        <v>-3400000</v>
      </c>
      <c r="Z21" s="1558">
        <v>0</v>
      </c>
      <c r="AA21" s="1558">
        <v>11795178.6</v>
      </c>
      <c r="AB21" s="691">
        <v>0.780388471608221</v>
      </c>
      <c r="AC21" s="1519"/>
      <c r="AD21" s="1528">
        <v>20300000</v>
      </c>
      <c r="AE21" s="1558">
        <v>27577000</v>
      </c>
      <c r="AF21" s="1558">
        <v>26870000</v>
      </c>
      <c r="AG21" s="1558">
        <v>-7277000</v>
      </c>
      <c r="AH21" s="1558">
        <v>-6570000</v>
      </c>
      <c r="AI21" s="1558">
        <v>11400000</v>
      </c>
      <c r="AJ21" s="691">
        <v>0.780701754385965</v>
      </c>
      <c r="AK21" s="1519"/>
      <c r="AL21" s="1528">
        <v>20300000</v>
      </c>
      <c r="AM21" s="1558">
        <v>27755770</v>
      </c>
      <c r="AN21" s="1558">
        <v>27041700</v>
      </c>
      <c r="AO21" s="1558">
        <v>-7455770</v>
      </c>
      <c r="AP21" s="1558">
        <v>-6741700</v>
      </c>
      <c r="AQ21" s="1558">
        <v>9500000</v>
      </c>
      <c r="AR21" s="1560">
        <v>1.13684210526316</v>
      </c>
      <c r="AS21" s="1519"/>
      <c r="AT21" s="1528">
        <v>20300000</v>
      </c>
      <c r="AU21" s="1558">
        <v>28421327.7</v>
      </c>
      <c r="AV21" s="1558">
        <v>20300000</v>
      </c>
      <c r="AW21" s="1558">
        <v>-8121327.7</v>
      </c>
      <c r="AX21" s="1558">
        <v>0</v>
      </c>
      <c r="AY21" s="1558">
        <v>10000000</v>
      </c>
      <c r="AZ21" s="691">
        <v>1.03</v>
      </c>
      <c r="BA21" s="1519"/>
      <c r="BB21" s="1528">
        <v>21500000</v>
      </c>
      <c r="BC21" s="1558">
        <v>29112940.977</v>
      </c>
      <c r="BD21" s="1558">
        <v>20000000</v>
      </c>
      <c r="BE21" s="1558">
        <v>-7612940.977</v>
      </c>
      <c r="BF21" s="1558">
        <v>1500000</v>
      </c>
      <c r="BG21" s="1558">
        <v>21912339.1512605</v>
      </c>
      <c r="BH21" s="691">
        <v>-0.018817669278215</v>
      </c>
      <c r="BI21" s="1519"/>
      <c r="BJ21" s="1528">
        <v>21000000</v>
      </c>
      <c r="BK21" s="1558">
        <v>29831840.38677</v>
      </c>
      <c r="BL21" s="1558">
        <v>21893962.5</v>
      </c>
      <c r="BM21" s="1558">
        <v>-8831840.38677</v>
      </c>
      <c r="BN21" s="1558">
        <v>-893962.5</v>
      </c>
      <c r="BO21" s="1558">
        <v>23200000</v>
      </c>
      <c r="BP21" s="691">
        <v>-0.0948275862068966</v>
      </c>
      <c r="BQ21" s="1519"/>
      <c r="BR21" s="1528">
        <v>20100000</v>
      </c>
      <c r="BS21" s="1558">
        <v>30579317.2906377</v>
      </c>
      <c r="BT21" s="1558">
        <v>22060612.5</v>
      </c>
      <c r="BU21" s="1558">
        <v>-10479317.2906377</v>
      </c>
      <c r="BV21" s="1558">
        <v>-1960612.5</v>
      </c>
      <c r="BW21" s="1558">
        <v>22100000</v>
      </c>
      <c r="BX21" s="691">
        <v>-0.0904977375565611</v>
      </c>
      <c r="BY21" s="1519"/>
      <c r="BZ21" s="1528">
        <v>0</v>
      </c>
      <c r="CA21" s="1558">
        <v>0</v>
      </c>
      <c r="CB21" s="1558">
        <v>0</v>
      </c>
      <c r="CC21" s="1558">
        <v>0</v>
      </c>
      <c r="CD21" s="1558">
        <v>0</v>
      </c>
      <c r="CE21" s="1558">
        <v>0</v>
      </c>
      <c r="CF21" s="691" t="s">
        <v>51</v>
      </c>
      <c r="CG21" s="1519"/>
      <c r="CH21" s="1528">
        <v>0</v>
      </c>
      <c r="CI21" s="1558">
        <v>0</v>
      </c>
      <c r="CJ21" s="1558">
        <v>0</v>
      </c>
      <c r="CK21" s="1558">
        <v>0</v>
      </c>
      <c r="CL21" s="1558">
        <v>0</v>
      </c>
      <c r="CM21" s="1558">
        <v>0</v>
      </c>
      <c r="CN21" s="691" t="s">
        <v>51</v>
      </c>
      <c r="CO21" s="1519"/>
      <c r="CP21" s="1528">
        <v>206708189.846891</v>
      </c>
      <c r="CQ21" s="1558">
        <v>267890196.354408</v>
      </c>
      <c r="CR21" s="1558">
        <v>208668802.346891</v>
      </c>
      <c r="CS21" s="1558">
        <v>-61182006.507517</v>
      </c>
      <c r="CT21" s="1558">
        <v>-1960612.5</v>
      </c>
      <c r="CU21" s="1558">
        <v>147467517.751261</v>
      </c>
      <c r="CV21" s="691">
        <v>0.401720141486031</v>
      </c>
      <c r="CW21" s="1519"/>
      <c r="CX21" s="1633">
        <v>331412414.646631</v>
      </c>
      <c r="CY21" s="1634">
        <v>0</v>
      </c>
      <c r="CZ21" s="1634">
        <v>0</v>
      </c>
      <c r="DA21" s="1634">
        <v>254190622.511891</v>
      </c>
      <c r="DB21" s="1634">
        <v>219468984.475011</v>
      </c>
      <c r="DC21" s="1501">
        <v>0.51006492074221</v>
      </c>
      <c r="DD21" s="1161">
        <v>-1</v>
      </c>
      <c r="DE21" s="1161">
        <v>-1</v>
      </c>
      <c r="DF21" s="691">
        <v>0.158207493965202</v>
      </c>
      <c r="DG21" s="1659"/>
      <c r="DH21" s="1654"/>
      <c r="DI21" s="1662"/>
    </row>
    <row r="22" spans="2:113">
      <c r="B22" s="1534" t="s">
        <v>83</v>
      </c>
      <c r="C22" s="1521"/>
      <c r="D22" s="1535">
        <v>13590544.7162185</v>
      </c>
      <c r="E22" s="1561">
        <v>17700000</v>
      </c>
      <c r="F22" s="1561">
        <v>-4109455.28378151</v>
      </c>
      <c r="G22" s="1561">
        <v>7200000</v>
      </c>
      <c r="H22" s="629">
        <v>0.887575655030346</v>
      </c>
      <c r="I22" s="1521"/>
      <c r="J22" s="1535">
        <v>16617645.1306723</v>
      </c>
      <c r="K22" s="1561">
        <v>17700000</v>
      </c>
      <c r="L22" s="1561">
        <v>-1082354.86932773</v>
      </c>
      <c r="M22" s="1561">
        <v>6880000</v>
      </c>
      <c r="N22" s="629">
        <v>1.41535539690004</v>
      </c>
      <c r="O22" s="1521"/>
      <c r="P22" s="1535">
        <v>17000000</v>
      </c>
      <c r="Q22" s="1561">
        <v>17712000</v>
      </c>
      <c r="R22" s="1561">
        <v>-712000</v>
      </c>
      <c r="S22" s="1561">
        <v>6380000</v>
      </c>
      <c r="T22" s="629">
        <v>1.66457680250784</v>
      </c>
      <c r="U22" s="1521"/>
      <c r="V22" s="1537">
        <v>17000000</v>
      </c>
      <c r="W22" s="1561">
        <v>17700000</v>
      </c>
      <c r="X22" s="1561">
        <v>17000000</v>
      </c>
      <c r="Y22" s="1561">
        <v>-700000</v>
      </c>
      <c r="Z22" s="1561">
        <v>0</v>
      </c>
      <c r="AA22" s="1561">
        <v>6000000</v>
      </c>
      <c r="AB22" s="629">
        <v>1.83333333333333</v>
      </c>
      <c r="AC22" s="1521"/>
      <c r="AD22" s="1537">
        <v>16500000</v>
      </c>
      <c r="AE22" s="1561">
        <v>17877000</v>
      </c>
      <c r="AF22" s="1561">
        <v>17170000</v>
      </c>
      <c r="AG22" s="1561">
        <v>-1377000</v>
      </c>
      <c r="AH22" s="1561">
        <v>-670000</v>
      </c>
      <c r="AI22" s="1561">
        <v>5900000</v>
      </c>
      <c r="AJ22" s="629">
        <v>1.79661016949153</v>
      </c>
      <c r="AK22" s="1521"/>
      <c r="AL22" s="1537">
        <v>16500000</v>
      </c>
      <c r="AM22" s="1561">
        <v>18055770</v>
      </c>
      <c r="AN22" s="1561">
        <v>17341700</v>
      </c>
      <c r="AO22" s="1561">
        <v>-1555770</v>
      </c>
      <c r="AP22" s="1561">
        <v>-841700.000000004</v>
      </c>
      <c r="AQ22" s="1561">
        <v>5000000</v>
      </c>
      <c r="AR22" s="1560">
        <v>2.3</v>
      </c>
      <c r="AS22" s="1521"/>
      <c r="AT22" s="1537">
        <v>16500000</v>
      </c>
      <c r="AU22" s="1561">
        <v>18236327.7</v>
      </c>
      <c r="AV22" s="1561">
        <v>16500000</v>
      </c>
      <c r="AW22" s="1561">
        <v>-1736327.7</v>
      </c>
      <c r="AX22" s="1561">
        <v>0</v>
      </c>
      <c r="AY22" s="1561">
        <v>5200000</v>
      </c>
      <c r="AZ22" s="629">
        <v>2.17307692307692</v>
      </c>
      <c r="BA22" s="1521"/>
      <c r="BB22" s="1610">
        <v>16500000</v>
      </c>
      <c r="BC22" s="1559">
        <v>18418690.977</v>
      </c>
      <c r="BD22" s="1559">
        <v>16500000</v>
      </c>
      <c r="BE22" s="1561">
        <v>-1918690.977</v>
      </c>
      <c r="BF22" s="1561">
        <v>0</v>
      </c>
      <c r="BG22" s="1561">
        <v>17253731</v>
      </c>
      <c r="BH22" s="629">
        <v>-0.0436851020802399</v>
      </c>
      <c r="BI22" s="1521"/>
      <c r="BJ22" s="1584">
        <v>16500000</v>
      </c>
      <c r="BK22" s="1561">
        <v>18602877.88677</v>
      </c>
      <c r="BL22" s="1561">
        <v>16665000</v>
      </c>
      <c r="BM22" s="1561">
        <v>-2102877.88677</v>
      </c>
      <c r="BN22" s="1561">
        <v>-165000</v>
      </c>
      <c r="BO22" s="1561">
        <v>18000000</v>
      </c>
      <c r="BP22" s="629">
        <v>-0.0833333333333334</v>
      </c>
      <c r="BQ22" s="1521"/>
      <c r="BR22" s="1537">
        <v>16500000</v>
      </c>
      <c r="BS22" s="1561">
        <v>18788906.6656377</v>
      </c>
      <c r="BT22" s="1561">
        <v>16831650</v>
      </c>
      <c r="BU22" s="1561">
        <v>-2288906.6656377</v>
      </c>
      <c r="BV22" s="1561">
        <v>-331650</v>
      </c>
      <c r="BW22" s="1561">
        <v>17000000</v>
      </c>
      <c r="BX22" s="629">
        <v>-0.0294117647058824</v>
      </c>
      <c r="BY22" s="1521"/>
      <c r="BZ22" s="1537"/>
      <c r="CA22" s="1561"/>
      <c r="CB22" s="1561"/>
      <c r="CC22" s="1561">
        <v>0</v>
      </c>
      <c r="CD22" s="1561">
        <v>0</v>
      </c>
      <c r="CE22" s="1561"/>
      <c r="CF22" s="629" t="s">
        <v>51</v>
      </c>
      <c r="CG22" s="1521"/>
      <c r="CH22" s="1537"/>
      <c r="CI22" s="1561"/>
      <c r="CJ22" s="1561"/>
      <c r="CK22" s="1561">
        <v>0</v>
      </c>
      <c r="CL22" s="1561">
        <v>0</v>
      </c>
      <c r="CM22" s="1561"/>
      <c r="CN22" s="629" t="s">
        <v>51</v>
      </c>
      <c r="CO22" s="1521"/>
      <c r="CP22" s="1537">
        <v>163208189.846891</v>
      </c>
      <c r="CQ22" s="1561">
        <v>180791573.229408</v>
      </c>
      <c r="CR22" s="1559">
        <v>163539839.846891</v>
      </c>
      <c r="CS22" s="1561">
        <v>-17583383.382517</v>
      </c>
      <c r="CT22" s="1561">
        <v>-331650</v>
      </c>
      <c r="CU22" s="1561">
        <v>94813731</v>
      </c>
      <c r="CV22" s="629">
        <v>0.721356053870412</v>
      </c>
      <c r="CW22" s="1521"/>
      <c r="CX22" s="1631">
        <v>218934932.651319</v>
      </c>
      <c r="CY22" s="1635"/>
      <c r="CZ22" s="1635"/>
      <c r="DA22" s="1635">
        <v>197874772.511891</v>
      </c>
      <c r="DB22" s="1635">
        <v>153206127.471953</v>
      </c>
      <c r="DC22" s="1646">
        <v>0.429022038895926</v>
      </c>
      <c r="DD22" s="683">
        <v>-1</v>
      </c>
      <c r="DE22" s="683">
        <v>-1</v>
      </c>
      <c r="DF22" s="629">
        <v>0.291559128717719</v>
      </c>
      <c r="DG22" s="1653"/>
      <c r="DH22" s="1654"/>
      <c r="DI22" s="1662"/>
    </row>
    <row r="23" spans="2:113">
      <c r="B23" s="1534" t="s">
        <v>84</v>
      </c>
      <c r="C23" s="1521"/>
      <c r="D23" s="1535">
        <v>7000000</v>
      </c>
      <c r="E23" s="1561">
        <v>5700000</v>
      </c>
      <c r="F23" s="1561">
        <v>1300000</v>
      </c>
      <c r="G23" s="1561">
        <v>5700000</v>
      </c>
      <c r="H23" s="629">
        <v>0.228070175438597</v>
      </c>
      <c r="I23" s="1521"/>
      <c r="J23" s="1535">
        <v>4000000</v>
      </c>
      <c r="K23" s="1561">
        <v>5700000</v>
      </c>
      <c r="L23" s="1561">
        <v>-1700000</v>
      </c>
      <c r="M23" s="1561">
        <v>5400000</v>
      </c>
      <c r="N23" s="629">
        <v>-0.259259259259259</v>
      </c>
      <c r="O23" s="1521"/>
      <c r="P23" s="1535">
        <v>4000000</v>
      </c>
      <c r="Q23" s="1561">
        <v>5700000</v>
      </c>
      <c r="R23" s="1561">
        <v>-1700000</v>
      </c>
      <c r="S23" s="1561">
        <v>6000000</v>
      </c>
      <c r="T23" s="629">
        <v>-0.333333333333333</v>
      </c>
      <c r="U23" s="1521"/>
      <c r="V23" s="1537">
        <v>4000000</v>
      </c>
      <c r="W23" s="1561">
        <v>6700000</v>
      </c>
      <c r="X23" s="1561">
        <v>4000000</v>
      </c>
      <c r="Y23" s="1561">
        <v>-2700000</v>
      </c>
      <c r="Z23" s="1561">
        <v>0</v>
      </c>
      <c r="AA23" s="1561">
        <v>5795178.6</v>
      </c>
      <c r="AB23" s="629">
        <v>-0.309771056926529</v>
      </c>
      <c r="AC23" s="1521"/>
      <c r="AD23" s="1537">
        <v>3800000</v>
      </c>
      <c r="AE23" s="1561">
        <v>9700000</v>
      </c>
      <c r="AF23" s="1561">
        <v>9700000</v>
      </c>
      <c r="AG23" s="1561">
        <v>-5900000</v>
      </c>
      <c r="AH23" s="1561">
        <v>-5900000</v>
      </c>
      <c r="AI23" s="1561">
        <v>5500000</v>
      </c>
      <c r="AJ23" s="629">
        <v>-0.309090909090909</v>
      </c>
      <c r="AK23" s="1521"/>
      <c r="AL23" s="1537">
        <v>3800000</v>
      </c>
      <c r="AM23" s="1561">
        <v>9700000</v>
      </c>
      <c r="AN23" s="1561">
        <v>9700000</v>
      </c>
      <c r="AO23" s="1561">
        <v>-5900000</v>
      </c>
      <c r="AP23" s="1561">
        <v>-5900000</v>
      </c>
      <c r="AQ23" s="1561">
        <v>4500000</v>
      </c>
      <c r="AR23" s="1560">
        <v>-0.155555555555556</v>
      </c>
      <c r="AS23" s="1521"/>
      <c r="AT23" s="1537">
        <v>3800000</v>
      </c>
      <c r="AU23" s="1561">
        <v>10185000</v>
      </c>
      <c r="AV23" s="1561">
        <v>3800000</v>
      </c>
      <c r="AW23" s="1561">
        <v>-6385000</v>
      </c>
      <c r="AX23" s="1561">
        <v>0</v>
      </c>
      <c r="AY23" s="1561">
        <v>4800000</v>
      </c>
      <c r="AZ23" s="629">
        <v>-0.208333333333333</v>
      </c>
      <c r="BA23" s="1521"/>
      <c r="BB23" s="1610">
        <v>5000000</v>
      </c>
      <c r="BC23" s="1559">
        <v>10694250</v>
      </c>
      <c r="BD23" s="1559">
        <v>3500000</v>
      </c>
      <c r="BE23" s="1561">
        <v>-5694250</v>
      </c>
      <c r="BF23" s="1561">
        <v>1500000</v>
      </c>
      <c r="BG23" s="1561">
        <v>4658608.1512605</v>
      </c>
      <c r="BH23" s="629">
        <v>0.0732819412268282</v>
      </c>
      <c r="BI23" s="1521"/>
      <c r="BJ23" s="1537">
        <v>4500000</v>
      </c>
      <c r="BK23" s="1561">
        <v>11228962.5</v>
      </c>
      <c r="BL23" s="1561">
        <v>5228962.5</v>
      </c>
      <c r="BM23" s="1561">
        <v>-6728962.5</v>
      </c>
      <c r="BN23" s="1561">
        <v>-728962.5</v>
      </c>
      <c r="BO23" s="1561">
        <v>5200000</v>
      </c>
      <c r="BP23" s="629">
        <v>-0.134615384615385</v>
      </c>
      <c r="BQ23" s="1521"/>
      <c r="BR23" s="1537">
        <v>3600000</v>
      </c>
      <c r="BS23" s="1561">
        <v>11790410.625</v>
      </c>
      <c r="BT23" s="1561">
        <v>5228962.5</v>
      </c>
      <c r="BU23" s="1561">
        <v>-8190410.625</v>
      </c>
      <c r="BV23" s="1561">
        <v>-1628962.5</v>
      </c>
      <c r="BW23" s="1561">
        <v>5100000</v>
      </c>
      <c r="BX23" s="629">
        <v>-0.294117647058823</v>
      </c>
      <c r="BY23" s="1521"/>
      <c r="BZ23" s="1537"/>
      <c r="CA23" s="1561"/>
      <c r="CB23" s="1561"/>
      <c r="CC23" s="1561">
        <v>0</v>
      </c>
      <c r="CD23" s="1561">
        <v>0</v>
      </c>
      <c r="CE23" s="1561"/>
      <c r="CF23" s="629" t="s">
        <v>51</v>
      </c>
      <c r="CG23" s="1521"/>
      <c r="CH23" s="1537"/>
      <c r="CI23" s="1561"/>
      <c r="CJ23" s="1561"/>
      <c r="CK23" s="1561">
        <v>0</v>
      </c>
      <c r="CL23" s="1561">
        <v>0</v>
      </c>
      <c r="CM23" s="1561"/>
      <c r="CN23" s="629" t="s">
        <v>51</v>
      </c>
      <c r="CO23" s="1521"/>
      <c r="CP23" s="1537">
        <v>43500000</v>
      </c>
      <c r="CQ23" s="1561">
        <v>87098623.125</v>
      </c>
      <c r="CR23" s="1559">
        <v>45128962.5</v>
      </c>
      <c r="CS23" s="1561">
        <v>-43598623.125</v>
      </c>
      <c r="CT23" s="1561">
        <v>-1628962.5</v>
      </c>
      <c r="CU23" s="1561">
        <v>52653786.7512605</v>
      </c>
      <c r="CV23" s="629">
        <v>-0.173848593160137</v>
      </c>
      <c r="CW23" s="1521"/>
      <c r="CX23" s="1631">
        <v>112477481.995313</v>
      </c>
      <c r="CY23" s="1635"/>
      <c r="CZ23" s="1635"/>
      <c r="DA23" s="1635">
        <v>56315850</v>
      </c>
      <c r="DB23" s="1635">
        <v>66262857.0030588</v>
      </c>
      <c r="DC23" s="1646">
        <v>0.697443893644977</v>
      </c>
      <c r="DD23" s="683">
        <v>-1</v>
      </c>
      <c r="DE23" s="683">
        <v>-1</v>
      </c>
      <c r="DF23" s="629">
        <v>-0.150114369541893</v>
      </c>
      <c r="DG23" s="1653"/>
      <c r="DH23" s="1654"/>
      <c r="DI23" s="1662"/>
    </row>
    <row r="24" hidden="1" spans="2:112">
      <c r="B24" s="1529" t="s">
        <v>85</v>
      </c>
      <c r="C24" s="1530"/>
      <c r="D24" s="1532"/>
      <c r="E24" s="1559"/>
      <c r="F24" s="1559">
        <v>0</v>
      </c>
      <c r="G24" s="1559">
        <v>0</v>
      </c>
      <c r="H24" s="1560" t="s">
        <v>51</v>
      </c>
      <c r="I24" s="1530"/>
      <c r="J24" s="1532"/>
      <c r="K24" s="1559"/>
      <c r="L24" s="1559">
        <v>0</v>
      </c>
      <c r="M24" s="1559"/>
      <c r="N24" s="1560" t="s">
        <v>51</v>
      </c>
      <c r="O24" s="1530"/>
      <c r="P24" s="1532"/>
      <c r="Q24" s="1559"/>
      <c r="R24" s="1559">
        <v>0</v>
      </c>
      <c r="S24" s="1559"/>
      <c r="T24" s="1560" t="s">
        <v>51</v>
      </c>
      <c r="U24" s="1530"/>
      <c r="V24" s="1532"/>
      <c r="W24" s="1559"/>
      <c r="X24" s="1559"/>
      <c r="Y24" s="1559">
        <v>0</v>
      </c>
      <c r="Z24" s="1559">
        <v>0</v>
      </c>
      <c r="AA24" s="1559"/>
      <c r="AB24" s="1560" t="s">
        <v>51</v>
      </c>
      <c r="AC24" s="1530"/>
      <c r="AD24" s="1532"/>
      <c r="AE24" s="1559"/>
      <c r="AF24" s="1559"/>
      <c r="AG24" s="1559">
        <v>0</v>
      </c>
      <c r="AH24" s="1559">
        <v>0</v>
      </c>
      <c r="AI24" s="1559"/>
      <c r="AJ24" s="1560" t="s">
        <v>51</v>
      </c>
      <c r="AK24" s="1530"/>
      <c r="AL24" s="1532"/>
      <c r="AM24" s="1559"/>
      <c r="AN24" s="1559"/>
      <c r="AO24" s="1559">
        <v>0</v>
      </c>
      <c r="AP24" s="1559">
        <v>0</v>
      </c>
      <c r="AQ24" s="1559"/>
      <c r="AR24" s="1605" t="s">
        <v>51</v>
      </c>
      <c r="AS24" s="1530"/>
      <c r="AT24" s="1532">
        <v>0</v>
      </c>
      <c r="AU24" s="1559"/>
      <c r="AV24" s="1559"/>
      <c r="AW24" s="1559">
        <v>0</v>
      </c>
      <c r="AX24" s="1559">
        <v>0</v>
      </c>
      <c r="AY24" s="1559">
        <v>0</v>
      </c>
      <c r="AZ24" s="1560" t="s">
        <v>51</v>
      </c>
      <c r="BA24" s="1530"/>
      <c r="BB24" s="1532"/>
      <c r="BC24" s="1559"/>
      <c r="BD24" s="1559"/>
      <c r="BE24" s="1559">
        <v>0</v>
      </c>
      <c r="BF24" s="1559">
        <v>0</v>
      </c>
      <c r="BG24" s="1559"/>
      <c r="BH24" s="1560" t="s">
        <v>51</v>
      </c>
      <c r="BI24" s="1530"/>
      <c r="BJ24" s="1532"/>
      <c r="BK24" s="1559"/>
      <c r="BL24" s="1559">
        <v>10453221.296</v>
      </c>
      <c r="BM24" s="1559">
        <v>0</v>
      </c>
      <c r="BN24" s="1559">
        <v>-10453221.296</v>
      </c>
      <c r="BO24" s="1559">
        <v>0</v>
      </c>
      <c r="BP24" s="1560" t="s">
        <v>51</v>
      </c>
      <c r="BQ24" s="1530"/>
      <c r="BR24" s="1532"/>
      <c r="BS24" s="1559"/>
      <c r="BT24" s="1559"/>
      <c r="BU24" s="1559">
        <v>0</v>
      </c>
      <c r="BV24" s="1559">
        <v>0</v>
      </c>
      <c r="BW24" s="1559"/>
      <c r="BX24" s="1560" t="s">
        <v>51</v>
      </c>
      <c r="BY24" s="1530"/>
      <c r="BZ24" s="1532"/>
      <c r="CA24" s="1559"/>
      <c r="CB24" s="1559"/>
      <c r="CC24" s="1559">
        <v>0</v>
      </c>
      <c r="CD24" s="1559">
        <v>0</v>
      </c>
      <c r="CE24" s="1559"/>
      <c r="CF24" s="1560" t="s">
        <v>51</v>
      </c>
      <c r="CG24" s="1530"/>
      <c r="CH24" s="1532"/>
      <c r="CI24" s="1559"/>
      <c r="CJ24" s="1559"/>
      <c r="CK24" s="1559">
        <v>0</v>
      </c>
      <c r="CL24" s="1559">
        <v>0</v>
      </c>
      <c r="CM24" s="1559"/>
      <c r="CN24" s="1560" t="s">
        <v>51</v>
      </c>
      <c r="CO24" s="1530"/>
      <c r="CP24" s="1532">
        <v>0</v>
      </c>
      <c r="CQ24" s="1559">
        <v>0</v>
      </c>
      <c r="CR24" s="1559"/>
      <c r="CS24" s="1559">
        <v>0</v>
      </c>
      <c r="CT24" s="1559">
        <v>0</v>
      </c>
      <c r="CU24" s="1559">
        <v>0</v>
      </c>
      <c r="CV24" s="1560" t="s">
        <v>51</v>
      </c>
      <c r="CW24" s="1530"/>
      <c r="CX24" s="1636"/>
      <c r="CY24" s="1632"/>
      <c r="CZ24" s="1632"/>
      <c r="DA24" s="1632"/>
      <c r="DB24" s="1632">
        <v>0</v>
      </c>
      <c r="DC24" s="1644" t="s">
        <v>51</v>
      </c>
      <c r="DD24" s="1645" t="s">
        <v>51</v>
      </c>
      <c r="DE24" s="1645" t="s">
        <v>51</v>
      </c>
      <c r="DF24" s="1560" t="s">
        <v>51</v>
      </c>
      <c r="DG24" s="1660"/>
      <c r="DH24" s="1654"/>
    </row>
    <row r="25" ht="2.25" customHeight="1" spans="2:112">
      <c r="B25" s="1536"/>
      <c r="C25" s="1521"/>
      <c r="D25" s="1535"/>
      <c r="E25" s="1561"/>
      <c r="F25" s="1561"/>
      <c r="G25" s="1561"/>
      <c r="H25" s="629" t="s">
        <v>51</v>
      </c>
      <c r="I25" s="1521"/>
      <c r="J25" s="1535"/>
      <c r="K25" s="1561"/>
      <c r="L25" s="1561"/>
      <c r="M25" s="1561"/>
      <c r="N25" s="629" t="s">
        <v>51</v>
      </c>
      <c r="O25" s="1521"/>
      <c r="P25" s="1535"/>
      <c r="Q25" s="1561"/>
      <c r="R25" s="1561"/>
      <c r="S25" s="1561"/>
      <c r="T25" s="629" t="s">
        <v>51</v>
      </c>
      <c r="U25" s="1521"/>
      <c r="V25" s="1537"/>
      <c r="W25" s="1561"/>
      <c r="X25" s="1561"/>
      <c r="Y25" s="1561"/>
      <c r="Z25" s="1561"/>
      <c r="AA25" s="1561"/>
      <c r="AB25" s="629" t="s">
        <v>51</v>
      </c>
      <c r="AC25" s="1521"/>
      <c r="AD25" s="1537"/>
      <c r="AE25" s="1561"/>
      <c r="AF25" s="1561"/>
      <c r="AG25" s="1561"/>
      <c r="AH25" s="1561"/>
      <c r="AI25" s="1561"/>
      <c r="AJ25" s="629" t="s">
        <v>51</v>
      </c>
      <c r="AK25" s="1521"/>
      <c r="AL25" s="1537"/>
      <c r="AM25" s="1561"/>
      <c r="AN25" s="1561"/>
      <c r="AO25" s="1561"/>
      <c r="AP25" s="1561"/>
      <c r="AQ25" s="1561"/>
      <c r="AR25" s="745" t="s">
        <v>51</v>
      </c>
      <c r="AS25" s="1521"/>
      <c r="AT25" s="1537"/>
      <c r="AU25" s="1561"/>
      <c r="AV25" s="1561"/>
      <c r="AW25" s="1561"/>
      <c r="AX25" s="1561"/>
      <c r="AY25" s="1561"/>
      <c r="AZ25" s="629" t="s">
        <v>51</v>
      </c>
      <c r="BA25" s="1521"/>
      <c r="BB25" s="1537"/>
      <c r="BC25" s="1561"/>
      <c r="BD25" s="1561"/>
      <c r="BE25" s="1561"/>
      <c r="BF25" s="1561"/>
      <c r="BG25" s="1561"/>
      <c r="BH25" s="629" t="s">
        <v>51</v>
      </c>
      <c r="BI25" s="1521"/>
      <c r="BJ25" s="1537"/>
      <c r="BK25" s="1561"/>
      <c r="BL25" s="1561">
        <v>323295.504000001</v>
      </c>
      <c r="BM25" s="1561"/>
      <c r="BN25" s="1561"/>
      <c r="BO25" s="1561">
        <v>0</v>
      </c>
      <c r="BP25" s="629" t="s">
        <v>51</v>
      </c>
      <c r="BQ25" s="1521"/>
      <c r="BR25" s="1537"/>
      <c r="BS25" s="1561"/>
      <c r="BT25" s="1561"/>
      <c r="BU25" s="1561"/>
      <c r="BV25" s="1561"/>
      <c r="BW25" s="1561"/>
      <c r="BX25" s="629" t="s">
        <v>51</v>
      </c>
      <c r="BY25" s="1521"/>
      <c r="BZ25" s="1537"/>
      <c r="CA25" s="1561"/>
      <c r="CB25" s="1561"/>
      <c r="CC25" s="1561"/>
      <c r="CD25" s="1561"/>
      <c r="CE25" s="1561"/>
      <c r="CF25" s="629" t="s">
        <v>51</v>
      </c>
      <c r="CG25" s="1521"/>
      <c r="CH25" s="1537"/>
      <c r="CI25" s="1561"/>
      <c r="CJ25" s="1561"/>
      <c r="CK25" s="1561"/>
      <c r="CL25" s="1561"/>
      <c r="CM25" s="1561"/>
      <c r="CN25" s="629" t="s">
        <v>51</v>
      </c>
      <c r="CO25" s="1521"/>
      <c r="CP25" s="1537"/>
      <c r="CQ25" s="1561"/>
      <c r="CR25" s="1561"/>
      <c r="CS25" s="1561"/>
      <c r="CT25" s="1561"/>
      <c r="CU25" s="1561"/>
      <c r="CV25" s="629" t="s">
        <v>51</v>
      </c>
      <c r="CW25" s="1521"/>
      <c r="CX25" s="1537"/>
      <c r="CY25" s="1561"/>
      <c r="CZ25" s="1561"/>
      <c r="DA25" s="1561"/>
      <c r="DB25" s="1561"/>
      <c r="DC25" s="1646"/>
      <c r="DD25" s="683"/>
      <c r="DE25" s="683"/>
      <c r="DF25" s="629"/>
      <c r="DG25" s="1653"/>
      <c r="DH25" s="1654"/>
    </row>
    <row r="26" s="1507" customFormat="1" spans="1:113">
      <c r="A26" s="109"/>
      <c r="B26" s="1518" t="s">
        <v>86</v>
      </c>
      <c r="C26" s="1526"/>
      <c r="D26" s="1520">
        <v>10242073.1287254</v>
      </c>
      <c r="E26" s="1550">
        <v>10561343.8820163</v>
      </c>
      <c r="F26" s="1243">
        <v>-319270.753290894</v>
      </c>
      <c r="G26" s="1550">
        <v>11302184.0197142</v>
      </c>
      <c r="H26" s="837">
        <v>-0.0937969943808795</v>
      </c>
      <c r="I26" s="1569"/>
      <c r="J26" s="1520">
        <v>9714261.827634</v>
      </c>
      <c r="K26" s="1550">
        <v>10923325.4996566</v>
      </c>
      <c r="L26" s="1243">
        <v>-1209063.67202262</v>
      </c>
      <c r="M26" s="1550">
        <v>9492873.3122511</v>
      </c>
      <c r="N26" s="837">
        <v>0.0233215495562533</v>
      </c>
      <c r="O26" s="1569"/>
      <c r="P26" s="1520">
        <v>10545731.8919728</v>
      </c>
      <c r="Q26" s="1550">
        <v>14088651.7219879</v>
      </c>
      <c r="R26" s="1243">
        <v>-3542919.83001514</v>
      </c>
      <c r="S26" s="1550">
        <v>9743159</v>
      </c>
      <c r="T26" s="837">
        <v>0.0823729646588753</v>
      </c>
      <c r="U26" s="1569"/>
      <c r="V26" s="1520">
        <v>9478658.10324129</v>
      </c>
      <c r="W26" s="1550">
        <v>14595104.3687877</v>
      </c>
      <c r="X26" s="1550">
        <v>11191850.85</v>
      </c>
      <c r="Y26" s="1550">
        <v>-5116446.26554641</v>
      </c>
      <c r="Z26" s="1550">
        <v>-1713192.74675871</v>
      </c>
      <c r="AA26" s="1550">
        <v>9466597.2302346</v>
      </c>
      <c r="AB26" s="837">
        <v>0.00127404522589947</v>
      </c>
      <c r="AC26" s="1569"/>
      <c r="AD26" s="1520">
        <v>11216221.7841675</v>
      </c>
      <c r="AE26" s="1550">
        <v>15156755.2070575</v>
      </c>
      <c r="AF26" s="1550">
        <v>11684746.5889615</v>
      </c>
      <c r="AG26" s="1550">
        <v>-3940533.42288996</v>
      </c>
      <c r="AH26" s="1550">
        <v>-468524.804794019</v>
      </c>
      <c r="AI26" s="1550">
        <v>9928057</v>
      </c>
      <c r="AJ26" s="1436">
        <v>0.129749938398571</v>
      </c>
      <c r="AK26" s="1569"/>
      <c r="AL26" s="1520">
        <v>10751961.1053486</v>
      </c>
      <c r="AM26" s="1550">
        <v>15746689.8496468</v>
      </c>
      <c r="AN26" s="1550">
        <v>12376305.2003388</v>
      </c>
      <c r="AO26" s="1550">
        <v>-4994728.74429817</v>
      </c>
      <c r="AP26" s="1550">
        <v>-1624344.09499022</v>
      </c>
      <c r="AQ26" s="1550">
        <v>10742133</v>
      </c>
      <c r="AR26" s="864">
        <v>0.000914911903306281</v>
      </c>
      <c r="AS26" s="1569"/>
      <c r="AT26" s="1520">
        <v>10776591.0577389</v>
      </c>
      <c r="AU26" s="1550">
        <v>16366594.2627705</v>
      </c>
      <c r="AV26" s="1550">
        <v>11745143.8311422</v>
      </c>
      <c r="AW26" s="1243">
        <v>-5590003.20503155</v>
      </c>
      <c r="AX26" s="1243">
        <v>-968552.773403265</v>
      </c>
      <c r="AY26" s="1550">
        <v>10083615.8166917</v>
      </c>
      <c r="AZ26" s="837">
        <v>0.0687228920304694</v>
      </c>
      <c r="BA26" s="1569"/>
      <c r="BB26" s="1520">
        <v>12004404.6470123</v>
      </c>
      <c r="BC26" s="1550">
        <v>18659754.2045171</v>
      </c>
      <c r="BD26" s="1550">
        <v>11807745.7006646</v>
      </c>
      <c r="BE26" s="1243">
        <v>-6655349.55750481</v>
      </c>
      <c r="BF26" s="1243">
        <v>196658.946347654</v>
      </c>
      <c r="BG26" s="1550">
        <v>9825335.8166917</v>
      </c>
      <c r="BH26" s="837">
        <v>0.221780595694114</v>
      </c>
      <c r="BI26" s="1569"/>
      <c r="BJ26" s="1520">
        <v>11351749.5023749</v>
      </c>
      <c r="BK26" s="1550">
        <v>19352524.0876099</v>
      </c>
      <c r="BL26" s="1550">
        <v>2387700</v>
      </c>
      <c r="BM26" s="1243">
        <v>-8000774.58523502</v>
      </c>
      <c r="BN26" s="1243">
        <v>8964049.50237486</v>
      </c>
      <c r="BO26" s="1550">
        <v>9794907.8166917</v>
      </c>
      <c r="BP26" s="837">
        <v>0.158943985468665</v>
      </c>
      <c r="BQ26" s="1569"/>
      <c r="BR26" s="1616">
        <v>12099213.512605</v>
      </c>
      <c r="BS26" s="1550">
        <v>20081519.6042947</v>
      </c>
      <c r="BT26" s="1550">
        <v>11315342.64</v>
      </c>
      <c r="BU26" s="1550">
        <v>-7982306.09168963</v>
      </c>
      <c r="BV26" s="1550">
        <v>783870.872605043</v>
      </c>
      <c r="BW26" s="1550">
        <v>9436070.5766917</v>
      </c>
      <c r="BX26" s="1436">
        <v>0.28223007811023</v>
      </c>
      <c r="BY26" s="1569"/>
      <c r="BZ26" s="1520">
        <v>0</v>
      </c>
      <c r="CA26" s="1550">
        <v>0</v>
      </c>
      <c r="CB26" s="1550">
        <v>0</v>
      </c>
      <c r="CC26" s="1243">
        <v>0</v>
      </c>
      <c r="CD26" s="1243">
        <v>0</v>
      </c>
      <c r="CE26" s="1550">
        <v>0</v>
      </c>
      <c r="CF26" s="1436" t="s">
        <v>51</v>
      </c>
      <c r="CG26" s="1569"/>
      <c r="CH26" s="1520">
        <v>0</v>
      </c>
      <c r="CI26" s="1550">
        <v>0</v>
      </c>
      <c r="CJ26" s="1550">
        <v>0</v>
      </c>
      <c r="CK26" s="1243">
        <v>0</v>
      </c>
      <c r="CL26" s="1243">
        <v>0</v>
      </c>
      <c r="CM26" s="1550">
        <v>0</v>
      </c>
      <c r="CN26" s="1436" t="s">
        <v>51</v>
      </c>
      <c r="CO26" s="1569"/>
      <c r="CP26" s="1520">
        <v>108180866.560821</v>
      </c>
      <c r="CQ26" s="1550">
        <v>155532262.688345</v>
      </c>
      <c r="CR26" s="1550">
        <v>107396995.688216</v>
      </c>
      <c r="CS26" s="1550">
        <v>-64740113.0264655</v>
      </c>
      <c r="CT26" s="1550">
        <v>1567741.74521009</v>
      </c>
      <c r="CU26" s="1550">
        <v>99814933.5889667</v>
      </c>
      <c r="CV26" s="864">
        <v>0.0838144420984599</v>
      </c>
      <c r="CW26" s="1569"/>
      <c r="CX26" s="1520">
        <v>198558594.499092</v>
      </c>
      <c r="CY26" s="1550">
        <v>0</v>
      </c>
      <c r="CZ26" s="1550">
        <v>0</v>
      </c>
      <c r="DA26" s="1550">
        <v>131178038.018441</v>
      </c>
      <c r="DB26" s="1550">
        <v>118353392.314014</v>
      </c>
      <c r="DC26" s="864">
        <v>0.677675566512514</v>
      </c>
      <c r="DD26" s="1550">
        <v>-1</v>
      </c>
      <c r="DE26" s="864">
        <v>-1</v>
      </c>
      <c r="DF26" s="1658">
        <v>0.108358919450322</v>
      </c>
      <c r="DG26" s="1653"/>
      <c r="DH26" s="1654"/>
      <c r="DI26" s="1662"/>
    </row>
    <row r="27" ht="15.75" customHeight="1" spans="2:113">
      <c r="B27" s="1536" t="s">
        <v>87</v>
      </c>
      <c r="C27" s="1521"/>
      <c r="D27" s="1537">
        <v>9934810.93486364</v>
      </c>
      <c r="E27" s="1561">
        <v>10244503.5655558</v>
      </c>
      <c r="F27" s="1562">
        <v>-309692.630692167</v>
      </c>
      <c r="G27" s="1561">
        <v>10963118.4991228</v>
      </c>
      <c r="H27" s="1563">
        <v>-0.0937969943808794</v>
      </c>
      <c r="I27" s="1521"/>
      <c r="J27" s="1537">
        <v>9422833.97280498</v>
      </c>
      <c r="K27" s="1561">
        <v>10595625.7346669</v>
      </c>
      <c r="L27" s="1562">
        <v>-1172791.76186194</v>
      </c>
      <c r="M27" s="1561">
        <v>9208087.11288357</v>
      </c>
      <c r="N27" s="1563">
        <v>0.0233215495562533</v>
      </c>
      <c r="O27" s="1521"/>
      <c r="P27" s="1537">
        <v>10229359.9352136</v>
      </c>
      <c r="Q27" s="1561">
        <v>13665992.1703283</v>
      </c>
      <c r="R27" s="1562">
        <v>-3436632.23511469</v>
      </c>
      <c r="S27" s="1561">
        <v>9450864.23</v>
      </c>
      <c r="T27" s="1563">
        <v>0.0823729646588751</v>
      </c>
      <c r="U27" s="1521"/>
      <c r="V27" s="1537">
        <v>9194298.36014406</v>
      </c>
      <c r="W27" s="1561">
        <v>14157251.2377241</v>
      </c>
      <c r="X27" s="1561">
        <v>10856095.3245</v>
      </c>
      <c r="Y27" s="1561">
        <v>-4962952.87758001</v>
      </c>
      <c r="Z27" s="1561">
        <v>-1661796.96435595</v>
      </c>
      <c r="AA27" s="1561">
        <v>9182599.31332756</v>
      </c>
      <c r="AB27" s="629">
        <v>0.00127404522589969</v>
      </c>
      <c r="AC27" s="1521"/>
      <c r="AD27" s="1537">
        <v>10879735.1306425</v>
      </c>
      <c r="AE27" s="1561">
        <v>14702052.5508457</v>
      </c>
      <c r="AF27" s="1561">
        <v>11334204.1912927</v>
      </c>
      <c r="AG27" s="1561">
        <v>-3822317.42020326</v>
      </c>
      <c r="AH27" s="1561">
        <v>-454469.060650198</v>
      </c>
      <c r="AI27" s="1561">
        <v>9630215.29</v>
      </c>
      <c r="AJ27" s="629">
        <v>0.129749938398571</v>
      </c>
      <c r="AK27" s="1521"/>
      <c r="AL27" s="1537">
        <v>10429402.2721881</v>
      </c>
      <c r="AM27" s="1561">
        <v>15274289.1541574</v>
      </c>
      <c r="AN27" s="1561">
        <v>12005016.0443287</v>
      </c>
      <c r="AO27" s="1561">
        <v>-4844886.88196922</v>
      </c>
      <c r="AP27" s="1561">
        <v>-1575613.77214052</v>
      </c>
      <c r="AQ27" s="1561">
        <v>10419869.01</v>
      </c>
      <c r="AR27" s="1560">
        <v>0.000914911903306281</v>
      </c>
      <c r="AS27" s="1521"/>
      <c r="AT27" s="1537">
        <v>10453293.3260068</v>
      </c>
      <c r="AU27" s="1561">
        <v>15875596.4348874</v>
      </c>
      <c r="AV27" s="1561">
        <v>11392789.5162079</v>
      </c>
      <c r="AW27" s="1561">
        <v>-5422303.1088806</v>
      </c>
      <c r="AX27" s="1561">
        <v>-939496.190201167</v>
      </c>
      <c r="AY27" s="1561">
        <v>9781107.34219095</v>
      </c>
      <c r="AZ27" s="629">
        <v>0.0687228920304692</v>
      </c>
      <c r="BA27" s="1611"/>
      <c r="BB27" s="1537">
        <v>11644272.5076019</v>
      </c>
      <c r="BC27" s="1561">
        <v>18099961.5783816</v>
      </c>
      <c r="BD27" s="1561">
        <v>11453513.3296447</v>
      </c>
      <c r="BE27" s="1561">
        <v>-6455689.07077967</v>
      </c>
      <c r="BF27" s="1561">
        <v>190759.177957224</v>
      </c>
      <c r="BG27" s="1561">
        <v>9530575.74219095</v>
      </c>
      <c r="BH27" s="629">
        <v>0.221780595694114</v>
      </c>
      <c r="BI27" s="1521"/>
      <c r="BJ27" s="1537">
        <v>11011197.0173036</v>
      </c>
      <c r="BK27" s="1561">
        <v>18771948.3649816</v>
      </c>
      <c r="BL27" s="1561">
        <v>2316069</v>
      </c>
      <c r="BM27" s="1561">
        <v>-7760751.34767797</v>
      </c>
      <c r="BN27" s="1561">
        <v>8695128.01730362</v>
      </c>
      <c r="BO27" s="1561">
        <v>9501060.58219095</v>
      </c>
      <c r="BP27" s="629">
        <v>0.158943985468665</v>
      </c>
      <c r="BQ27" s="1521"/>
      <c r="BR27" s="1537">
        <v>11736237.1072269</v>
      </c>
      <c r="BS27" s="1561">
        <v>19479074.0161658</v>
      </c>
      <c r="BT27" s="1561">
        <v>10975882.3608</v>
      </c>
      <c r="BU27" s="1561">
        <v>-7742836.90893894</v>
      </c>
      <c r="BV27" s="1561">
        <v>760354.746426892</v>
      </c>
      <c r="BW27" s="1561">
        <v>9152988.45939095</v>
      </c>
      <c r="BX27" s="629">
        <v>0.28223007811023</v>
      </c>
      <c r="BY27" s="1521"/>
      <c r="BZ27" s="1537">
        <v>0</v>
      </c>
      <c r="CA27" s="1561">
        <v>0</v>
      </c>
      <c r="CB27" s="1561">
        <v>0</v>
      </c>
      <c r="CC27" s="1561">
        <v>0</v>
      </c>
      <c r="CD27" s="1561">
        <v>0</v>
      </c>
      <c r="CE27" s="1561">
        <v>0</v>
      </c>
      <c r="CF27" s="629" t="s">
        <v>51</v>
      </c>
      <c r="CG27" s="1521"/>
      <c r="CH27" s="1537">
        <v>0</v>
      </c>
      <c r="CI27" s="1561">
        <v>0</v>
      </c>
      <c r="CJ27" s="1561">
        <v>0</v>
      </c>
      <c r="CK27" s="1561">
        <v>0</v>
      </c>
      <c r="CL27" s="1561">
        <v>0</v>
      </c>
      <c r="CM27" s="1561">
        <v>0</v>
      </c>
      <c r="CN27" s="629" t="s">
        <v>51</v>
      </c>
      <c r="CO27" s="1521"/>
      <c r="CP27" s="1537">
        <v>104935440.563996</v>
      </c>
      <c r="CQ27" s="631">
        <v>150866294.807695</v>
      </c>
      <c r="CR27" s="1559">
        <v>104175085.817569</v>
      </c>
      <c r="CS27" s="1561">
        <v>-45930854.2436985</v>
      </c>
      <c r="CT27" s="1561">
        <v>760354.746426895</v>
      </c>
      <c r="CU27" s="631">
        <v>96820485.5812977</v>
      </c>
      <c r="CV27" s="629">
        <v>0.0838144420984597</v>
      </c>
      <c r="CW27" s="1521"/>
      <c r="CX27" s="1537">
        <v>192601836.664119</v>
      </c>
      <c r="CY27" s="1561"/>
      <c r="CZ27" s="1561"/>
      <c r="DA27" s="1561">
        <v>127242696.877888</v>
      </c>
      <c r="DB27" s="1561">
        <v>114802790.544594</v>
      </c>
      <c r="DC27" s="1646">
        <v>0.677675566512514</v>
      </c>
      <c r="DD27" s="683">
        <v>-1</v>
      </c>
      <c r="DE27" s="683">
        <v>-1</v>
      </c>
      <c r="DF27" s="629">
        <v>0.108358919450322</v>
      </c>
      <c r="DG27" s="1653"/>
      <c r="DH27" s="1654"/>
      <c r="DI27" s="1662"/>
    </row>
    <row r="28" spans="2:113">
      <c r="B28" s="1538" t="s">
        <v>88</v>
      </c>
      <c r="C28" s="1521"/>
      <c r="D28" s="1537">
        <v>307262.193861762</v>
      </c>
      <c r="E28" s="1561">
        <v>316840.316460488</v>
      </c>
      <c r="F28" s="1562">
        <v>-9578.1225987263</v>
      </c>
      <c r="G28" s="1561">
        <v>339065.520591427</v>
      </c>
      <c r="H28" s="1563">
        <v>-0.0937969943808812</v>
      </c>
      <c r="I28" s="1521"/>
      <c r="J28" s="1537">
        <v>291427.854829021</v>
      </c>
      <c r="K28" s="1561">
        <v>327699.764989698</v>
      </c>
      <c r="L28" s="1562">
        <v>-36271.9101606775</v>
      </c>
      <c r="M28" s="1561">
        <v>284786.199367533</v>
      </c>
      <c r="N28" s="1563">
        <v>0.023321549556258</v>
      </c>
      <c r="O28" s="1521"/>
      <c r="P28" s="1537">
        <v>316371.956759185</v>
      </c>
      <c r="Q28" s="1561">
        <v>422659.551659638</v>
      </c>
      <c r="R28" s="1562">
        <v>-106287.594900453</v>
      </c>
      <c r="S28" s="1561">
        <v>292294.77</v>
      </c>
      <c r="T28" s="1563">
        <v>0.0823729646588787</v>
      </c>
      <c r="U28" s="1521"/>
      <c r="V28" s="1537">
        <v>284359.743097238</v>
      </c>
      <c r="W28" s="1561">
        <v>437853.131063631</v>
      </c>
      <c r="X28" s="1561">
        <v>335755.5255</v>
      </c>
      <c r="Y28" s="1561">
        <v>-153493.387966393</v>
      </c>
      <c r="Z28" s="1561">
        <v>-51395.7824027613</v>
      </c>
      <c r="AA28" s="1561">
        <v>283997.916907039</v>
      </c>
      <c r="AB28" s="629">
        <v>0.00127404522589569</v>
      </c>
      <c r="AC28" s="1521"/>
      <c r="AD28" s="1537">
        <v>336486.653525025</v>
      </c>
      <c r="AE28" s="1561">
        <v>454702.656211725</v>
      </c>
      <c r="AF28" s="1561">
        <v>350542.397668846</v>
      </c>
      <c r="AG28" s="1561">
        <v>-118216.0026867</v>
      </c>
      <c r="AH28" s="1561">
        <v>-14055.7441438213</v>
      </c>
      <c r="AI28" s="1561">
        <v>297841.710000001</v>
      </c>
      <c r="AJ28" s="629">
        <v>0.129749938398566</v>
      </c>
      <c r="AK28" s="1521"/>
      <c r="AL28" s="1537">
        <v>322558.833160458</v>
      </c>
      <c r="AM28" s="1561">
        <v>472400.695489403</v>
      </c>
      <c r="AN28" s="1561">
        <v>371289.156010166</v>
      </c>
      <c r="AO28" s="1561">
        <v>-149841.862328945</v>
      </c>
      <c r="AP28" s="1561" t="s">
        <v>89</v>
      </c>
      <c r="AQ28" s="1561">
        <v>322263.99</v>
      </c>
      <c r="AR28" s="1560">
        <v>0.000914911903306059</v>
      </c>
      <c r="AS28" s="1521"/>
      <c r="AT28" s="1537">
        <v>323297.731732169</v>
      </c>
      <c r="AU28" s="1561">
        <v>490997.827883115</v>
      </c>
      <c r="AV28" s="1561">
        <v>352354.314934267</v>
      </c>
      <c r="AW28" s="1561">
        <v>-167700.096150946</v>
      </c>
      <c r="AX28" s="1561">
        <v>-29056.5832020976</v>
      </c>
      <c r="AY28" s="1561">
        <v>302508.474500751</v>
      </c>
      <c r="AZ28" s="629">
        <v>0.0687228920304723</v>
      </c>
      <c r="BA28" s="1611"/>
      <c r="BB28" s="1537">
        <v>360132.139410369</v>
      </c>
      <c r="BC28" s="1561">
        <v>559792.626135513</v>
      </c>
      <c r="BD28" s="1561">
        <v>354232.371019939</v>
      </c>
      <c r="BE28" s="1561">
        <v>-199660.486725144</v>
      </c>
      <c r="BF28" s="1561">
        <v>5899.76839043014</v>
      </c>
      <c r="BG28" s="1561">
        <v>294760.074500751</v>
      </c>
      <c r="BH28" s="629">
        <v>0.221780595694115</v>
      </c>
      <c r="BI28" s="1521"/>
      <c r="BJ28" s="1537">
        <v>340552.485071246</v>
      </c>
      <c r="BK28" s="1561">
        <v>580575.722628295</v>
      </c>
      <c r="BL28" s="1561">
        <v>71631</v>
      </c>
      <c r="BM28" s="1561">
        <v>-240023.23755705</v>
      </c>
      <c r="BN28" s="1561">
        <v>268921.485071246</v>
      </c>
      <c r="BO28" s="1561">
        <v>293847.234500751</v>
      </c>
      <c r="BP28" s="629">
        <v>0.158943985468665</v>
      </c>
      <c r="BQ28" s="1521"/>
      <c r="BR28" s="1537">
        <v>362976.405378152</v>
      </c>
      <c r="BS28" s="1561">
        <v>602445.588128842</v>
      </c>
      <c r="BT28" s="1561">
        <v>339460.279200001</v>
      </c>
      <c r="BU28" s="1561">
        <v>-239469.182750691</v>
      </c>
      <c r="BV28" s="1561">
        <v>23516.126178151</v>
      </c>
      <c r="BW28" s="1561">
        <v>283082.117300751</v>
      </c>
      <c r="BX28" s="629">
        <v>0.282230078110233</v>
      </c>
      <c r="BY28" s="1521"/>
      <c r="BZ28" s="1537">
        <v>0</v>
      </c>
      <c r="CA28" s="1561">
        <v>0</v>
      </c>
      <c r="CB28" s="1561">
        <v>0</v>
      </c>
      <c r="CC28" s="1561">
        <v>0</v>
      </c>
      <c r="CD28" s="1561">
        <v>0</v>
      </c>
      <c r="CE28" s="1561">
        <v>0</v>
      </c>
      <c r="CF28" s="629" t="s">
        <v>51</v>
      </c>
      <c r="CG28" s="1521"/>
      <c r="CH28" s="1537">
        <v>0</v>
      </c>
      <c r="CI28" s="1561">
        <v>0</v>
      </c>
      <c r="CJ28" s="1561">
        <v>0</v>
      </c>
      <c r="CK28" s="1561">
        <v>0</v>
      </c>
      <c r="CL28" s="1561">
        <v>0</v>
      </c>
      <c r="CM28" s="1561">
        <v>0</v>
      </c>
      <c r="CN28" s="629" t="s">
        <v>51</v>
      </c>
      <c r="CO28" s="1521"/>
      <c r="CP28" s="1537">
        <v>3245425.99682462</v>
      </c>
      <c r="CQ28" s="631">
        <v>4665967.88065034</v>
      </c>
      <c r="CR28" s="1559">
        <v>3221909.87064647</v>
      </c>
      <c r="CS28" s="1561">
        <v>-1420541.88382572</v>
      </c>
      <c r="CT28" s="1561">
        <v>23516.126178151</v>
      </c>
      <c r="CU28" s="631">
        <v>2994448.007669</v>
      </c>
      <c r="CV28" s="629">
        <v>0.0838144420984599</v>
      </c>
      <c r="CW28" s="1521"/>
      <c r="CX28" s="1537">
        <v>5956757.83497274</v>
      </c>
      <c r="CY28" s="1561"/>
      <c r="CZ28" s="1561"/>
      <c r="DA28" s="1561">
        <v>3935341.14055324</v>
      </c>
      <c r="DB28" s="1561">
        <v>3550601.76942043</v>
      </c>
      <c r="DC28" s="683">
        <v>0.677675566512511</v>
      </c>
      <c r="DD28" s="683">
        <v>-1</v>
      </c>
      <c r="DE28" s="683">
        <v>-1</v>
      </c>
      <c r="DF28" s="629">
        <v>0.108358919450325</v>
      </c>
      <c r="DG28" s="1653"/>
      <c r="DH28" s="1654"/>
      <c r="DI28" s="1662"/>
    </row>
    <row r="29" spans="2:113">
      <c r="B29" s="1538" t="s">
        <v>90</v>
      </c>
      <c r="C29" s="1521"/>
      <c r="D29" s="1232">
        <v>1597944</v>
      </c>
      <c r="E29" s="1562">
        <v>2055336</v>
      </c>
      <c r="F29" s="1562">
        <v>-457392</v>
      </c>
      <c r="G29" s="1562">
        <v>2055336</v>
      </c>
      <c r="H29" s="1563">
        <v>-0.222538796576326</v>
      </c>
      <c r="I29" s="1521"/>
      <c r="J29" s="1571">
        <v>1621296</v>
      </c>
      <c r="K29" s="1562">
        <v>2116996.08</v>
      </c>
      <c r="L29" s="1562">
        <v>-495700.08</v>
      </c>
      <c r="M29" s="1562">
        <v>869112</v>
      </c>
      <c r="N29" s="1563">
        <v>0.865462679148372</v>
      </c>
      <c r="O29" s="1521"/>
      <c r="P29" s="1232">
        <v>1970772</v>
      </c>
      <c r="Q29" s="1562">
        <v>2963794.512</v>
      </c>
      <c r="R29" s="1562">
        <v>-993022.512</v>
      </c>
      <c r="S29" s="1562">
        <v>1198224</v>
      </c>
      <c r="T29" s="1563">
        <v>0.644744221447743</v>
      </c>
      <c r="U29" s="1521"/>
      <c r="V29" s="1582">
        <v>1777812.4546341</v>
      </c>
      <c r="W29" s="1561">
        <v>3052708.34736</v>
      </c>
      <c r="X29" s="1561">
        <v>2562003.6</v>
      </c>
      <c r="Y29" s="1561">
        <v>-1274895.8927259</v>
      </c>
      <c r="Z29" s="1561">
        <v>-784191.1453659</v>
      </c>
      <c r="AA29" s="1561">
        <v>435972</v>
      </c>
      <c r="AB29" s="629">
        <v>3.0778133793778</v>
      </c>
      <c r="AC29" s="1521"/>
      <c r="AD29" s="1537">
        <v>2866452</v>
      </c>
      <c r="AE29" s="1561">
        <v>3174816.6812544</v>
      </c>
      <c r="AF29" s="1561">
        <v>2690103.78</v>
      </c>
      <c r="AG29" s="1561">
        <v>-308364.681254399</v>
      </c>
      <c r="AH29" s="1561">
        <v>176348.22</v>
      </c>
      <c r="AI29" s="1561">
        <v>564576</v>
      </c>
      <c r="AJ29" s="629">
        <v>4.07717650059514</v>
      </c>
      <c r="AK29" s="1521"/>
      <c r="AL29" s="1584">
        <v>2645448</v>
      </c>
      <c r="AM29" s="1561">
        <v>3301809.34850457</v>
      </c>
      <c r="AN29" s="1561">
        <v>2824608.969</v>
      </c>
      <c r="AO29" s="1561">
        <v>-656361.348504575</v>
      </c>
      <c r="AP29" s="1561">
        <v>-179160.969</v>
      </c>
      <c r="AQ29" s="1561">
        <v>500280</v>
      </c>
      <c r="AR29" s="1560">
        <v>4.28793475653634</v>
      </c>
      <c r="AS29" s="1521"/>
      <c r="AT29" s="1537">
        <v>2849197.0544</v>
      </c>
      <c r="AU29" s="1561">
        <v>3433881.72244476</v>
      </c>
      <c r="AV29" s="1561">
        <v>3160263.33</v>
      </c>
      <c r="AW29" s="1561">
        <v>-584684.668044756</v>
      </c>
      <c r="AX29" s="1561">
        <v>-311066.275599998</v>
      </c>
      <c r="AY29" s="1561">
        <v>482424</v>
      </c>
      <c r="AZ29" s="629">
        <v>4.90600188713663</v>
      </c>
      <c r="BA29" s="1521"/>
      <c r="BB29" s="1612">
        <v>2674000</v>
      </c>
      <c r="BC29" s="1561">
        <v>4292352.15305595</v>
      </c>
      <c r="BD29" s="1559">
        <v>3050738.896</v>
      </c>
      <c r="BE29" s="1561">
        <v>-1618352.15305595</v>
      </c>
      <c r="BF29" s="1561">
        <v>-376738.896</v>
      </c>
      <c r="BG29" s="1561">
        <v>552444</v>
      </c>
      <c r="BH29" s="629">
        <v>3.84030960604152</v>
      </c>
      <c r="BI29" s="1521"/>
      <c r="BJ29" s="1537">
        <v>3559724</v>
      </c>
      <c r="BK29" s="1561">
        <v>4378199.19611707</v>
      </c>
      <c r="BL29" s="1561">
        <v>2387700</v>
      </c>
      <c r="BM29" s="1561">
        <v>-818475.196117067</v>
      </c>
      <c r="BN29" s="1561">
        <v>1172024</v>
      </c>
      <c r="BO29" s="1561">
        <v>517440</v>
      </c>
      <c r="BP29" s="629">
        <v>5.87949134199134</v>
      </c>
      <c r="BQ29" s="1521"/>
      <c r="BR29" s="1537">
        <v>4366400</v>
      </c>
      <c r="BS29" s="1561">
        <v>4465763.18003941</v>
      </c>
      <c r="BT29" s="1561">
        <v>2507085</v>
      </c>
      <c r="BU29" s="1561">
        <v>-99363.1800394086</v>
      </c>
      <c r="BV29" s="1561">
        <v>1859315</v>
      </c>
      <c r="BW29" s="1561">
        <v>670813.68</v>
      </c>
      <c r="BX29" s="629">
        <v>5.50910995136533</v>
      </c>
      <c r="BY29" s="1521"/>
      <c r="BZ29" s="1582"/>
      <c r="CA29" s="1561"/>
      <c r="CB29" s="1561"/>
      <c r="CC29" s="1561">
        <v>0</v>
      </c>
      <c r="CD29" s="1561">
        <v>0</v>
      </c>
      <c r="CE29" s="1561"/>
      <c r="CF29" s="629" t="s">
        <v>51</v>
      </c>
      <c r="CG29" s="1521"/>
      <c r="CH29" s="1582"/>
      <c r="CI29" s="1561"/>
      <c r="CJ29" s="1561"/>
      <c r="CK29" s="1561">
        <v>0</v>
      </c>
      <c r="CL29" s="1561">
        <v>0</v>
      </c>
      <c r="CM29" s="1561"/>
      <c r="CN29" s="629" t="s">
        <v>51</v>
      </c>
      <c r="CO29" s="1521"/>
      <c r="CP29" s="1537">
        <v>25929045.5090341</v>
      </c>
      <c r="CQ29" s="1561">
        <v>33235657.2207762</v>
      </c>
      <c r="CR29" s="1559">
        <v>24069730.5090341</v>
      </c>
      <c r="CS29" s="1561">
        <v>-7306611.71174205</v>
      </c>
      <c r="CT29" s="1561">
        <v>1859315</v>
      </c>
      <c r="CU29" s="1561">
        <v>7846621.68</v>
      </c>
      <c r="CV29" s="629">
        <v>2.30448523791122</v>
      </c>
      <c r="CW29" s="1521"/>
      <c r="CX29" s="1537">
        <v>42436915.6769294</v>
      </c>
      <c r="CY29" s="1561"/>
      <c r="CZ29" s="1561"/>
      <c r="DA29" s="1561">
        <v>31553257.3740429</v>
      </c>
      <c r="DB29" s="1561">
        <v>9910921.68</v>
      </c>
      <c r="DC29" s="1646">
        <v>3.28183342045433</v>
      </c>
      <c r="DD29" s="683">
        <v>-1</v>
      </c>
      <c r="DE29" s="683">
        <v>-1</v>
      </c>
      <c r="DF29" s="629">
        <v>2.18368547273626</v>
      </c>
      <c r="DG29" s="1653"/>
      <c r="DH29" s="1654"/>
      <c r="DI29" s="1662"/>
    </row>
    <row r="30" ht="15.75" customHeight="1" spans="2:113">
      <c r="B30" s="1538" t="s">
        <v>91</v>
      </c>
      <c r="C30" s="1521"/>
      <c r="D30" s="1535">
        <v>3779568</v>
      </c>
      <c r="E30" s="1562">
        <v>2604027.6</v>
      </c>
      <c r="F30" s="1562">
        <v>1175540.4</v>
      </c>
      <c r="G30" s="1562">
        <v>2040276</v>
      </c>
      <c r="H30" s="1563">
        <v>0.852478782282397</v>
      </c>
      <c r="I30" s="1521"/>
      <c r="J30" s="1535">
        <v>3445980</v>
      </c>
      <c r="K30" s="1562">
        <v>2786309.532</v>
      </c>
      <c r="L30" s="1562">
        <v>659670.468</v>
      </c>
      <c r="M30" s="1562">
        <v>2065236</v>
      </c>
      <c r="N30" s="1563">
        <v>0.668564754827051</v>
      </c>
      <c r="O30" s="1521"/>
      <c r="P30" s="1535">
        <v>3612780</v>
      </c>
      <c r="Q30" s="1562">
        <v>3900833.3448</v>
      </c>
      <c r="R30" s="1562">
        <v>-288053.3448</v>
      </c>
      <c r="S30" s="1562">
        <v>2292756</v>
      </c>
      <c r="T30" s="1563">
        <v>0.575736798856922</v>
      </c>
      <c r="U30" s="1521"/>
      <c r="V30" s="1535">
        <v>3259050.40250876</v>
      </c>
      <c r="W30" s="1561">
        <v>4173891.678936</v>
      </c>
      <c r="X30" s="1561">
        <v>3974058</v>
      </c>
      <c r="Y30" s="1561">
        <v>-914841.276427244</v>
      </c>
      <c r="Z30" s="1561">
        <v>-715007.597491245</v>
      </c>
      <c r="AA30" s="1561">
        <v>2274480</v>
      </c>
      <c r="AB30" s="629">
        <v>0.432877142251748</v>
      </c>
      <c r="AC30" s="1521"/>
      <c r="AD30" s="1535">
        <v>4011132</v>
      </c>
      <c r="AE30" s="1561">
        <v>4466064.09646152</v>
      </c>
      <c r="AF30" s="1561">
        <v>4106064.09646152</v>
      </c>
      <c r="AG30" s="1561">
        <v>-454932.09646152</v>
      </c>
      <c r="AH30" s="1561">
        <v>-94932.0964615196</v>
      </c>
      <c r="AI30" s="1561">
        <v>2534652</v>
      </c>
      <c r="AJ30" s="629">
        <v>0.582517836768124</v>
      </c>
      <c r="AK30" s="1521"/>
      <c r="AL30" s="1597">
        <v>3825840</v>
      </c>
      <c r="AM30" s="1561">
        <v>4778688.58321383</v>
      </c>
      <c r="AN30" s="1561">
        <v>4418688.58321382</v>
      </c>
      <c r="AO30" s="1561">
        <v>-952848.583213827</v>
      </c>
      <c r="AP30" s="1561">
        <v>-592848.583213824</v>
      </c>
      <c r="AQ30" s="1561">
        <v>2404572</v>
      </c>
      <c r="AR30" s="1560">
        <v>0.591069013529227</v>
      </c>
      <c r="AS30" s="1521"/>
      <c r="AT30" s="1537">
        <v>4054340.456</v>
      </c>
      <c r="AU30" s="1561">
        <v>5113196.7840388</v>
      </c>
      <c r="AV30" s="1561">
        <v>4088688.58321383</v>
      </c>
      <c r="AW30" s="1561">
        <v>-1058856.32803879</v>
      </c>
      <c r="AX30" s="1561">
        <v>-34348.1272138273</v>
      </c>
      <c r="AY30" s="1561">
        <v>2964288</v>
      </c>
      <c r="AZ30" s="629">
        <v>0.367728255823996</v>
      </c>
      <c r="BA30" s="1521"/>
      <c r="BB30" s="1612">
        <v>4387016</v>
      </c>
      <c r="BC30" s="1561">
        <v>6391495.98004849</v>
      </c>
      <c r="BD30" s="1559">
        <v>4233491.68</v>
      </c>
      <c r="BE30" s="1561">
        <v>-2004479.98004849</v>
      </c>
      <c r="BF30" s="1561">
        <v>153524.319999999</v>
      </c>
      <c r="BG30" s="1561">
        <v>2799396</v>
      </c>
      <c r="BH30" s="629">
        <v>0.567129480787999</v>
      </c>
      <c r="BI30" s="1521"/>
      <c r="BJ30" s="1535">
        <v>3960780</v>
      </c>
      <c r="BK30" s="1561">
        <v>6838900.69865189</v>
      </c>
      <c r="BL30" s="1561">
        <v>4081366.8</v>
      </c>
      <c r="BM30" s="1561">
        <v>-2878120.69865189</v>
      </c>
      <c r="BN30" s="1561">
        <v>-120586.800000001</v>
      </c>
      <c r="BO30" s="1561">
        <v>2881848</v>
      </c>
      <c r="BP30" s="629">
        <v>0.374388933767499</v>
      </c>
      <c r="BQ30" s="1521"/>
      <c r="BR30" s="1535">
        <v>3952440</v>
      </c>
      <c r="BS30" s="1561">
        <v>7317623.74755752</v>
      </c>
      <c r="BT30" s="1561">
        <v>4285435.14</v>
      </c>
      <c r="BU30" s="1561">
        <v>-3365183.74755752</v>
      </c>
      <c r="BV30" s="1561">
        <v>-332995.140000001</v>
      </c>
      <c r="BW30" s="1561">
        <v>2836752.24</v>
      </c>
      <c r="BX30" s="629">
        <v>0.393297569053828</v>
      </c>
      <c r="BY30" s="1521"/>
      <c r="BZ30" s="1535"/>
      <c r="CA30" s="1561"/>
      <c r="CB30" s="1561"/>
      <c r="CC30" s="1561">
        <v>0</v>
      </c>
      <c r="CD30" s="1561">
        <v>0</v>
      </c>
      <c r="CE30" s="1561"/>
      <c r="CF30" s="629" t="s">
        <v>51</v>
      </c>
      <c r="CG30" s="1521"/>
      <c r="CH30" s="1535"/>
      <c r="CI30" s="1561"/>
      <c r="CJ30" s="1561"/>
      <c r="CK30" s="1561">
        <v>0</v>
      </c>
      <c r="CL30" s="1561">
        <v>0</v>
      </c>
      <c r="CM30" s="1561"/>
      <c r="CN30" s="629" t="s">
        <v>51</v>
      </c>
      <c r="CO30" s="1521"/>
      <c r="CP30" s="1537">
        <v>38288926.8585088</v>
      </c>
      <c r="CQ30" s="1561">
        <v>48371032.045708</v>
      </c>
      <c r="CR30" s="1559">
        <v>38621921.9985088</v>
      </c>
      <c r="CS30" s="1561">
        <v>-10082105.1871993</v>
      </c>
      <c r="CT30" s="1561">
        <v>-332995.140000001</v>
      </c>
      <c r="CU30" s="1561">
        <v>25094256.24</v>
      </c>
      <c r="CV30" s="629">
        <v>-0.10565042084058</v>
      </c>
      <c r="CW30" s="1521"/>
      <c r="CX30" s="1537">
        <v>64578836.8841732</v>
      </c>
      <c r="CY30" s="1561"/>
      <c r="CZ30" s="1561"/>
      <c r="DA30" s="1561">
        <v>44707857.53485</v>
      </c>
      <c r="DB30" s="1561">
        <v>31446984.24</v>
      </c>
      <c r="DC30" s="1646">
        <v>1.05357805986464</v>
      </c>
      <c r="DD30" s="683">
        <v>-1</v>
      </c>
      <c r="DE30" s="683">
        <v>-1</v>
      </c>
      <c r="DF30" s="629">
        <v>0.421689825442225</v>
      </c>
      <c r="DG30" s="1653"/>
      <c r="DH30" s="1654"/>
      <c r="DI30" s="1662"/>
    </row>
    <row r="31" hidden="1" spans="2:113">
      <c r="B31" s="1538" t="s">
        <v>92</v>
      </c>
      <c r="C31" s="1521"/>
      <c r="D31" s="1535"/>
      <c r="E31" s="1562"/>
      <c r="F31" s="1562">
        <v>0</v>
      </c>
      <c r="G31" s="1562"/>
      <c r="H31" s="1563" t="s">
        <v>51</v>
      </c>
      <c r="I31" s="1521"/>
      <c r="J31" s="1535"/>
      <c r="K31" s="1562"/>
      <c r="L31" s="1562">
        <v>0</v>
      </c>
      <c r="M31" s="1562"/>
      <c r="N31" s="1563" t="s">
        <v>51</v>
      </c>
      <c r="O31" s="1521"/>
      <c r="P31" s="1535"/>
      <c r="Q31" s="1562"/>
      <c r="R31" s="1562">
        <v>0</v>
      </c>
      <c r="S31" s="1562"/>
      <c r="T31" s="1563" t="s">
        <v>51</v>
      </c>
      <c r="U31" s="1521"/>
      <c r="V31" s="1535"/>
      <c r="W31" s="1561"/>
      <c r="X31" s="1561"/>
      <c r="Y31" s="1561"/>
      <c r="Z31" s="1561"/>
      <c r="AA31" s="1561"/>
      <c r="AB31" s="629"/>
      <c r="AC31" s="1521"/>
      <c r="AD31" s="1535"/>
      <c r="AE31" s="1561"/>
      <c r="AF31" s="1561"/>
      <c r="AG31" s="1561"/>
      <c r="AH31" s="1561"/>
      <c r="AI31" s="1561"/>
      <c r="AJ31" s="629"/>
      <c r="AK31" s="1521"/>
      <c r="AL31" s="1597"/>
      <c r="AM31" s="1561"/>
      <c r="AN31" s="1561"/>
      <c r="AO31" s="1561"/>
      <c r="AP31" s="1561"/>
      <c r="AQ31" s="1561"/>
      <c r="AR31" s="1560"/>
      <c r="AS31" s="1521"/>
      <c r="AT31" s="1537"/>
      <c r="AU31" s="1561"/>
      <c r="AV31" s="1561"/>
      <c r="AW31" s="1561">
        <v>0</v>
      </c>
      <c r="AX31" s="1561">
        <v>0</v>
      </c>
      <c r="AY31" s="1561"/>
      <c r="AZ31" s="629"/>
      <c r="BA31" s="1521"/>
      <c r="BB31" s="1612"/>
      <c r="BC31" s="1561"/>
      <c r="BD31" s="1561"/>
      <c r="BE31" s="1561"/>
      <c r="BF31" s="1561"/>
      <c r="BG31" s="1561"/>
      <c r="BH31" s="629"/>
      <c r="BI31" s="1521"/>
      <c r="BJ31" s="1535"/>
      <c r="BK31" s="1561"/>
      <c r="BL31" s="1561">
        <v>0</v>
      </c>
      <c r="BM31" s="1561">
        <v>0</v>
      </c>
      <c r="BN31" s="1561">
        <v>0</v>
      </c>
      <c r="BO31" s="1561">
        <v>0</v>
      </c>
      <c r="BP31" s="629"/>
      <c r="BQ31" s="1521"/>
      <c r="BR31" s="1535"/>
      <c r="BS31" s="1561"/>
      <c r="BT31" s="1561"/>
      <c r="BU31" s="1561">
        <v>0</v>
      </c>
      <c r="BV31" s="1561">
        <v>0</v>
      </c>
      <c r="BW31" s="1561"/>
      <c r="BX31" s="629"/>
      <c r="BY31" s="1521"/>
      <c r="BZ31" s="1535"/>
      <c r="CA31" s="1561"/>
      <c r="CB31" s="1561"/>
      <c r="CC31" s="1561"/>
      <c r="CD31" s="1561"/>
      <c r="CE31" s="1561"/>
      <c r="CF31" s="629"/>
      <c r="CG31" s="1521"/>
      <c r="CH31" s="1535"/>
      <c r="CI31" s="1561"/>
      <c r="CJ31" s="1561"/>
      <c r="CK31" s="1561">
        <v>0</v>
      </c>
      <c r="CL31" s="1561">
        <v>0</v>
      </c>
      <c r="CM31" s="1561"/>
      <c r="CN31" s="629"/>
      <c r="CO31" s="1521"/>
      <c r="CP31" s="1537"/>
      <c r="CQ31" s="1561"/>
      <c r="CR31" s="1559">
        <v>0</v>
      </c>
      <c r="CS31" s="1561"/>
      <c r="CT31" s="1561"/>
      <c r="CU31" s="1561"/>
      <c r="CV31" s="629"/>
      <c r="CW31" s="1521"/>
      <c r="CX31" s="1537"/>
      <c r="CY31" s="1561"/>
      <c r="CZ31" s="1561"/>
      <c r="DA31" s="1561"/>
      <c r="DB31" s="1561"/>
      <c r="DC31" s="1646"/>
      <c r="DD31" s="683"/>
      <c r="DE31" s="683"/>
      <c r="DF31" s="629"/>
      <c r="DG31" s="1653"/>
      <c r="DH31" s="1654"/>
      <c r="DI31" s="1662"/>
    </row>
    <row r="32" ht="15.75" customHeight="1" spans="2:113">
      <c r="B32" s="1538" t="s">
        <v>93</v>
      </c>
      <c r="C32" s="1521"/>
      <c r="D32" s="1535">
        <v>4864561.1287254</v>
      </c>
      <c r="E32" s="1562">
        <v>5901980.28201629</v>
      </c>
      <c r="F32" s="1562">
        <v>-1037419.15329089</v>
      </c>
      <c r="G32" s="1562">
        <v>7206572.0197142</v>
      </c>
      <c r="H32" s="1563">
        <v>-0.324982652581842</v>
      </c>
      <c r="I32" s="1521"/>
      <c r="J32" s="1535">
        <v>4646985.827634</v>
      </c>
      <c r="K32" s="1562">
        <v>6020019.88765662</v>
      </c>
      <c r="L32" s="1562">
        <v>-1373034.06002262</v>
      </c>
      <c r="M32" s="1562">
        <v>6558525.3122511</v>
      </c>
      <c r="N32" s="1563">
        <v>-0.291458734030714</v>
      </c>
      <c r="O32" s="1521"/>
      <c r="P32" s="1535">
        <v>4962179.8919728</v>
      </c>
      <c r="Q32" s="1562">
        <v>7224023.86518794</v>
      </c>
      <c r="R32" s="1562">
        <v>-2261843.97321514</v>
      </c>
      <c r="S32" s="1562">
        <v>6252179</v>
      </c>
      <c r="T32" s="1563">
        <v>-0.206327923117236</v>
      </c>
      <c r="U32" s="1521"/>
      <c r="V32" s="1535">
        <v>4441795.24609844</v>
      </c>
      <c r="W32" s="1561">
        <v>7368504.3424917</v>
      </c>
      <c r="X32" s="1561">
        <v>4655789.25</v>
      </c>
      <c r="Y32" s="1561">
        <v>-2926709.09639326</v>
      </c>
      <c r="Z32" s="1561">
        <v>-213994.003901561</v>
      </c>
      <c r="AA32" s="1561">
        <v>6756145.2302346</v>
      </c>
      <c r="AB32" s="629">
        <v>-0.342554800891365</v>
      </c>
      <c r="AC32" s="1521"/>
      <c r="AD32" s="1535">
        <v>4338637.7841675</v>
      </c>
      <c r="AE32" s="1561">
        <v>7515874.42934154</v>
      </c>
      <c r="AF32" s="1561">
        <v>4888578.7125</v>
      </c>
      <c r="AG32" s="1561">
        <v>-3177236.64517404</v>
      </c>
      <c r="AH32" s="1561">
        <v>-549940.9283325</v>
      </c>
      <c r="AI32" s="1561">
        <v>6828829</v>
      </c>
      <c r="AJ32" s="629">
        <v>-0.36465859898271</v>
      </c>
      <c r="AK32" s="1521"/>
      <c r="AL32" s="1571">
        <v>4280673.1053486</v>
      </c>
      <c r="AM32" s="1561">
        <v>7666191.91792837</v>
      </c>
      <c r="AN32" s="1561">
        <v>5133007.648125</v>
      </c>
      <c r="AO32" s="1561">
        <v>-3385518.81257977</v>
      </c>
      <c r="AP32" s="1561">
        <v>-852334.5427764</v>
      </c>
      <c r="AQ32" s="1561">
        <v>7837281</v>
      </c>
      <c r="AR32" s="1560">
        <v>-0.453806351290888</v>
      </c>
      <c r="AS32" s="1521"/>
      <c r="AT32" s="1537">
        <v>3873053.54733893</v>
      </c>
      <c r="AU32" s="1561">
        <v>7819515.75628693</v>
      </c>
      <c r="AV32" s="1561">
        <v>4496191.91792837</v>
      </c>
      <c r="AW32" s="1561">
        <v>-3946462.208948</v>
      </c>
      <c r="AX32" s="1561">
        <v>-623138.370589437</v>
      </c>
      <c r="AY32" s="1561">
        <v>6636903.8166917</v>
      </c>
      <c r="AZ32" s="629">
        <v>-0.416436691820323</v>
      </c>
      <c r="BA32" s="1521"/>
      <c r="BB32" s="1612">
        <v>4943388.6470123</v>
      </c>
      <c r="BC32" s="1561">
        <v>7975906.07141267</v>
      </c>
      <c r="BD32" s="1559">
        <v>4523515.12466465</v>
      </c>
      <c r="BE32" s="1561"/>
      <c r="BF32" s="1561"/>
      <c r="BG32" s="1561">
        <v>6473495.8166917</v>
      </c>
      <c r="BH32" s="629">
        <v>-0.236364896650442</v>
      </c>
      <c r="BI32" s="1521"/>
      <c r="BJ32" s="1535">
        <v>3831245.50237486</v>
      </c>
      <c r="BK32" s="1561">
        <v>8135424.19284093</v>
      </c>
      <c r="BL32" s="1561">
        <v>4307450</v>
      </c>
      <c r="BM32" s="1561">
        <v>-4304178.69046606</v>
      </c>
      <c r="BN32" s="1561">
        <v>-476204.497625136</v>
      </c>
      <c r="BO32" s="1561">
        <v>6395619.8166917</v>
      </c>
      <c r="BP32" s="629">
        <v>-0.400957903661529</v>
      </c>
      <c r="BQ32" s="1521"/>
      <c r="BR32" s="1535">
        <v>3780373.51260504</v>
      </c>
      <c r="BS32" s="1561">
        <v>8298132.67669775</v>
      </c>
      <c r="BT32" s="1561">
        <v>4522822.5</v>
      </c>
      <c r="BU32" s="1561">
        <v>-4517759.1640927</v>
      </c>
      <c r="BV32" s="1561">
        <v>-742448.987394957</v>
      </c>
      <c r="BW32" s="1561">
        <v>5928504.6566917</v>
      </c>
      <c r="BX32" s="629">
        <v>-0.362339454631615</v>
      </c>
      <c r="BY32" s="1521"/>
      <c r="BZ32" s="1535"/>
      <c r="CA32" s="1561"/>
      <c r="CB32" s="1561"/>
      <c r="CC32" s="1561"/>
      <c r="CD32" s="1561"/>
      <c r="CE32" s="1561"/>
      <c r="CF32" s="629" t="s">
        <v>51</v>
      </c>
      <c r="CG32" s="1521"/>
      <c r="CH32" s="1535"/>
      <c r="CI32" s="1561"/>
      <c r="CJ32" s="1561"/>
      <c r="CK32" s="1561">
        <v>0</v>
      </c>
      <c r="CL32" s="1561">
        <v>0</v>
      </c>
      <c r="CM32" s="1561"/>
      <c r="CN32" s="629" t="s">
        <v>51</v>
      </c>
      <c r="CO32" s="1521"/>
      <c r="CP32" s="1537">
        <v>43962894.1932779</v>
      </c>
      <c r="CQ32" s="1561">
        <v>73925573.4218607</v>
      </c>
      <c r="CR32" s="1559">
        <v>44705343.1806728</v>
      </c>
      <c r="CS32" s="1561">
        <v>-29962679.2285829</v>
      </c>
      <c r="CT32" s="1561">
        <v>-742448.987394959</v>
      </c>
      <c r="CU32" s="1561">
        <v>66874055.6689667</v>
      </c>
      <c r="CV32" s="629">
        <v>-0.34260164493539</v>
      </c>
      <c r="CW32" s="1521"/>
      <c r="CX32" s="1537">
        <v>91542841.9379891</v>
      </c>
      <c r="CY32" s="1561"/>
      <c r="CZ32" s="1561"/>
      <c r="DA32" s="1561">
        <v>54916923.109548</v>
      </c>
      <c r="DB32" s="1561">
        <v>76995486.3940142</v>
      </c>
      <c r="DC32" s="1646">
        <v>0.188937770579573</v>
      </c>
      <c r="DD32" s="683"/>
      <c r="DE32" s="683">
        <v>-1</v>
      </c>
      <c r="DF32" s="629"/>
      <c r="DG32" s="1653"/>
      <c r="DH32" s="1654"/>
      <c r="DI32" s="1662"/>
    </row>
    <row r="33" s="1507" customFormat="1" spans="1:113">
      <c r="A33" s="109"/>
      <c r="B33" s="1518" t="s">
        <v>94</v>
      </c>
      <c r="C33" s="1526"/>
      <c r="D33" s="1219">
        <v>1200000</v>
      </c>
      <c r="E33" s="1243">
        <v>1980000</v>
      </c>
      <c r="F33" s="1243">
        <v>-780000</v>
      </c>
      <c r="G33" s="1243">
        <v>2380000</v>
      </c>
      <c r="H33" s="837">
        <v>-0.495798319327731</v>
      </c>
      <c r="I33" s="1569"/>
      <c r="J33" s="1219">
        <v>1200000</v>
      </c>
      <c r="K33" s="1243">
        <v>1980000</v>
      </c>
      <c r="L33" s="1243">
        <v>-780000</v>
      </c>
      <c r="M33" s="1243">
        <v>2380000</v>
      </c>
      <c r="N33" s="837">
        <v>-0.495798319327731</v>
      </c>
      <c r="O33" s="1569"/>
      <c r="P33" s="1219">
        <v>1200000</v>
      </c>
      <c r="Q33" s="1243">
        <v>1980000</v>
      </c>
      <c r="R33" s="1243">
        <v>-780000</v>
      </c>
      <c r="S33" s="1243">
        <v>2380000</v>
      </c>
      <c r="T33" s="837">
        <v>-0.495798319327731</v>
      </c>
      <c r="U33" s="1569"/>
      <c r="V33" s="1219">
        <v>1200000</v>
      </c>
      <c r="W33" s="1243">
        <v>1980000</v>
      </c>
      <c r="X33" s="1243">
        <v>1200000</v>
      </c>
      <c r="Y33" s="1243">
        <v>-780000</v>
      </c>
      <c r="Z33" s="1243">
        <v>0</v>
      </c>
      <c r="AA33" s="1243">
        <v>2380000</v>
      </c>
      <c r="AB33" s="837">
        <v>-0.495798319327731</v>
      </c>
      <c r="AC33" s="1569"/>
      <c r="AD33" s="1475">
        <v>1200000</v>
      </c>
      <c r="AE33" s="1243">
        <v>1980000</v>
      </c>
      <c r="AF33" s="1243">
        <v>1980000</v>
      </c>
      <c r="AG33" s="1243">
        <v>-780000</v>
      </c>
      <c r="AH33" s="1243">
        <v>-780000</v>
      </c>
      <c r="AI33" s="1243">
        <v>1980000</v>
      </c>
      <c r="AJ33" s="837">
        <v>-0.393939393939394</v>
      </c>
      <c r="AK33" s="1569"/>
      <c r="AL33" s="1219">
        <v>1200000</v>
      </c>
      <c r="AM33" s="1243">
        <v>1980000</v>
      </c>
      <c r="AN33" s="1243">
        <v>1980000</v>
      </c>
      <c r="AO33" s="1243">
        <v>-780000</v>
      </c>
      <c r="AP33" s="1243">
        <v>-780000</v>
      </c>
      <c r="AQ33" s="1243">
        <v>1980000</v>
      </c>
      <c r="AR33" s="864">
        <v>-0.393939393939394</v>
      </c>
      <c r="AS33" s="1569"/>
      <c r="AT33" s="1520">
        <v>1200000</v>
      </c>
      <c r="AU33" s="1243">
        <v>1980000</v>
      </c>
      <c r="AV33" s="1243">
        <v>1980000</v>
      </c>
      <c r="AW33" s="1243">
        <v>-780000</v>
      </c>
      <c r="AX33" s="1243">
        <v>-780000</v>
      </c>
      <c r="AY33" s="1243">
        <v>1980000</v>
      </c>
      <c r="AZ33" s="837">
        <v>-0.393939393939394</v>
      </c>
      <c r="BA33" s="1569"/>
      <c r="BB33" s="1550">
        <v>1200000</v>
      </c>
      <c r="BC33" s="1550">
        <v>1980000</v>
      </c>
      <c r="BD33" s="1550">
        <v>1200000</v>
      </c>
      <c r="BE33" s="1550">
        <v>-780000</v>
      </c>
      <c r="BF33" s="1550">
        <v>0</v>
      </c>
      <c r="BG33" s="1550">
        <v>1980000</v>
      </c>
      <c r="BH33" s="837">
        <v>-0.393939393939394</v>
      </c>
      <c r="BI33" s="1569"/>
      <c r="BJ33" s="1520">
        <v>1200000</v>
      </c>
      <c r="BK33" s="1243">
        <v>1980000</v>
      </c>
      <c r="BL33" s="1243">
        <v>1980000</v>
      </c>
      <c r="BM33" s="1243">
        <v>-780000</v>
      </c>
      <c r="BN33" s="1243">
        <v>-780000</v>
      </c>
      <c r="BO33" s="1243">
        <v>1980000</v>
      </c>
      <c r="BP33" s="837">
        <v>-0.393939393939394</v>
      </c>
      <c r="BQ33" s="1569"/>
      <c r="BR33" s="1243">
        <v>1200000</v>
      </c>
      <c r="BS33" s="1550">
        <v>1980000</v>
      </c>
      <c r="BT33" s="1550">
        <v>1980000</v>
      </c>
      <c r="BU33" s="1550">
        <v>-780000</v>
      </c>
      <c r="BV33" s="1550">
        <v>-780000</v>
      </c>
      <c r="BW33" s="1550">
        <v>1980000</v>
      </c>
      <c r="BX33" s="1436">
        <v>-0.393939393939394</v>
      </c>
      <c r="BY33" s="1569"/>
      <c r="BZ33" s="1243"/>
      <c r="CA33" s="1243"/>
      <c r="CB33" s="1243"/>
      <c r="CC33" s="1243">
        <v>0</v>
      </c>
      <c r="CD33" s="1243">
        <v>0</v>
      </c>
      <c r="CE33" s="1243"/>
      <c r="CF33" s="1436" t="s">
        <v>51</v>
      </c>
      <c r="CG33" s="1569"/>
      <c r="CH33" s="1243"/>
      <c r="CI33" s="1243"/>
      <c r="CJ33" s="1243"/>
      <c r="CK33" s="1243">
        <v>0</v>
      </c>
      <c r="CL33" s="1243">
        <v>0</v>
      </c>
      <c r="CM33" s="1243"/>
      <c r="CN33" s="1436" t="s">
        <v>51</v>
      </c>
      <c r="CO33" s="1569"/>
      <c r="CP33" s="1520">
        <v>12000000</v>
      </c>
      <c r="CQ33" s="1550">
        <v>19800000</v>
      </c>
      <c r="CR33" s="1550">
        <v>12780000</v>
      </c>
      <c r="CS33" s="1550">
        <v>-7800000</v>
      </c>
      <c r="CT33" s="1550">
        <v>-780000</v>
      </c>
      <c r="CU33" s="1550">
        <v>21400000</v>
      </c>
      <c r="CV33" s="864">
        <v>-0.439252336448598</v>
      </c>
      <c r="CW33" s="1569"/>
      <c r="CX33" s="1520">
        <v>23760000</v>
      </c>
      <c r="CY33" s="1550"/>
      <c r="CZ33" s="1550"/>
      <c r="DA33" s="1550">
        <v>17520000</v>
      </c>
      <c r="DB33" s="1550">
        <v>25360000</v>
      </c>
      <c r="DC33" s="864">
        <v>-0.0630914826498423</v>
      </c>
      <c r="DD33" s="1550">
        <v>-1</v>
      </c>
      <c r="DE33" s="864">
        <v>-1</v>
      </c>
      <c r="DF33" s="1658">
        <v>-0.309148264984227</v>
      </c>
      <c r="DG33" s="1659"/>
      <c r="DH33" s="1654"/>
      <c r="DI33" s="1662"/>
    </row>
    <row r="34" hidden="1" spans="2:113">
      <c r="B34" s="1539" t="s">
        <v>95</v>
      </c>
      <c r="C34" s="1521"/>
      <c r="D34" s="1535"/>
      <c r="E34" s="1562"/>
      <c r="F34" s="1562">
        <v>0</v>
      </c>
      <c r="G34" s="1562">
        <v>0</v>
      </c>
      <c r="H34" s="1563" t="s">
        <v>51</v>
      </c>
      <c r="I34" s="1521"/>
      <c r="J34" s="1535"/>
      <c r="K34" s="1562"/>
      <c r="L34" s="1562">
        <v>0</v>
      </c>
      <c r="M34" s="1562"/>
      <c r="N34" s="1563" t="s">
        <v>51</v>
      </c>
      <c r="O34" s="1521"/>
      <c r="P34" s="1535"/>
      <c r="Q34" s="1562"/>
      <c r="R34" s="1562">
        <v>0</v>
      </c>
      <c r="S34" s="1562"/>
      <c r="T34" s="1563" t="s">
        <v>51</v>
      </c>
      <c r="U34" s="1521"/>
      <c r="V34" s="1537"/>
      <c r="W34" s="1561"/>
      <c r="X34" s="1561"/>
      <c r="Y34" s="1561">
        <v>0</v>
      </c>
      <c r="Z34" s="1561">
        <v>0</v>
      </c>
      <c r="AA34" s="1561"/>
      <c r="AB34" s="629" t="s">
        <v>51</v>
      </c>
      <c r="AC34" s="1521"/>
      <c r="AD34" s="1584"/>
      <c r="AE34" s="1561"/>
      <c r="AF34" s="1561"/>
      <c r="AG34" s="1561">
        <v>0</v>
      </c>
      <c r="AH34" s="1561">
        <v>0</v>
      </c>
      <c r="AI34" s="1561"/>
      <c r="AJ34" s="629" t="s">
        <v>51</v>
      </c>
      <c r="AK34" s="1521"/>
      <c r="AL34" s="1537"/>
      <c r="AM34" s="1561"/>
      <c r="AN34" s="1561"/>
      <c r="AO34" s="1561">
        <v>0</v>
      </c>
      <c r="AP34" s="1561">
        <v>0</v>
      </c>
      <c r="AQ34" s="1561"/>
      <c r="AR34" s="745" t="s">
        <v>51</v>
      </c>
      <c r="AS34" s="1521"/>
      <c r="AT34" s="1537"/>
      <c r="AU34" s="1561"/>
      <c r="AV34" s="1561"/>
      <c r="AW34" s="1561">
        <v>0</v>
      </c>
      <c r="AX34" s="1561">
        <v>0</v>
      </c>
      <c r="AY34" s="1561">
        <v>0</v>
      </c>
      <c r="AZ34" s="629" t="s">
        <v>51</v>
      </c>
      <c r="BA34" s="1521"/>
      <c r="BB34" s="1537"/>
      <c r="BC34" s="1561"/>
      <c r="BD34" s="1561"/>
      <c r="BE34" s="1561">
        <v>0</v>
      </c>
      <c r="BF34" s="1561">
        <v>0</v>
      </c>
      <c r="BG34" s="1561"/>
      <c r="BH34" s="629" t="s">
        <v>51</v>
      </c>
      <c r="BI34" s="1521"/>
      <c r="BJ34" s="1537"/>
      <c r="BK34" s="1561"/>
      <c r="BL34" s="1561">
        <v>0</v>
      </c>
      <c r="BM34" s="1561">
        <v>0</v>
      </c>
      <c r="BN34" s="1561">
        <v>0</v>
      </c>
      <c r="BO34" s="1561">
        <v>0</v>
      </c>
      <c r="BP34" s="629" t="s">
        <v>51</v>
      </c>
      <c r="BQ34" s="1521"/>
      <c r="BR34" s="1537"/>
      <c r="BS34" s="1561"/>
      <c r="BT34" s="1561"/>
      <c r="BU34" s="1561">
        <v>0</v>
      </c>
      <c r="BV34" s="1561">
        <v>0</v>
      </c>
      <c r="BW34" s="1561"/>
      <c r="BX34" s="629" t="s">
        <v>51</v>
      </c>
      <c r="BY34" s="1521"/>
      <c r="BZ34" s="1537"/>
      <c r="CA34" s="1561"/>
      <c r="CB34" s="1561"/>
      <c r="CC34" s="1561">
        <v>0</v>
      </c>
      <c r="CD34" s="1561">
        <v>0</v>
      </c>
      <c r="CE34" s="1561"/>
      <c r="CF34" s="629" t="s">
        <v>51</v>
      </c>
      <c r="CG34" s="1521"/>
      <c r="CH34" s="1537"/>
      <c r="CI34" s="1561"/>
      <c r="CJ34" s="1561"/>
      <c r="CK34" s="1561">
        <v>0</v>
      </c>
      <c r="CL34" s="1561">
        <v>0</v>
      </c>
      <c r="CM34" s="1561"/>
      <c r="CN34" s="629" t="s">
        <v>51</v>
      </c>
      <c r="CO34" s="1521"/>
      <c r="CP34" s="1537">
        <v>0</v>
      </c>
      <c r="CQ34" s="1561">
        <v>0</v>
      </c>
      <c r="CR34" s="1561"/>
      <c r="CS34" s="1561">
        <v>0</v>
      </c>
      <c r="CT34" s="1561">
        <v>0</v>
      </c>
      <c r="CU34" s="1561">
        <v>0</v>
      </c>
      <c r="CV34" s="629" t="s">
        <v>51</v>
      </c>
      <c r="CW34" s="1521"/>
      <c r="CX34" s="1537"/>
      <c r="CY34" s="1561"/>
      <c r="CZ34" s="1561"/>
      <c r="DA34" s="1561"/>
      <c r="DB34" s="1561">
        <v>0</v>
      </c>
      <c r="DC34" s="1646" t="s">
        <v>51</v>
      </c>
      <c r="DD34" s="683" t="s">
        <v>51</v>
      </c>
      <c r="DE34" s="683" t="s">
        <v>51</v>
      </c>
      <c r="DF34" s="629" t="s">
        <v>51</v>
      </c>
      <c r="DG34" s="1653"/>
      <c r="DH34" s="1654"/>
      <c r="DI34" s="1662"/>
    </row>
    <row r="35" hidden="1" spans="2:113">
      <c r="B35" s="1539" t="s">
        <v>96</v>
      </c>
      <c r="C35" s="1521"/>
      <c r="D35" s="1535"/>
      <c r="E35" s="1562"/>
      <c r="F35" s="1562">
        <v>0</v>
      </c>
      <c r="G35" s="1562">
        <v>0</v>
      </c>
      <c r="H35" s="1563" t="s">
        <v>51</v>
      </c>
      <c r="I35" s="1521"/>
      <c r="J35" s="1535"/>
      <c r="K35" s="1562"/>
      <c r="L35" s="1562">
        <v>0</v>
      </c>
      <c r="M35" s="1562"/>
      <c r="N35" s="1563" t="s">
        <v>51</v>
      </c>
      <c r="O35" s="1521"/>
      <c r="P35" s="1535"/>
      <c r="Q35" s="1562"/>
      <c r="R35" s="1562">
        <v>0</v>
      </c>
      <c r="S35" s="1562"/>
      <c r="T35" s="1563" t="s">
        <v>51</v>
      </c>
      <c r="U35" s="1521"/>
      <c r="V35" s="1537"/>
      <c r="W35" s="1561"/>
      <c r="X35" s="1561"/>
      <c r="Y35" s="1561">
        <v>0</v>
      </c>
      <c r="Z35" s="1561">
        <v>0</v>
      </c>
      <c r="AA35" s="1561"/>
      <c r="AB35" s="629" t="s">
        <v>51</v>
      </c>
      <c r="AC35" s="1521"/>
      <c r="AD35" s="1584"/>
      <c r="AE35" s="1561"/>
      <c r="AF35" s="1561"/>
      <c r="AG35" s="1561">
        <v>0</v>
      </c>
      <c r="AH35" s="1561">
        <v>0</v>
      </c>
      <c r="AI35" s="1561"/>
      <c r="AJ35" s="629" t="s">
        <v>51</v>
      </c>
      <c r="AK35" s="1521"/>
      <c r="AL35" s="1537"/>
      <c r="AM35" s="1561"/>
      <c r="AN35" s="1561"/>
      <c r="AO35" s="1561">
        <v>0</v>
      </c>
      <c r="AP35" s="1561">
        <v>0</v>
      </c>
      <c r="AQ35" s="1561"/>
      <c r="AR35" s="745" t="s">
        <v>51</v>
      </c>
      <c r="AS35" s="1521"/>
      <c r="AT35" s="1537"/>
      <c r="AU35" s="1561"/>
      <c r="AV35" s="1561"/>
      <c r="AW35" s="1561">
        <v>0</v>
      </c>
      <c r="AX35" s="1561">
        <v>0</v>
      </c>
      <c r="AY35" s="1561">
        <v>0</v>
      </c>
      <c r="AZ35" s="629" t="s">
        <v>51</v>
      </c>
      <c r="BA35" s="1521"/>
      <c r="BB35" s="1537"/>
      <c r="BC35" s="1561"/>
      <c r="BD35" s="1561"/>
      <c r="BE35" s="1561">
        <v>0</v>
      </c>
      <c r="BF35" s="1561">
        <v>0</v>
      </c>
      <c r="BG35" s="1561"/>
      <c r="BH35" s="629" t="s">
        <v>51</v>
      </c>
      <c r="BI35" s="1521"/>
      <c r="BJ35" s="1537"/>
      <c r="BK35" s="1561"/>
      <c r="BL35" s="1561">
        <v>0</v>
      </c>
      <c r="BM35" s="1561">
        <v>0</v>
      </c>
      <c r="BN35" s="1561">
        <v>0</v>
      </c>
      <c r="BO35" s="1561">
        <v>0</v>
      </c>
      <c r="BP35" s="629" t="s">
        <v>51</v>
      </c>
      <c r="BQ35" s="1521"/>
      <c r="BR35" s="1537"/>
      <c r="BS35" s="1561"/>
      <c r="BT35" s="1561"/>
      <c r="BU35" s="1561">
        <v>0</v>
      </c>
      <c r="BV35" s="1561">
        <v>0</v>
      </c>
      <c r="BW35" s="1561"/>
      <c r="BX35" s="629" t="s">
        <v>51</v>
      </c>
      <c r="BY35" s="1521"/>
      <c r="BZ35" s="1537"/>
      <c r="CA35" s="1561"/>
      <c r="CB35" s="1561"/>
      <c r="CC35" s="1561">
        <v>0</v>
      </c>
      <c r="CD35" s="1561">
        <v>0</v>
      </c>
      <c r="CE35" s="1561"/>
      <c r="CF35" s="629" t="s">
        <v>51</v>
      </c>
      <c r="CG35" s="1521"/>
      <c r="CH35" s="1537"/>
      <c r="CI35" s="1561"/>
      <c r="CJ35" s="1561"/>
      <c r="CK35" s="1561">
        <v>0</v>
      </c>
      <c r="CL35" s="1561">
        <v>0</v>
      </c>
      <c r="CM35" s="1561"/>
      <c r="CN35" s="629" t="s">
        <v>51</v>
      </c>
      <c r="CO35" s="1521"/>
      <c r="CP35" s="1537">
        <v>0</v>
      </c>
      <c r="CQ35" s="1561">
        <v>0</v>
      </c>
      <c r="CR35" s="1561"/>
      <c r="CS35" s="1561">
        <v>0</v>
      </c>
      <c r="CT35" s="1561">
        <v>0</v>
      </c>
      <c r="CU35" s="1561">
        <v>0</v>
      </c>
      <c r="CV35" s="629" t="s">
        <v>51</v>
      </c>
      <c r="CW35" s="1521"/>
      <c r="CX35" s="1537"/>
      <c r="CY35" s="1561"/>
      <c r="CZ35" s="1561"/>
      <c r="DA35" s="1561"/>
      <c r="DB35" s="1561">
        <v>0</v>
      </c>
      <c r="DC35" s="1646" t="s">
        <v>51</v>
      </c>
      <c r="DD35" s="683" t="s">
        <v>51</v>
      </c>
      <c r="DE35" s="683" t="s">
        <v>51</v>
      </c>
      <c r="DF35" s="629" t="s">
        <v>51</v>
      </c>
      <c r="DG35" s="1653"/>
      <c r="DH35" s="1654"/>
      <c r="DI35" s="1662"/>
    </row>
    <row r="36" hidden="1" spans="2:113">
      <c r="B36" s="1540" t="s">
        <v>97</v>
      </c>
      <c r="C36" s="1521"/>
      <c r="D36" s="1541"/>
      <c r="E36" s="1564"/>
      <c r="F36" s="1564">
        <v>0</v>
      </c>
      <c r="G36" s="1564">
        <v>0</v>
      </c>
      <c r="H36" s="847" t="s">
        <v>51</v>
      </c>
      <c r="I36" s="1521"/>
      <c r="J36" s="1541"/>
      <c r="K36" s="1564"/>
      <c r="L36" s="1564">
        <v>0</v>
      </c>
      <c r="M36" s="1564"/>
      <c r="N36" s="847" t="s">
        <v>51</v>
      </c>
      <c r="O36" s="1521"/>
      <c r="P36" s="1541"/>
      <c r="Q36" s="1564"/>
      <c r="R36" s="1564">
        <v>0</v>
      </c>
      <c r="S36" s="1564"/>
      <c r="T36" s="847" t="s">
        <v>51</v>
      </c>
      <c r="U36" s="1521"/>
      <c r="V36" s="761"/>
      <c r="W36" s="1566"/>
      <c r="X36" s="1566"/>
      <c r="Y36" s="1566">
        <v>0</v>
      </c>
      <c r="Z36" s="1566">
        <v>0</v>
      </c>
      <c r="AA36" s="1566"/>
      <c r="AB36" s="806" t="s">
        <v>51</v>
      </c>
      <c r="AC36" s="1521"/>
      <c r="AD36" s="732"/>
      <c r="AE36" s="1566"/>
      <c r="AF36" s="1566"/>
      <c r="AG36" s="1566">
        <v>0</v>
      </c>
      <c r="AH36" s="1566">
        <v>0</v>
      </c>
      <c r="AI36" s="1566"/>
      <c r="AJ36" s="806" t="s">
        <v>51</v>
      </c>
      <c r="AK36" s="1521"/>
      <c r="AL36" s="761"/>
      <c r="AM36" s="1566"/>
      <c r="AN36" s="1566"/>
      <c r="AO36" s="1566">
        <v>0</v>
      </c>
      <c r="AP36" s="1566">
        <v>0</v>
      </c>
      <c r="AQ36" s="1566"/>
      <c r="AR36" s="1606" t="s">
        <v>51</v>
      </c>
      <c r="AS36" s="1521"/>
      <c r="AT36" s="761"/>
      <c r="AU36" s="1566"/>
      <c r="AV36" s="753"/>
      <c r="AW36" s="1566">
        <v>0</v>
      </c>
      <c r="AX36" s="1566">
        <v>0</v>
      </c>
      <c r="AY36" s="1566">
        <v>0</v>
      </c>
      <c r="AZ36" s="806" t="s">
        <v>51</v>
      </c>
      <c r="BA36" s="1521"/>
      <c r="BB36" s="761"/>
      <c r="BC36" s="1566"/>
      <c r="BD36" s="1566"/>
      <c r="BE36" s="1566">
        <v>0</v>
      </c>
      <c r="BF36" s="1566">
        <v>0</v>
      </c>
      <c r="BG36" s="1566"/>
      <c r="BH36" s="806" t="s">
        <v>51</v>
      </c>
      <c r="BI36" s="1521"/>
      <c r="BJ36" s="761"/>
      <c r="BK36" s="1566"/>
      <c r="BL36" s="1566">
        <v>8627592.32423379</v>
      </c>
      <c r="BM36" s="1566">
        <v>0</v>
      </c>
      <c r="BN36" s="1566">
        <v>-8627592.32423379</v>
      </c>
      <c r="BO36" s="1566">
        <v>0</v>
      </c>
      <c r="BP36" s="806" t="s">
        <v>51</v>
      </c>
      <c r="BQ36" s="1521"/>
      <c r="BR36" s="761"/>
      <c r="BS36" s="1566"/>
      <c r="BT36" s="1566"/>
      <c r="BU36" s="1566">
        <v>0</v>
      </c>
      <c r="BV36" s="1566">
        <v>0</v>
      </c>
      <c r="BW36" s="1566"/>
      <c r="BX36" s="806" t="s">
        <v>51</v>
      </c>
      <c r="BY36" s="1521"/>
      <c r="BZ36" s="761"/>
      <c r="CA36" s="1566"/>
      <c r="CB36" s="1566"/>
      <c r="CC36" s="1566">
        <v>0</v>
      </c>
      <c r="CD36" s="1566">
        <v>0</v>
      </c>
      <c r="CE36" s="1566"/>
      <c r="CF36" s="806" t="s">
        <v>51</v>
      </c>
      <c r="CG36" s="1521"/>
      <c r="CH36" s="761"/>
      <c r="CI36" s="1566"/>
      <c r="CJ36" s="1566"/>
      <c r="CK36" s="1566">
        <v>0</v>
      </c>
      <c r="CL36" s="1566">
        <v>0</v>
      </c>
      <c r="CM36" s="1566"/>
      <c r="CN36" s="806" t="s">
        <v>51</v>
      </c>
      <c r="CO36" s="1521"/>
      <c r="CP36" s="1624">
        <v>0</v>
      </c>
      <c r="CQ36" s="1566">
        <v>0</v>
      </c>
      <c r="CR36" s="1566"/>
      <c r="CS36" s="1566">
        <v>0</v>
      </c>
      <c r="CT36" s="1566">
        <v>0</v>
      </c>
      <c r="CU36" s="1566">
        <v>0</v>
      </c>
      <c r="CV36" s="806" t="s">
        <v>51</v>
      </c>
      <c r="CW36" s="1521"/>
      <c r="CX36" s="761"/>
      <c r="CY36" s="753"/>
      <c r="CZ36" s="753"/>
      <c r="DA36" s="753"/>
      <c r="DB36" s="753">
        <v>0</v>
      </c>
      <c r="DC36" s="1647" t="s">
        <v>51</v>
      </c>
      <c r="DD36" s="793" t="s">
        <v>51</v>
      </c>
      <c r="DE36" s="793" t="s">
        <v>51</v>
      </c>
      <c r="DF36" s="806" t="s">
        <v>51</v>
      </c>
      <c r="DG36" s="1653"/>
      <c r="DH36" s="1654"/>
      <c r="DI36" s="1662"/>
    </row>
    <row r="37" ht="4.5" customHeight="1" spans="2:113">
      <c r="B37" s="1508"/>
      <c r="C37" s="1521"/>
      <c r="D37" s="1542"/>
      <c r="E37" s="1553"/>
      <c r="F37" s="1553"/>
      <c r="G37" s="1553"/>
      <c r="H37" s="1554"/>
      <c r="I37" s="1521"/>
      <c r="J37" s="1542"/>
      <c r="K37" s="1553"/>
      <c r="L37" s="1553"/>
      <c r="M37" s="1553"/>
      <c r="N37" s="1554"/>
      <c r="O37" s="1521"/>
      <c r="P37" s="1542"/>
      <c r="Q37" s="1553"/>
      <c r="R37" s="1553"/>
      <c r="S37" s="1553"/>
      <c r="T37" s="1554"/>
      <c r="U37" s="1521"/>
      <c r="V37" s="1412"/>
      <c r="W37" s="1412"/>
      <c r="X37" s="1412"/>
      <c r="Y37" s="1412"/>
      <c r="Z37" s="1412"/>
      <c r="AA37" s="1412"/>
      <c r="AB37" s="754"/>
      <c r="AC37" s="1521"/>
      <c r="AD37" s="1591"/>
      <c r="AE37" s="1412"/>
      <c r="AF37" s="1412"/>
      <c r="AG37" s="1412"/>
      <c r="AH37" s="1412"/>
      <c r="AI37" s="1412"/>
      <c r="AJ37" s="754"/>
      <c r="AK37" s="1521"/>
      <c r="AL37" s="1412"/>
      <c r="AM37" s="1412"/>
      <c r="AN37" s="1412"/>
      <c r="AO37" s="1412"/>
      <c r="AP37" s="1412"/>
      <c r="AQ37" s="1412"/>
      <c r="AR37" s="1295"/>
      <c r="AS37" s="1521"/>
      <c r="AT37" s="1412"/>
      <c r="AU37" s="1412" t="s">
        <v>98</v>
      </c>
      <c r="AV37" s="1412"/>
      <c r="AW37" s="1412"/>
      <c r="AX37" s="1412"/>
      <c r="AY37" s="1412"/>
      <c r="AZ37" s="754" t="s">
        <v>51</v>
      </c>
      <c r="BA37" s="1521"/>
      <c r="BB37" s="1412"/>
      <c r="BC37" s="1412" t="s">
        <v>98</v>
      </c>
      <c r="BD37" s="1412"/>
      <c r="BE37" s="1412"/>
      <c r="BF37" s="1412"/>
      <c r="BG37" s="1412"/>
      <c r="BH37" s="754"/>
      <c r="BI37" s="1521"/>
      <c r="BJ37" s="1412"/>
      <c r="BK37" s="1412"/>
      <c r="BL37" s="1412"/>
      <c r="BM37" s="1412"/>
      <c r="BN37" s="1412"/>
      <c r="BO37" s="1412">
        <v>0</v>
      </c>
      <c r="BP37" s="754"/>
      <c r="BQ37" s="1521"/>
      <c r="BR37" s="1412"/>
      <c r="BS37" s="1412"/>
      <c r="BT37" s="1412"/>
      <c r="BU37" s="1412"/>
      <c r="BV37" s="1412"/>
      <c r="BW37" s="1412"/>
      <c r="BX37" s="754"/>
      <c r="BY37" s="1521"/>
      <c r="BZ37" s="1412"/>
      <c r="CA37" s="1412"/>
      <c r="CB37" s="1412"/>
      <c r="CC37" s="1412"/>
      <c r="CD37" s="1412"/>
      <c r="CE37" s="1412"/>
      <c r="CF37" s="754"/>
      <c r="CG37" s="1521"/>
      <c r="CH37" s="1412"/>
      <c r="CI37" s="1412"/>
      <c r="CJ37" s="1412"/>
      <c r="CK37" s="1412"/>
      <c r="CL37" s="1412"/>
      <c r="CM37" s="1412"/>
      <c r="CN37" s="754"/>
      <c r="CO37" s="1521"/>
      <c r="CP37" s="1561"/>
      <c r="CQ37" s="1561"/>
      <c r="CR37" s="1561"/>
      <c r="CS37" s="1561"/>
      <c r="CT37" s="1561"/>
      <c r="CU37" s="1561"/>
      <c r="CV37" s="683"/>
      <c r="CW37" s="1521"/>
      <c r="CX37" s="1561"/>
      <c r="CY37" s="1561"/>
      <c r="CZ37" s="1561"/>
      <c r="DA37" s="1561"/>
      <c r="DB37" s="1561"/>
      <c r="DC37" s="1646"/>
      <c r="DD37" s="683"/>
      <c r="DE37" s="683"/>
      <c r="DF37" s="683"/>
      <c r="DG37" s="1509"/>
      <c r="DH37" s="1654"/>
      <c r="DI37" s="1662"/>
    </row>
    <row r="38" s="1507" customFormat="1" spans="1:113">
      <c r="A38" s="109"/>
      <c r="B38" s="1518" t="s">
        <v>99</v>
      </c>
      <c r="C38" s="1519"/>
      <c r="D38" s="1219">
        <v>1000000</v>
      </c>
      <c r="E38" s="1243">
        <v>2000000</v>
      </c>
      <c r="F38" s="1243">
        <v>-1000000</v>
      </c>
      <c r="G38" s="1243">
        <v>1069565.854</v>
      </c>
      <c r="H38" s="837">
        <v>-0.0650412068970181</v>
      </c>
      <c r="I38" s="1569"/>
      <c r="J38" s="1219">
        <v>797189</v>
      </c>
      <c r="K38" s="1243">
        <v>2000000</v>
      </c>
      <c r="L38" s="1243">
        <v>-1202811</v>
      </c>
      <c r="M38" s="1243">
        <v>851714</v>
      </c>
      <c r="N38" s="837">
        <v>-0.064017968472985</v>
      </c>
      <c r="O38" s="1569"/>
      <c r="P38" s="1219">
        <v>601262</v>
      </c>
      <c r="Q38" s="1243">
        <v>2000000</v>
      </c>
      <c r="R38" s="1243">
        <v>-1398738</v>
      </c>
      <c r="S38" s="1243">
        <v>827286</v>
      </c>
      <c r="T38" s="837">
        <v>-0.273211440783478</v>
      </c>
      <c r="U38" s="1569"/>
      <c r="V38" s="1219">
        <v>1000000</v>
      </c>
      <c r="W38" s="1243">
        <v>2000000</v>
      </c>
      <c r="X38" s="1243">
        <v>1000000</v>
      </c>
      <c r="Y38" s="1243">
        <v>-1000000</v>
      </c>
      <c r="Z38" s="1243">
        <v>0</v>
      </c>
      <c r="AA38" s="1243">
        <v>1000000</v>
      </c>
      <c r="AB38" s="837">
        <v>0</v>
      </c>
      <c r="AC38" s="1569"/>
      <c r="AD38" s="1475">
        <v>675587.32</v>
      </c>
      <c r="AE38" s="1243">
        <v>2000000</v>
      </c>
      <c r="AF38" s="1243">
        <v>2000000</v>
      </c>
      <c r="AG38" s="1243">
        <v>-1324412.68</v>
      </c>
      <c r="AH38" s="1243">
        <v>-1324412.68</v>
      </c>
      <c r="AI38" s="1243">
        <v>1000000</v>
      </c>
      <c r="AJ38" s="837">
        <v>-0.32441268</v>
      </c>
      <c r="AK38" s="1569"/>
      <c r="AL38" s="1219">
        <v>684836</v>
      </c>
      <c r="AM38" s="1243">
        <v>2000000</v>
      </c>
      <c r="AN38" s="1243">
        <v>2000000</v>
      </c>
      <c r="AO38" s="1243">
        <v>-1315164</v>
      </c>
      <c r="AP38" s="1243">
        <v>-1315164</v>
      </c>
      <c r="AQ38" s="1243">
        <v>1446159</v>
      </c>
      <c r="AR38" s="864">
        <v>-0.526444879159207</v>
      </c>
      <c r="AS38" s="1569"/>
      <c r="AT38" s="1520">
        <v>800000</v>
      </c>
      <c r="AU38" s="1243">
        <v>2000000</v>
      </c>
      <c r="AV38" s="1243">
        <v>2000000</v>
      </c>
      <c r="AW38" s="1243">
        <v>-1200000</v>
      </c>
      <c r="AX38" s="1243">
        <v>-1200000</v>
      </c>
      <c r="AY38" s="1243">
        <v>956927.35</v>
      </c>
      <c r="AZ38" s="837">
        <v>-0.163990871407323</v>
      </c>
      <c r="BA38" s="1569"/>
      <c r="BB38" s="1550">
        <v>768025</v>
      </c>
      <c r="BC38" s="1550">
        <v>2000000</v>
      </c>
      <c r="BD38" s="1550">
        <v>1000000</v>
      </c>
      <c r="BE38" s="1550">
        <v>-1231975</v>
      </c>
      <c r="BF38" s="1550">
        <v>-231975</v>
      </c>
      <c r="BG38" s="1550">
        <v>956927.35</v>
      </c>
      <c r="BH38" s="837">
        <v>-0.197405111265761</v>
      </c>
      <c r="BI38" s="1569"/>
      <c r="BJ38" s="1520">
        <v>765506</v>
      </c>
      <c r="BK38" s="1243">
        <v>2000000</v>
      </c>
      <c r="BL38" s="1243">
        <v>2000000</v>
      </c>
      <c r="BM38" s="1243">
        <v>-1234494</v>
      </c>
      <c r="BN38" s="1243">
        <v>-1234494</v>
      </c>
      <c r="BO38" s="1243">
        <v>941810</v>
      </c>
      <c r="BP38" s="837">
        <v>-0.187196993024071</v>
      </c>
      <c r="BQ38" s="1569"/>
      <c r="BR38" s="1243">
        <v>765506</v>
      </c>
      <c r="BS38" s="1550">
        <v>2000000</v>
      </c>
      <c r="BT38" s="1550">
        <v>2000000</v>
      </c>
      <c r="BU38" s="1550">
        <v>-1234494</v>
      </c>
      <c r="BV38" s="1550">
        <v>-1234494</v>
      </c>
      <c r="BW38" s="1550">
        <v>910775.54</v>
      </c>
      <c r="BX38" s="1436">
        <v>-0.159500923795121</v>
      </c>
      <c r="BY38" s="1569"/>
      <c r="BZ38" s="1243"/>
      <c r="CA38" s="1243"/>
      <c r="CB38" s="1243"/>
      <c r="CC38" s="1243">
        <v>0</v>
      </c>
      <c r="CD38" s="1243">
        <v>0</v>
      </c>
      <c r="CE38" s="1243"/>
      <c r="CF38" s="1436" t="s">
        <v>51</v>
      </c>
      <c r="CG38" s="1569"/>
      <c r="CH38" s="1243"/>
      <c r="CI38" s="1243"/>
      <c r="CJ38" s="1243"/>
      <c r="CK38" s="1243">
        <v>0</v>
      </c>
      <c r="CL38" s="1243">
        <v>0</v>
      </c>
      <c r="CM38" s="1243"/>
      <c r="CN38" s="1436" t="s">
        <v>51</v>
      </c>
      <c r="CO38" s="1569"/>
      <c r="CP38" s="1520">
        <v>7857911.32</v>
      </c>
      <c r="CQ38" s="1550">
        <v>20000000</v>
      </c>
      <c r="CR38" s="1550">
        <v>9092405.32</v>
      </c>
      <c r="CS38" s="1550">
        <v>-12142088.68</v>
      </c>
      <c r="CT38" s="1550">
        <v>-1234494</v>
      </c>
      <c r="CU38" s="1550">
        <v>9961165.094</v>
      </c>
      <c r="CV38" s="864">
        <v>-0.211145358414637</v>
      </c>
      <c r="CW38" s="1569"/>
      <c r="CX38" s="1520">
        <v>24000000</v>
      </c>
      <c r="CY38" s="1550"/>
      <c r="CZ38" s="1550"/>
      <c r="DA38" s="1550">
        <v>14326899.32</v>
      </c>
      <c r="DB38" s="1550">
        <v>11445247.634</v>
      </c>
      <c r="DC38" s="1637">
        <v>1.09694021199716</v>
      </c>
      <c r="DD38" s="884">
        <v>-1</v>
      </c>
      <c r="DE38" s="884">
        <v>-1</v>
      </c>
      <c r="DF38" s="1652">
        <v>0.251777137389284</v>
      </c>
      <c r="DG38" s="1653">
        <v>2672494478.12185</v>
      </c>
      <c r="DH38" s="1654"/>
      <c r="DI38" s="1662"/>
    </row>
    <row r="39" ht="4.5" customHeight="1" spans="2:113">
      <c r="B39" s="1508"/>
      <c r="C39" s="1521"/>
      <c r="D39" s="1542"/>
      <c r="E39" s="1553"/>
      <c r="F39" s="1553"/>
      <c r="G39" s="1553"/>
      <c r="H39" s="1554" t="s">
        <v>51</v>
      </c>
      <c r="I39" s="1570"/>
      <c r="J39" s="1542"/>
      <c r="K39" s="1553"/>
      <c r="L39" s="1553"/>
      <c r="M39" s="1553"/>
      <c r="N39" s="1554" t="s">
        <v>51</v>
      </c>
      <c r="O39" s="1570"/>
      <c r="P39" s="1542"/>
      <c r="Q39" s="1553"/>
      <c r="R39" s="1553"/>
      <c r="S39" s="1553"/>
      <c r="T39" s="1554" t="s">
        <v>51</v>
      </c>
      <c r="U39" s="1570"/>
      <c r="V39" s="1580"/>
      <c r="W39" s="1580"/>
      <c r="X39" s="1580"/>
      <c r="Y39" s="1580"/>
      <c r="Z39" s="1580"/>
      <c r="AA39" s="1580"/>
      <c r="AB39" s="1587" t="s">
        <v>51</v>
      </c>
      <c r="AC39" s="1570"/>
      <c r="AD39" s="1580"/>
      <c r="AE39" s="1580"/>
      <c r="AF39" s="1580"/>
      <c r="AG39" s="1580"/>
      <c r="AH39" s="1580"/>
      <c r="AI39" s="1580"/>
      <c r="AJ39" s="1587" t="s">
        <v>51</v>
      </c>
      <c r="AK39" s="1570"/>
      <c r="AL39" s="1580"/>
      <c r="AM39" s="1580"/>
      <c r="AN39" s="1580"/>
      <c r="AO39" s="1580"/>
      <c r="AP39" s="1580"/>
      <c r="AQ39" s="1580"/>
      <c r="AR39" s="1603" t="s">
        <v>51</v>
      </c>
      <c r="AS39" s="1570"/>
      <c r="AT39" s="1580"/>
      <c r="AU39" s="1580"/>
      <c r="AV39" s="1580"/>
      <c r="AW39" s="1580"/>
      <c r="AX39" s="1580"/>
      <c r="AY39" s="1580"/>
      <c r="AZ39" s="1587" t="s">
        <v>51</v>
      </c>
      <c r="BA39" s="1570"/>
      <c r="BB39" s="1580"/>
      <c r="BC39" s="1580"/>
      <c r="BD39" s="1580"/>
      <c r="BE39" s="1580"/>
      <c r="BF39" s="1580"/>
      <c r="BG39" s="1580"/>
      <c r="BH39" s="1587" t="s">
        <v>51</v>
      </c>
      <c r="BI39" s="1570"/>
      <c r="BJ39" s="1580"/>
      <c r="BK39" s="1580"/>
      <c r="BL39" s="1580">
        <v>1980000</v>
      </c>
      <c r="BM39" s="1580"/>
      <c r="BN39" s="1580"/>
      <c r="BO39" s="1580">
        <v>0</v>
      </c>
      <c r="BP39" s="1587" t="s">
        <v>51</v>
      </c>
      <c r="BQ39" s="1570"/>
      <c r="BR39" s="1580"/>
      <c r="BS39" s="1580"/>
      <c r="BT39" s="1580"/>
      <c r="BU39" s="1580"/>
      <c r="BV39" s="1580"/>
      <c r="BW39" s="1580"/>
      <c r="BX39" s="1587" t="s">
        <v>51</v>
      </c>
      <c r="BY39" s="1570"/>
      <c r="BZ39" s="1580"/>
      <c r="CA39" s="1580"/>
      <c r="CB39" s="1580"/>
      <c r="CC39" s="1580"/>
      <c r="CD39" s="1580"/>
      <c r="CE39" s="1580"/>
      <c r="CF39" s="1587" t="s">
        <v>51</v>
      </c>
      <c r="CG39" s="1570"/>
      <c r="CH39" s="1580"/>
      <c r="CI39" s="1580"/>
      <c r="CJ39" s="1580"/>
      <c r="CK39" s="1580"/>
      <c r="CL39" s="1580"/>
      <c r="CM39" s="1580" t="s">
        <v>98</v>
      </c>
      <c r="CN39" s="1587" t="s">
        <v>51</v>
      </c>
      <c r="CO39" s="1570"/>
      <c r="CP39" s="1625"/>
      <c r="CQ39" s="1625"/>
      <c r="CR39" s="1625"/>
      <c r="CS39" s="1625"/>
      <c r="CT39" s="1625"/>
      <c r="CU39" s="1625"/>
      <c r="CV39" s="1628"/>
      <c r="CW39" s="1570"/>
      <c r="CX39" s="1625"/>
      <c r="CY39" s="1625"/>
      <c r="CZ39" s="1625"/>
      <c r="DA39" s="1625"/>
      <c r="DB39" s="1625"/>
      <c r="DC39" s="1641"/>
      <c r="DD39" s="683"/>
      <c r="DE39" s="683"/>
      <c r="DF39" s="1661"/>
      <c r="DG39" s="1509"/>
      <c r="DH39" s="1654"/>
      <c r="DI39" s="1662"/>
    </row>
    <row r="40" s="1507" customFormat="1" spans="1:113">
      <c r="A40" s="109"/>
      <c r="B40" s="1518" t="s">
        <v>100</v>
      </c>
      <c r="C40" s="1519"/>
      <c r="D40" s="1219">
        <v>7700000</v>
      </c>
      <c r="E40" s="1243">
        <v>12872500</v>
      </c>
      <c r="F40" s="1243">
        <v>-5172500</v>
      </c>
      <c r="G40" s="1243">
        <v>5410100</v>
      </c>
      <c r="H40" s="837">
        <v>0.423263895306926</v>
      </c>
      <c r="I40" s="1569"/>
      <c r="J40" s="1219">
        <v>5500000</v>
      </c>
      <c r="K40" s="1243">
        <v>13457500</v>
      </c>
      <c r="L40" s="1243">
        <v>-7957500</v>
      </c>
      <c r="M40" s="1243">
        <v>4090000</v>
      </c>
      <c r="N40" s="837">
        <v>0.344743276283619</v>
      </c>
      <c r="O40" s="1569"/>
      <c r="P40" s="1219">
        <v>4328375</v>
      </c>
      <c r="Q40" s="1243">
        <v>21202500</v>
      </c>
      <c r="R40" s="1243">
        <v>-16874125</v>
      </c>
      <c r="S40" s="1243">
        <v>4500000</v>
      </c>
      <c r="T40" s="837">
        <v>-0.0381388888888889</v>
      </c>
      <c r="U40" s="1569"/>
      <c r="V40" s="1219">
        <v>5650000</v>
      </c>
      <c r="W40" s="1243">
        <v>55471200</v>
      </c>
      <c r="X40" s="1243">
        <v>8171200</v>
      </c>
      <c r="Y40" s="1243">
        <v>-49821200</v>
      </c>
      <c r="Z40" s="1243">
        <v>-2521200</v>
      </c>
      <c r="AA40" s="1243">
        <v>4500000</v>
      </c>
      <c r="AB40" s="837">
        <v>0.255555555555556</v>
      </c>
      <c r="AC40" s="1569"/>
      <c r="AD40" s="1475">
        <v>3300000</v>
      </c>
      <c r="AE40" s="1243">
        <v>58627800</v>
      </c>
      <c r="AF40" s="1243">
        <v>13627800</v>
      </c>
      <c r="AG40" s="1243">
        <v>-55327800</v>
      </c>
      <c r="AH40" s="1243">
        <v>-10327800</v>
      </c>
      <c r="AI40" s="1243">
        <v>4453900</v>
      </c>
      <c r="AJ40" s="837">
        <v>-0.259076315139541</v>
      </c>
      <c r="AK40" s="1569"/>
      <c r="AL40" s="1219">
        <v>6780000</v>
      </c>
      <c r="AM40" s="1243">
        <v>58740000</v>
      </c>
      <c r="AN40" s="1243">
        <v>41740000</v>
      </c>
      <c r="AO40" s="1243">
        <v>-51960000</v>
      </c>
      <c r="AP40" s="1243">
        <v>-34960000</v>
      </c>
      <c r="AQ40" s="1243">
        <v>5846535.2</v>
      </c>
      <c r="AR40" s="864">
        <v>0.159661195574432</v>
      </c>
      <c r="AS40" s="1569"/>
      <c r="AT40" s="1520">
        <v>7500000</v>
      </c>
      <c r="AU40" s="1243">
        <v>37543000</v>
      </c>
      <c r="AV40" s="1243">
        <v>14452500</v>
      </c>
      <c r="AW40" s="1243">
        <v>-30043000</v>
      </c>
      <c r="AX40" s="1243">
        <v>-6952500</v>
      </c>
      <c r="AY40" s="1243">
        <v>6200000</v>
      </c>
      <c r="AZ40" s="837">
        <v>0.209677419354839</v>
      </c>
      <c r="BA40" s="1569"/>
      <c r="BB40" s="1550">
        <v>10200000</v>
      </c>
      <c r="BC40" s="1550">
        <v>31844929.4117647</v>
      </c>
      <c r="BD40" s="1550">
        <v>7386780</v>
      </c>
      <c r="BE40" s="1550">
        <v>-21644929.4117647</v>
      </c>
      <c r="BF40" s="1550">
        <v>2813220</v>
      </c>
      <c r="BG40" s="1550">
        <v>4280000</v>
      </c>
      <c r="BH40" s="837">
        <v>1.38317757009346</v>
      </c>
      <c r="BI40" s="1569"/>
      <c r="BJ40" s="1520">
        <v>7500000</v>
      </c>
      <c r="BK40" s="1243">
        <v>29014800</v>
      </c>
      <c r="BL40" s="1243">
        <v>10200000</v>
      </c>
      <c r="BM40" s="1243">
        <v>-21514800</v>
      </c>
      <c r="BN40" s="1243">
        <v>-2700000</v>
      </c>
      <c r="BO40" s="1243">
        <v>6200000</v>
      </c>
      <c r="BP40" s="837">
        <v>0.209677419354839</v>
      </c>
      <c r="BQ40" s="1569"/>
      <c r="BR40" s="1476">
        <v>7300000</v>
      </c>
      <c r="BS40" s="1550">
        <v>30213600</v>
      </c>
      <c r="BT40" s="1550">
        <v>10200000</v>
      </c>
      <c r="BU40" s="1550">
        <v>-22913600</v>
      </c>
      <c r="BV40" s="1550">
        <v>-2900000</v>
      </c>
      <c r="BW40" s="1550">
        <v>4830000</v>
      </c>
      <c r="BX40" s="1436">
        <v>0.511387163561076</v>
      </c>
      <c r="BY40" s="1569"/>
      <c r="BZ40" s="1243">
        <v>0</v>
      </c>
      <c r="CA40" s="1243">
        <v>0</v>
      </c>
      <c r="CB40" s="1243">
        <v>0</v>
      </c>
      <c r="CC40" s="1243">
        <v>0</v>
      </c>
      <c r="CD40" s="1243">
        <v>0</v>
      </c>
      <c r="CE40" s="1243">
        <v>0</v>
      </c>
      <c r="CF40" s="1436" t="s">
        <v>51</v>
      </c>
      <c r="CG40" s="1569"/>
      <c r="CH40" s="1243">
        <v>0</v>
      </c>
      <c r="CI40" s="1243">
        <v>0</v>
      </c>
      <c r="CJ40" s="1243">
        <v>0</v>
      </c>
      <c r="CK40" s="1243">
        <v>0</v>
      </c>
      <c r="CL40" s="1243">
        <v>0</v>
      </c>
      <c r="CM40" s="1243">
        <v>0</v>
      </c>
      <c r="CN40" s="1436" t="s">
        <v>51</v>
      </c>
      <c r="CO40" s="1569"/>
      <c r="CP40" s="1520">
        <v>65758375</v>
      </c>
      <c r="CQ40" s="1550">
        <v>348987829.411765</v>
      </c>
      <c r="CR40" s="1243">
        <v>68658375</v>
      </c>
      <c r="CS40" s="1550">
        <v>-283229454.411765</v>
      </c>
      <c r="CT40" s="1550">
        <v>-2900000</v>
      </c>
      <c r="CU40" s="1550">
        <v>50310535.2</v>
      </c>
      <c r="CV40" s="864">
        <v>0.307049800575367</v>
      </c>
      <c r="CW40" s="1569"/>
      <c r="CX40" s="1520">
        <v>416696629.411765</v>
      </c>
      <c r="CY40" s="1550">
        <v>0</v>
      </c>
      <c r="CZ40" s="1550">
        <v>0</v>
      </c>
      <c r="DA40" s="1550">
        <v>92558375</v>
      </c>
      <c r="DB40" s="1550">
        <v>65510535.2</v>
      </c>
      <c r="DC40" s="1637">
        <v>5.36075751998687</v>
      </c>
      <c r="DD40" s="884">
        <v>-1</v>
      </c>
      <c r="DE40" s="884">
        <v>-1</v>
      </c>
      <c r="DF40" s="1652">
        <v>0.412877710698355</v>
      </c>
      <c r="DG40" s="1653"/>
      <c r="DH40" s="1654"/>
      <c r="DI40" s="1662"/>
    </row>
    <row r="41" spans="2:113">
      <c r="B41" s="1543" t="s">
        <v>101</v>
      </c>
      <c r="C41" s="1521"/>
      <c r="D41" s="1544">
        <v>6000000</v>
      </c>
      <c r="E41" s="1565">
        <v>10872500</v>
      </c>
      <c r="F41" s="1565">
        <v>-4872500</v>
      </c>
      <c r="G41" s="1565">
        <v>3410100</v>
      </c>
      <c r="H41" s="778">
        <v>0.759479194158529</v>
      </c>
      <c r="I41" s="1521"/>
      <c r="J41" s="1544">
        <v>3400000</v>
      </c>
      <c r="K41" s="1565">
        <v>11457500</v>
      </c>
      <c r="L41" s="1565">
        <v>-8057500</v>
      </c>
      <c r="M41" s="1565">
        <v>2100000</v>
      </c>
      <c r="N41" s="778">
        <v>0.619047619047619</v>
      </c>
      <c r="O41" s="1521"/>
      <c r="P41" s="1544">
        <v>2778375</v>
      </c>
      <c r="Q41" s="1565">
        <v>17202500</v>
      </c>
      <c r="R41" s="1565">
        <v>-14424125</v>
      </c>
      <c r="S41" s="1565">
        <v>2500000</v>
      </c>
      <c r="T41" s="778">
        <v>0.11135</v>
      </c>
      <c r="U41" s="1521"/>
      <c r="V41" s="1583">
        <v>3200000</v>
      </c>
      <c r="W41" s="1565">
        <v>25471200</v>
      </c>
      <c r="X41" s="1565">
        <v>5171200</v>
      </c>
      <c r="Y41" s="1565">
        <v>-22271200</v>
      </c>
      <c r="Z41" s="1565">
        <v>-1971200</v>
      </c>
      <c r="AA41" s="1565">
        <v>2600000</v>
      </c>
      <c r="AB41" s="778">
        <v>0.230769230769231</v>
      </c>
      <c r="AC41" s="1521"/>
      <c r="AD41" s="1583">
        <v>2500000</v>
      </c>
      <c r="AE41" s="1565">
        <v>28627800</v>
      </c>
      <c r="AF41" s="1565">
        <v>10627800</v>
      </c>
      <c r="AG41" s="1565">
        <v>-26127800</v>
      </c>
      <c r="AH41" s="1565">
        <v>-8127800</v>
      </c>
      <c r="AI41" s="1565">
        <v>2953900</v>
      </c>
      <c r="AJ41" s="778">
        <v>-0.153661261383256</v>
      </c>
      <c r="AK41" s="1521"/>
      <c r="AL41" s="1598">
        <v>4200000</v>
      </c>
      <c r="AM41" s="1565">
        <v>28740000</v>
      </c>
      <c r="AN41" s="1565">
        <v>19740000</v>
      </c>
      <c r="AO41" s="1565">
        <v>-24540000</v>
      </c>
      <c r="AP41" s="1565">
        <v>-15540000</v>
      </c>
      <c r="AQ41" s="1565">
        <v>4646535.2</v>
      </c>
      <c r="AR41" s="1560">
        <v>-0.0961006816433887</v>
      </c>
      <c r="AS41" s="1521"/>
      <c r="AT41" s="1598">
        <v>4500000</v>
      </c>
      <c r="AU41" s="1565">
        <v>27543000</v>
      </c>
      <c r="AV41" s="1565">
        <v>10452500</v>
      </c>
      <c r="AW41" s="1565">
        <v>-23043000</v>
      </c>
      <c r="AX41" s="1565">
        <v>-5952500</v>
      </c>
      <c r="AY41" s="1565">
        <v>4800000</v>
      </c>
      <c r="AZ41" s="778">
        <v>-0.0625</v>
      </c>
      <c r="BA41" s="1521"/>
      <c r="BB41" s="1613">
        <v>6300000</v>
      </c>
      <c r="BC41" s="1565">
        <v>23021400</v>
      </c>
      <c r="BD41" s="1565">
        <v>4504200</v>
      </c>
      <c r="BE41" s="1565">
        <v>-16721400</v>
      </c>
      <c r="BF41" s="1565">
        <v>1795800</v>
      </c>
      <c r="BG41" s="1565">
        <v>2880000</v>
      </c>
      <c r="BH41" s="778">
        <v>1.1875</v>
      </c>
      <c r="BI41" s="1521"/>
      <c r="BJ41" s="1598">
        <v>4100000</v>
      </c>
      <c r="BK41" s="1565">
        <v>23014800</v>
      </c>
      <c r="BL41" s="1565">
        <v>6300000</v>
      </c>
      <c r="BM41" s="1565">
        <v>-18914800</v>
      </c>
      <c r="BN41" s="1565">
        <v>-2200000</v>
      </c>
      <c r="BO41" s="1565">
        <v>4800000</v>
      </c>
      <c r="BP41" s="778">
        <v>-0.145833333333333</v>
      </c>
      <c r="BQ41" s="1521"/>
      <c r="BR41" s="1598">
        <v>4500000</v>
      </c>
      <c r="BS41" s="1565">
        <v>24213600</v>
      </c>
      <c r="BT41" s="1565">
        <v>6300000</v>
      </c>
      <c r="BU41" s="1565">
        <v>-19713600</v>
      </c>
      <c r="BV41" s="1565">
        <v>-1800000</v>
      </c>
      <c r="BW41" s="1565">
        <v>2830000</v>
      </c>
      <c r="BX41" s="778">
        <v>0.590106007067138</v>
      </c>
      <c r="BY41" s="1521"/>
      <c r="BZ41" s="1598"/>
      <c r="CA41" s="1565"/>
      <c r="CB41" s="1565"/>
      <c r="CC41" s="1565">
        <v>0</v>
      </c>
      <c r="CD41" s="1565">
        <v>0</v>
      </c>
      <c r="CE41" s="1565"/>
      <c r="CF41" s="778" t="s">
        <v>51</v>
      </c>
      <c r="CG41" s="1521"/>
      <c r="CH41" s="1598"/>
      <c r="CI41" s="1565"/>
      <c r="CJ41" s="1565"/>
      <c r="CK41" s="1565">
        <v>0</v>
      </c>
      <c r="CL41" s="1565">
        <v>0</v>
      </c>
      <c r="CM41" s="1565"/>
      <c r="CN41" s="778" t="s">
        <v>51</v>
      </c>
      <c r="CO41" s="1521"/>
      <c r="CP41" s="1598">
        <v>41478375</v>
      </c>
      <c r="CQ41" s="1565">
        <v>220164300</v>
      </c>
      <c r="CR41" s="1559">
        <v>43278375</v>
      </c>
      <c r="CS41" s="1565">
        <v>-178685925</v>
      </c>
      <c r="CT41" s="1565"/>
      <c r="CU41" s="1565">
        <v>33520535.2</v>
      </c>
      <c r="CV41" s="778">
        <v>0.237401931458421</v>
      </c>
      <c r="CW41" s="1521"/>
      <c r="CX41" s="1537">
        <v>269873100</v>
      </c>
      <c r="CY41" s="1561"/>
      <c r="CZ41" s="1561"/>
      <c r="DA41" s="1561">
        <v>58078375</v>
      </c>
      <c r="DB41" s="1561">
        <v>44820535.2</v>
      </c>
      <c r="DC41" s="792">
        <v>5.02119316058501</v>
      </c>
      <c r="DD41" s="792">
        <v>-1</v>
      </c>
      <c r="DE41" s="792">
        <v>-1</v>
      </c>
      <c r="DF41" s="778">
        <v>0.295798337544171</v>
      </c>
      <c r="DG41" s="1653"/>
      <c r="DH41" s="1654"/>
      <c r="DI41" s="1662"/>
    </row>
    <row r="42" spans="2:113">
      <c r="B42" s="1536" t="s">
        <v>102</v>
      </c>
      <c r="C42" s="1521"/>
      <c r="D42" s="1535">
        <v>1700000</v>
      </c>
      <c r="E42" s="1561">
        <v>2000000</v>
      </c>
      <c r="F42" s="1561">
        <v>-300000</v>
      </c>
      <c r="G42" s="1561">
        <v>2000000</v>
      </c>
      <c r="H42" s="629">
        <v>-0.15</v>
      </c>
      <c r="I42" s="1521"/>
      <c r="J42" s="1535">
        <v>2100000</v>
      </c>
      <c r="K42" s="1561">
        <v>2000000</v>
      </c>
      <c r="L42" s="1561">
        <v>100000</v>
      </c>
      <c r="M42" s="1561">
        <v>1990000</v>
      </c>
      <c r="N42" s="629">
        <v>0.0552763819095476</v>
      </c>
      <c r="O42" s="1521"/>
      <c r="P42" s="1535">
        <v>1550000</v>
      </c>
      <c r="Q42" s="1561">
        <v>4000000</v>
      </c>
      <c r="R42" s="1561">
        <v>-2450000</v>
      </c>
      <c r="S42" s="1561">
        <v>2000000</v>
      </c>
      <c r="T42" s="629">
        <v>-0.225</v>
      </c>
      <c r="U42" s="1521"/>
      <c r="V42" s="1584">
        <v>2450000</v>
      </c>
      <c r="W42" s="1561">
        <v>30000000</v>
      </c>
      <c r="X42" s="1561">
        <v>3000000</v>
      </c>
      <c r="Y42" s="1561">
        <v>-27550000</v>
      </c>
      <c r="Z42" s="1561">
        <v>-550000</v>
      </c>
      <c r="AA42" s="1561">
        <v>1900000</v>
      </c>
      <c r="AB42" s="629">
        <v>0.289473684210526</v>
      </c>
      <c r="AC42" s="1521"/>
      <c r="AD42" s="1584">
        <v>800000</v>
      </c>
      <c r="AE42" s="1561">
        <v>30000000</v>
      </c>
      <c r="AF42" s="1561">
        <v>3000000</v>
      </c>
      <c r="AG42" s="1561">
        <v>-29200000</v>
      </c>
      <c r="AH42" s="1561">
        <v>-2200000</v>
      </c>
      <c r="AI42" s="1561">
        <v>1500000</v>
      </c>
      <c r="AJ42" s="629">
        <v>-0.466666666666667</v>
      </c>
      <c r="AK42" s="1521"/>
      <c r="AL42" s="1537">
        <v>2580000</v>
      </c>
      <c r="AM42" s="1561">
        <v>30000000</v>
      </c>
      <c r="AN42" s="1561">
        <v>22000000</v>
      </c>
      <c r="AO42" s="1561">
        <v>-27420000</v>
      </c>
      <c r="AP42" s="1561">
        <v>-19420000</v>
      </c>
      <c r="AQ42" s="1561">
        <v>1200000</v>
      </c>
      <c r="AR42" s="1560">
        <v>1.15</v>
      </c>
      <c r="AS42" s="1521"/>
      <c r="AT42" s="1537">
        <v>3000000</v>
      </c>
      <c r="AU42" s="1561">
        <v>10000000</v>
      </c>
      <c r="AV42" s="1561">
        <v>4000000</v>
      </c>
      <c r="AW42" s="1561">
        <v>-7000000</v>
      </c>
      <c r="AX42" s="1561">
        <v>-1000000</v>
      </c>
      <c r="AY42" s="1561">
        <v>1400000</v>
      </c>
      <c r="AZ42" s="629">
        <v>1.14285714285714</v>
      </c>
      <c r="BA42" s="1521"/>
      <c r="BB42" s="1614">
        <v>3900000</v>
      </c>
      <c r="BC42" s="1561">
        <v>8823529.41176471</v>
      </c>
      <c r="BD42" s="1561">
        <v>2882580</v>
      </c>
      <c r="BE42" s="1561">
        <v>-4923529.41176471</v>
      </c>
      <c r="BF42" s="1561">
        <v>1017420</v>
      </c>
      <c r="BG42" s="1561">
        <v>1400000</v>
      </c>
      <c r="BH42" s="629">
        <v>1.78571428571429</v>
      </c>
      <c r="BI42" s="1521"/>
      <c r="BJ42" s="1537">
        <v>3400000</v>
      </c>
      <c r="BK42" s="1561">
        <v>6000000</v>
      </c>
      <c r="BL42" s="1561">
        <v>3900000</v>
      </c>
      <c r="BM42" s="1561">
        <v>-2600000</v>
      </c>
      <c r="BN42" s="1561">
        <v>-500000</v>
      </c>
      <c r="BO42" s="1561">
        <v>1400000</v>
      </c>
      <c r="BP42" s="629">
        <v>1.42857142857143</v>
      </c>
      <c r="BQ42" s="1521"/>
      <c r="BR42" s="1537">
        <v>2800000</v>
      </c>
      <c r="BS42" s="1561">
        <v>6000000</v>
      </c>
      <c r="BT42" s="1561">
        <v>3900000</v>
      </c>
      <c r="BU42" s="1561">
        <v>-3200000</v>
      </c>
      <c r="BV42" s="1561">
        <v>-1100000</v>
      </c>
      <c r="BW42" s="1561">
        <v>2000000</v>
      </c>
      <c r="BX42" s="629">
        <v>0.4</v>
      </c>
      <c r="BY42" s="1521"/>
      <c r="BZ42" s="1537"/>
      <c r="CA42" s="1561"/>
      <c r="CB42" s="1561"/>
      <c r="CC42" s="1561">
        <v>0</v>
      </c>
      <c r="CD42" s="1561">
        <v>0</v>
      </c>
      <c r="CE42" s="1561"/>
      <c r="CF42" s="629" t="s">
        <v>51</v>
      </c>
      <c r="CG42" s="1521"/>
      <c r="CH42" s="1537"/>
      <c r="CI42" s="1561"/>
      <c r="CJ42" s="1561"/>
      <c r="CK42" s="1561">
        <v>0</v>
      </c>
      <c r="CL42" s="1561">
        <v>0</v>
      </c>
      <c r="CM42" s="1561"/>
      <c r="CN42" s="629" t="s">
        <v>51</v>
      </c>
      <c r="CO42" s="1521"/>
      <c r="CP42" s="1537">
        <v>24280000</v>
      </c>
      <c r="CQ42" s="1561">
        <v>128823529.411765</v>
      </c>
      <c r="CR42" s="1559">
        <v>25380000</v>
      </c>
      <c r="CS42" s="1561">
        <v>-104543529.411765</v>
      </c>
      <c r="CT42" s="1561"/>
      <c r="CU42" s="1561">
        <v>16790000</v>
      </c>
      <c r="CV42" s="629">
        <v>0.446098868374032</v>
      </c>
      <c r="CW42" s="1521"/>
      <c r="CX42" s="1537">
        <v>146823529.411765</v>
      </c>
      <c r="CY42" s="1561"/>
      <c r="CZ42" s="1561"/>
      <c r="DA42" s="1561">
        <v>34480000</v>
      </c>
      <c r="DB42" s="1561">
        <v>20690000</v>
      </c>
      <c r="DC42" s="1646">
        <v>6.0963523156967</v>
      </c>
      <c r="DD42" s="683">
        <v>-1</v>
      </c>
      <c r="DE42" s="683">
        <v>-1</v>
      </c>
      <c r="DF42" s="629">
        <v>0.666505558240696</v>
      </c>
      <c r="DG42" s="1653"/>
      <c r="DH42" s="1654"/>
      <c r="DI42" s="1662"/>
    </row>
    <row r="43" spans="2:113">
      <c r="B43" s="1540" t="s">
        <v>103</v>
      </c>
      <c r="C43" s="1521"/>
      <c r="D43" s="1541"/>
      <c r="E43" s="1566"/>
      <c r="F43" s="1566">
        <v>0</v>
      </c>
      <c r="G43" s="1566"/>
      <c r="H43" s="806" t="s">
        <v>51</v>
      </c>
      <c r="I43" s="1521"/>
      <c r="J43" s="1541"/>
      <c r="K43" s="1566"/>
      <c r="L43" s="1566">
        <v>0</v>
      </c>
      <c r="M43" s="1566"/>
      <c r="N43" s="806" t="s">
        <v>51</v>
      </c>
      <c r="O43" s="1521"/>
      <c r="P43" s="1541"/>
      <c r="Q43" s="1566"/>
      <c r="R43" s="1566">
        <v>0</v>
      </c>
      <c r="S43" s="1566"/>
      <c r="T43" s="806" t="s">
        <v>51</v>
      </c>
      <c r="U43" s="1521"/>
      <c r="V43" s="761"/>
      <c r="W43" s="1566"/>
      <c r="X43" s="1566"/>
      <c r="Y43" s="1566">
        <v>0</v>
      </c>
      <c r="Z43" s="1566">
        <v>0</v>
      </c>
      <c r="AA43" s="1566"/>
      <c r="AB43" s="806" t="s">
        <v>51</v>
      </c>
      <c r="AC43" s="1521"/>
      <c r="AD43" s="761"/>
      <c r="AE43" s="1566"/>
      <c r="AF43" s="1566"/>
      <c r="AG43" s="1566">
        <v>0</v>
      </c>
      <c r="AH43" s="1566">
        <v>0</v>
      </c>
      <c r="AI43" s="1566"/>
      <c r="AJ43" s="806" t="s">
        <v>51</v>
      </c>
      <c r="AK43" s="1521"/>
      <c r="AL43" s="761"/>
      <c r="AM43" s="1566"/>
      <c r="AN43" s="1566"/>
      <c r="AO43" s="1566"/>
      <c r="AP43" s="1566"/>
      <c r="AQ43" s="1566"/>
      <c r="AR43" s="1606" t="s">
        <v>51</v>
      </c>
      <c r="AS43" s="1521"/>
      <c r="AT43" s="761"/>
      <c r="AU43" s="1566"/>
      <c r="AV43" s="1566"/>
      <c r="AW43" s="1566">
        <v>0</v>
      </c>
      <c r="AX43" s="1566">
        <v>0</v>
      </c>
      <c r="AY43" s="1566">
        <v>0</v>
      </c>
      <c r="AZ43" s="806" t="s">
        <v>51</v>
      </c>
      <c r="BA43" s="1521"/>
      <c r="BB43" s="1615"/>
      <c r="BC43" s="1566"/>
      <c r="BD43" s="1566"/>
      <c r="BE43" s="1566">
        <v>0</v>
      </c>
      <c r="BF43" s="1566">
        <v>0</v>
      </c>
      <c r="BG43" s="1566"/>
      <c r="BH43" s="806" t="s">
        <v>51</v>
      </c>
      <c r="BI43" s="1521"/>
      <c r="BJ43" s="761"/>
      <c r="BK43" s="1566"/>
      <c r="BL43" s="1566"/>
      <c r="BM43" s="1566">
        <v>0</v>
      </c>
      <c r="BN43" s="1566">
        <v>0</v>
      </c>
      <c r="BO43" s="1566">
        <v>0</v>
      </c>
      <c r="BP43" s="806" t="s">
        <v>51</v>
      </c>
      <c r="BQ43" s="1521"/>
      <c r="BR43" s="761"/>
      <c r="BS43" s="1566"/>
      <c r="BT43" s="1566"/>
      <c r="BU43" s="1566">
        <v>0</v>
      </c>
      <c r="BV43" s="1566">
        <v>0</v>
      </c>
      <c r="BW43" s="1566"/>
      <c r="BX43" s="806" t="s">
        <v>51</v>
      </c>
      <c r="BY43" s="1521"/>
      <c r="BZ43" s="761"/>
      <c r="CA43" s="1566"/>
      <c r="CB43" s="1566"/>
      <c r="CC43" s="1566">
        <v>0</v>
      </c>
      <c r="CD43" s="1566">
        <v>0</v>
      </c>
      <c r="CE43" s="1566"/>
      <c r="CF43" s="806" t="s">
        <v>51</v>
      </c>
      <c r="CG43" s="1521"/>
      <c r="CH43" s="761"/>
      <c r="CI43" s="1566"/>
      <c r="CJ43" s="1566"/>
      <c r="CK43" s="1566">
        <v>0</v>
      </c>
      <c r="CL43" s="1566">
        <v>0</v>
      </c>
      <c r="CM43" s="1566"/>
      <c r="CN43" s="806" t="s">
        <v>51</v>
      </c>
      <c r="CO43" s="1521"/>
      <c r="CP43" s="1624"/>
      <c r="CQ43" s="1566"/>
      <c r="CR43" s="1566"/>
      <c r="CS43" s="1566"/>
      <c r="CT43" s="1566"/>
      <c r="CU43" s="1566"/>
      <c r="CV43" s="806" t="s">
        <v>51</v>
      </c>
      <c r="CW43" s="1521"/>
      <c r="CX43" s="761"/>
      <c r="CY43" s="753"/>
      <c r="CZ43" s="753"/>
      <c r="DA43" s="753"/>
      <c r="DB43" s="753"/>
      <c r="DC43" s="793" t="s">
        <v>51</v>
      </c>
      <c r="DD43" s="793" t="s">
        <v>51</v>
      </c>
      <c r="DE43" s="793" t="s">
        <v>51</v>
      </c>
      <c r="DF43" s="806" t="s">
        <v>51</v>
      </c>
      <c r="DG43" s="1653"/>
      <c r="DH43" s="535"/>
      <c r="DI43" s="1508"/>
    </row>
    <row r="44" ht="4.5" customHeight="1" spans="2:113">
      <c r="B44" s="1508"/>
      <c r="C44" s="1521"/>
      <c r="D44" s="1545"/>
      <c r="E44" s="1545"/>
      <c r="F44" s="1545"/>
      <c r="G44" s="1545"/>
      <c r="H44" s="1545"/>
      <c r="I44" s="1521"/>
      <c r="J44" s="1545"/>
      <c r="K44" s="1545"/>
      <c r="L44" s="1545"/>
      <c r="M44" s="1545"/>
      <c r="N44" s="1545"/>
      <c r="O44" s="1521"/>
      <c r="P44" s="1545"/>
      <c r="Q44" s="1545"/>
      <c r="R44" s="1545"/>
      <c r="S44" s="1545"/>
      <c r="T44" s="1545"/>
      <c r="U44" s="1521"/>
      <c r="V44" s="1545"/>
      <c r="W44" s="1545"/>
      <c r="X44" s="1545"/>
      <c r="Y44" s="1545"/>
      <c r="Z44" s="1545"/>
      <c r="AA44" s="1545"/>
      <c r="AB44" s="1545"/>
      <c r="AC44" s="1521"/>
      <c r="AD44" s="1545"/>
      <c r="AE44" s="1545"/>
      <c r="AF44" s="1545"/>
      <c r="AG44" s="1545"/>
      <c r="AH44" s="1545"/>
      <c r="AI44" s="1545"/>
      <c r="AJ44" s="1545"/>
      <c r="AK44" s="1521"/>
      <c r="AL44" s="1545"/>
      <c r="AM44" s="1599"/>
      <c r="AN44" s="1545"/>
      <c r="AO44" s="1545"/>
      <c r="AP44" s="1545"/>
      <c r="AQ44" s="1545"/>
      <c r="AR44" s="1545"/>
      <c r="AS44" s="1521"/>
      <c r="AT44" s="1545"/>
      <c r="AU44" s="1545"/>
      <c r="AV44" s="1545"/>
      <c r="AW44" s="1545"/>
      <c r="AX44" s="1545"/>
      <c r="AY44" s="1545"/>
      <c r="AZ44" s="1545"/>
      <c r="BA44" s="1521"/>
      <c r="BB44" s="1545"/>
      <c r="BC44" s="1545"/>
      <c r="BD44" s="1545"/>
      <c r="BE44" s="1545"/>
      <c r="BF44" s="1545"/>
      <c r="BG44" s="1545"/>
      <c r="BH44" s="1545"/>
      <c r="BI44" s="1521"/>
      <c r="BJ44" s="1545"/>
      <c r="BK44" s="1545"/>
      <c r="BL44" s="1545"/>
      <c r="BM44" s="1545"/>
      <c r="BN44" s="1545"/>
      <c r="BO44" s="1545"/>
      <c r="BP44" s="1545"/>
      <c r="BQ44" s="1521"/>
      <c r="BR44" s="1545"/>
      <c r="BS44" s="1545"/>
      <c r="BT44" s="1545"/>
      <c r="BU44" s="1545"/>
      <c r="BV44" s="1545"/>
      <c r="BW44" s="1545"/>
      <c r="BX44" s="1545"/>
      <c r="BY44" s="1521"/>
      <c r="BZ44" s="1545"/>
      <c r="CA44" s="1545"/>
      <c r="CB44" s="1545"/>
      <c r="CC44" s="1545"/>
      <c r="CD44" s="1545"/>
      <c r="CE44" s="1545"/>
      <c r="CF44" s="1545"/>
      <c r="CG44" s="1521"/>
      <c r="CH44" s="1545"/>
      <c r="CI44" s="1545"/>
      <c r="CJ44" s="1545"/>
      <c r="CK44" s="1545"/>
      <c r="CL44" s="1545"/>
      <c r="CM44" s="1545"/>
      <c r="CN44" s="1545"/>
      <c r="CO44" s="1521"/>
      <c r="CP44" s="1599"/>
      <c r="CQ44" s="1545"/>
      <c r="CR44" s="1626"/>
      <c r="CS44" s="1545"/>
      <c r="CT44" s="1545"/>
      <c r="CU44" s="1545"/>
      <c r="CV44" s="1545"/>
      <c r="CW44" s="1521"/>
      <c r="CX44" s="1545"/>
      <c r="CY44" s="1545"/>
      <c r="CZ44" s="1545"/>
      <c r="DA44" s="1545"/>
      <c r="DB44" s="1545"/>
      <c r="DC44" s="1545"/>
      <c r="DD44" s="1545"/>
      <c r="DE44" s="1545"/>
      <c r="DF44" s="1545"/>
      <c r="DG44" s="1509"/>
      <c r="DH44" s="1000"/>
      <c r="DI44" s="1508"/>
    </row>
    <row r="45" spans="2:113">
      <c r="B45" s="1546"/>
      <c r="C45" s="1547"/>
      <c r="D45" s="1378"/>
      <c r="E45" s="1546"/>
      <c r="F45" s="1546"/>
      <c r="G45" s="1546"/>
      <c r="H45" s="1546"/>
      <c r="I45" s="1547"/>
      <c r="J45" s="1572"/>
      <c r="K45" s="1572"/>
      <c r="L45" s="535"/>
      <c r="M45" s="535"/>
      <c r="N45" s="535"/>
      <c r="O45" s="1009"/>
      <c r="P45" s="535"/>
      <c r="Q45" s="535"/>
      <c r="R45" s="535"/>
      <c r="S45" s="535"/>
      <c r="T45" s="535"/>
      <c r="U45" s="1009"/>
      <c r="V45" s="535"/>
      <c r="W45" s="535"/>
      <c r="X45" s="535"/>
      <c r="Y45" s="535"/>
      <c r="Z45" s="535"/>
      <c r="AA45" s="535"/>
      <c r="AB45" s="535"/>
      <c r="AC45" s="1009"/>
      <c r="AD45" s="535"/>
      <c r="AE45" s="535"/>
      <c r="AF45" s="535"/>
      <c r="AG45" s="535"/>
      <c r="AH45" s="535"/>
      <c r="AI45" s="1546"/>
      <c r="AJ45" s="1546"/>
      <c r="AK45" s="1547"/>
      <c r="AL45" s="1600"/>
      <c r="AM45" s="1546"/>
      <c r="AN45" s="1546"/>
      <c r="AO45" s="1546"/>
      <c r="AP45" s="1546"/>
      <c r="AQ45" s="1546"/>
      <c r="AR45" s="1546"/>
      <c r="AS45" s="1547"/>
      <c r="AT45" s="1546"/>
      <c r="AU45" s="1546"/>
      <c r="AV45" s="1546"/>
      <c r="AW45" s="1546"/>
      <c r="AX45" s="1546"/>
      <c r="AY45" s="1546"/>
      <c r="AZ45" s="1546"/>
      <c r="BA45" s="1547"/>
      <c r="BB45" s="1546"/>
      <c r="BC45" s="1546"/>
      <c r="BD45" s="1546"/>
      <c r="BE45" s="1546"/>
      <c r="BF45" s="1546"/>
      <c r="BG45" s="1546"/>
      <c r="BH45" s="1546"/>
      <c r="BI45" s="1547"/>
      <c r="BJ45" s="1546"/>
      <c r="BK45" s="1546"/>
      <c r="BL45" s="1546"/>
      <c r="BM45" s="1546"/>
      <c r="BN45" s="1546"/>
      <c r="BO45" s="1546"/>
      <c r="BP45" s="1546"/>
      <c r="BQ45" s="1547"/>
      <c r="BR45" s="1546"/>
      <c r="BS45" s="1546"/>
      <c r="BT45" s="1546"/>
      <c r="BU45" s="1546"/>
      <c r="BV45" s="1546"/>
      <c r="BW45" s="1107"/>
      <c r="BX45" s="1546"/>
      <c r="BY45" s="1547"/>
      <c r="BZ45" s="1546"/>
      <c r="CA45" s="1546"/>
      <c r="CB45" s="1546"/>
      <c r="CC45" s="1546"/>
      <c r="CD45" s="1546"/>
      <c r="CE45" s="1546"/>
      <c r="CF45" s="1546"/>
      <c r="CG45" s="1547"/>
      <c r="CH45" s="1546"/>
      <c r="CI45" s="1546"/>
      <c r="CJ45" s="1546"/>
      <c r="CK45" s="1546"/>
      <c r="CL45" s="1546"/>
      <c r="CM45" s="1546"/>
      <c r="CN45" s="1546"/>
      <c r="CO45" s="1547"/>
      <c r="CP45" s="1627"/>
      <c r="CQ45" s="1508"/>
      <c r="CR45" s="1508"/>
      <c r="CS45" s="1508"/>
      <c r="CT45" s="1508"/>
      <c r="CU45" s="1508"/>
      <c r="CV45" s="1508"/>
      <c r="CW45" s="1547"/>
      <c r="CX45" s="1546"/>
      <c r="CY45" s="1546"/>
      <c r="CZ45" s="1546"/>
      <c r="DA45" s="1546"/>
      <c r="DB45" s="1546"/>
      <c r="DC45" s="1546"/>
      <c r="DD45" s="1546"/>
      <c r="DE45" s="1546"/>
      <c r="DF45" s="1546"/>
      <c r="DG45" s="1547"/>
      <c r="DH45" s="1000"/>
      <c r="DI45" s="1546"/>
    </row>
    <row r="46" spans="2:113">
      <c r="B46" s="1546"/>
      <c r="C46" s="1547"/>
      <c r="D46" s="1546"/>
      <c r="E46" s="1546"/>
      <c r="F46" s="1546"/>
      <c r="G46" s="1546"/>
      <c r="H46" s="1546"/>
      <c r="I46" s="1547"/>
      <c r="J46" s="1546"/>
      <c r="K46" s="1546"/>
      <c r="L46" s="1546"/>
      <c r="M46" s="1546"/>
      <c r="N46" s="1546"/>
      <c r="O46" s="1547"/>
      <c r="P46" s="1546"/>
      <c r="Q46" s="1546"/>
      <c r="R46" s="1546"/>
      <c r="S46" s="1546"/>
      <c r="T46" s="1546"/>
      <c r="U46" s="1547"/>
      <c r="V46" s="1546"/>
      <c r="W46" s="1546"/>
      <c r="X46" s="1546"/>
      <c r="Y46" s="1546"/>
      <c r="Z46" s="1546"/>
      <c r="AA46" s="1546"/>
      <c r="AB46" s="1546"/>
      <c r="AC46" s="1547"/>
      <c r="AD46" s="1546"/>
      <c r="AE46" s="1546"/>
      <c r="AF46" s="1546"/>
      <c r="AG46" s="1546"/>
      <c r="AH46" s="1546"/>
      <c r="AI46" s="1546"/>
      <c r="AJ46" s="1546"/>
      <c r="AK46" s="1547"/>
      <c r="AL46" s="1546"/>
      <c r="AM46" s="1546"/>
      <c r="AN46" s="1546"/>
      <c r="AO46" s="1546"/>
      <c r="AP46" s="1546"/>
      <c r="AQ46" s="1546"/>
      <c r="AR46" s="1546"/>
      <c r="AS46" s="1547"/>
      <c r="AT46" s="1546"/>
      <c r="AU46" s="1546"/>
      <c r="AV46" s="1546"/>
      <c r="AW46" s="1546"/>
      <c r="AX46" s="1546"/>
      <c r="AY46" s="1546"/>
      <c r="AZ46" s="1546"/>
      <c r="BA46" s="1547"/>
      <c r="BB46" s="1546"/>
      <c r="BC46" s="1546"/>
      <c r="BD46" s="1546"/>
      <c r="BE46" s="1546"/>
      <c r="BF46" s="1546"/>
      <c r="BG46" s="1546"/>
      <c r="BH46" s="1546"/>
      <c r="BI46" s="1547"/>
      <c r="BJ46" s="1546"/>
      <c r="BK46" s="1546"/>
      <c r="BL46" s="1546"/>
      <c r="BM46" s="1546"/>
      <c r="BN46" s="1546"/>
      <c r="BO46" s="1546"/>
      <c r="BP46" s="1546"/>
      <c r="BQ46" s="1547"/>
      <c r="BR46" s="1546"/>
      <c r="BS46" s="1546"/>
      <c r="BT46" s="1546"/>
      <c r="BU46" s="1546"/>
      <c r="BV46" s="1546"/>
      <c r="BW46" s="1546"/>
      <c r="BX46" s="1546"/>
      <c r="BY46" s="1547"/>
      <c r="BZ46" s="1546"/>
      <c r="CA46" s="1546"/>
      <c r="CB46" s="1546"/>
      <c r="CC46" s="1546"/>
      <c r="CD46" s="1546"/>
      <c r="CE46" s="1546"/>
      <c r="CF46" s="1546"/>
      <c r="CG46" s="1547"/>
      <c r="CH46" s="1546"/>
      <c r="CI46" s="1546"/>
      <c r="CJ46" s="1546"/>
      <c r="CK46" s="1546"/>
      <c r="CL46" s="1546"/>
      <c r="CM46" s="1546"/>
      <c r="CN46" s="1546"/>
      <c r="CO46" s="1547"/>
      <c r="CP46" s="1546"/>
      <c r="CQ46" s="1508"/>
      <c r="CR46" s="1508"/>
      <c r="CS46" s="1508"/>
      <c r="CT46" s="1508"/>
      <c r="CU46" s="1508"/>
      <c r="CV46" s="1546"/>
      <c r="CW46" s="1547"/>
      <c r="CX46" s="1546"/>
      <c r="CY46" s="1546"/>
      <c r="CZ46" s="1546"/>
      <c r="DA46" s="1546"/>
      <c r="DB46" s="1546"/>
      <c r="DC46" s="1546"/>
      <c r="DD46" s="1546"/>
      <c r="DE46" s="1546"/>
      <c r="DF46" s="1546"/>
      <c r="DG46" s="1547"/>
      <c r="DH46" s="1000"/>
      <c r="DI46" s="1546"/>
    </row>
    <row r="47" spans="2:113">
      <c r="B47" s="1546"/>
      <c r="C47" s="1547"/>
      <c r="D47" s="1000"/>
      <c r="E47" s="1546"/>
      <c r="F47" s="1546"/>
      <c r="G47" s="1546"/>
      <c r="H47" s="1546"/>
      <c r="I47" s="1547"/>
      <c r="J47" s="1546"/>
      <c r="K47" s="1546"/>
      <c r="L47" s="1546"/>
      <c r="M47" s="1546"/>
      <c r="N47" s="1546"/>
      <c r="O47" s="1547"/>
      <c r="P47" s="1546"/>
      <c r="Q47" s="1546"/>
      <c r="R47" s="1546"/>
      <c r="S47" s="1546"/>
      <c r="T47" s="1546"/>
      <c r="U47" s="1547"/>
      <c r="V47" s="1546"/>
      <c r="W47" s="945"/>
      <c r="X47" s="1546"/>
      <c r="Y47" s="1546"/>
      <c r="Z47" s="1546"/>
      <c r="AA47" s="1546"/>
      <c r="AB47" s="1546"/>
      <c r="AC47" s="1547"/>
      <c r="AD47" s="1546"/>
      <c r="AE47" s="1546"/>
      <c r="AF47" s="1546"/>
      <c r="AG47" s="1546"/>
      <c r="AH47" s="1546"/>
      <c r="AI47" s="1546"/>
      <c r="AJ47" s="1546"/>
      <c r="AK47" s="1547"/>
      <c r="AL47" s="534"/>
      <c r="AM47" s="1546"/>
      <c r="AN47" s="1546"/>
      <c r="AO47" s="1546"/>
      <c r="AP47" s="1546"/>
      <c r="AQ47" s="1546"/>
      <c r="AR47" s="1546"/>
      <c r="AS47" s="1547"/>
      <c r="AT47" s="1546"/>
      <c r="AU47" s="1546"/>
      <c r="AV47" s="1546"/>
      <c r="AW47" s="1546"/>
      <c r="AX47" s="1546"/>
      <c r="AY47" s="1546"/>
      <c r="AZ47" s="1546"/>
      <c r="BA47" s="1547"/>
      <c r="BB47" s="1546"/>
      <c r="BC47" s="1546"/>
      <c r="BD47" s="1546"/>
      <c r="BE47" s="1546"/>
      <c r="BF47" s="1546"/>
      <c r="BG47" s="1546"/>
      <c r="BH47" s="1546"/>
      <c r="BI47" s="1547"/>
      <c r="BJ47" s="1546"/>
      <c r="BK47" s="1546"/>
      <c r="BL47" s="1546"/>
      <c r="BM47" s="1546"/>
      <c r="BN47" s="1546"/>
      <c r="BO47" s="1546"/>
      <c r="BP47" s="1546"/>
      <c r="BQ47" s="1547"/>
      <c r="BR47" s="1546"/>
      <c r="BS47" s="1546"/>
      <c r="BT47" s="1546"/>
      <c r="BU47" s="1546"/>
      <c r="BV47" s="1546"/>
      <c r="BW47" s="1546"/>
      <c r="BX47" s="1546"/>
      <c r="BY47" s="1547"/>
      <c r="BZ47" s="1546"/>
      <c r="CA47" s="1546"/>
      <c r="CB47" s="1546"/>
      <c r="CC47" s="1546"/>
      <c r="CD47" s="1546"/>
      <c r="CE47" s="1546"/>
      <c r="CF47" s="1546"/>
      <c r="CG47" s="1547"/>
      <c r="CH47" s="1546"/>
      <c r="CI47" s="1546"/>
      <c r="CJ47" s="1546"/>
      <c r="CK47" s="1546"/>
      <c r="CL47" s="1546"/>
      <c r="CM47" s="1546"/>
      <c r="CN47" s="1546"/>
      <c r="CO47" s="1547"/>
      <c r="CP47" s="1546"/>
      <c r="CQ47" s="1508"/>
      <c r="CR47" s="1508"/>
      <c r="CS47" s="1508"/>
      <c r="CT47" s="1508"/>
      <c r="CU47" s="1508"/>
      <c r="CV47" s="1508"/>
      <c r="CW47" s="1547"/>
      <c r="CX47" s="1546"/>
      <c r="CY47" s="1546"/>
      <c r="CZ47" s="1546"/>
      <c r="DA47" s="1546"/>
      <c r="DB47" s="1546"/>
      <c r="DC47" s="1546"/>
      <c r="DD47" s="1546"/>
      <c r="DE47" s="1546"/>
      <c r="DF47" s="1546"/>
      <c r="DG47" s="1547"/>
      <c r="DH47" s="1000"/>
      <c r="DI47" s="1546"/>
    </row>
    <row r="48" spans="2:113">
      <c r="B48" s="1546"/>
      <c r="C48" s="1547"/>
      <c r="D48" s="1546"/>
      <c r="E48" s="1546"/>
      <c r="F48" s="1546"/>
      <c r="G48" s="1546"/>
      <c r="H48" s="1546"/>
      <c r="I48" s="1547"/>
      <c r="J48" s="1546"/>
      <c r="K48" s="1546"/>
      <c r="L48" s="1546"/>
      <c r="M48" s="1546"/>
      <c r="N48" s="1546"/>
      <c r="O48" s="1547"/>
      <c r="P48" s="1546"/>
      <c r="Q48" s="1546"/>
      <c r="R48" s="1546"/>
      <c r="S48" s="1546"/>
      <c r="T48" s="1546"/>
      <c r="U48" s="1547"/>
      <c r="V48" s="1546"/>
      <c r="W48" s="1546"/>
      <c r="X48" s="1546"/>
      <c r="Y48" s="1546"/>
      <c r="Z48" s="1546"/>
      <c r="AA48" s="1546"/>
      <c r="AB48" s="1546"/>
      <c r="AC48" s="1547"/>
      <c r="AD48" s="1546"/>
      <c r="AE48" s="1546"/>
      <c r="AF48" s="1546"/>
      <c r="AG48" s="1546"/>
      <c r="AH48" s="1546"/>
      <c r="AI48" s="1546"/>
      <c r="AJ48" s="1546"/>
      <c r="AK48" s="1547"/>
      <c r="AL48" s="1546"/>
      <c r="AM48" s="1546"/>
      <c r="AN48" s="1546"/>
      <c r="AO48" s="1546"/>
      <c r="AP48" s="1546"/>
      <c r="AQ48" s="1546"/>
      <c r="AR48" s="1546"/>
      <c r="AS48" s="1547"/>
      <c r="AT48" s="1546"/>
      <c r="AU48" s="1546"/>
      <c r="AV48" s="1546"/>
      <c r="AW48" s="1546"/>
      <c r="AX48" s="1546"/>
      <c r="AY48" s="1546"/>
      <c r="AZ48" s="1546"/>
      <c r="BA48" s="1547"/>
      <c r="BB48" s="1546"/>
      <c r="BC48" s="1546"/>
      <c r="BD48" s="1546"/>
      <c r="BE48" s="1546"/>
      <c r="BF48" s="1546"/>
      <c r="BG48" s="1546"/>
      <c r="BH48" s="1546"/>
      <c r="BI48" s="1547"/>
      <c r="BJ48" s="1546"/>
      <c r="BK48" s="1546"/>
      <c r="BL48" s="1546"/>
      <c r="BM48" s="1546"/>
      <c r="BN48" s="1546"/>
      <c r="BO48" s="1546"/>
      <c r="BP48" s="1546"/>
      <c r="BQ48" s="1547"/>
      <c r="BR48" s="1546"/>
      <c r="BS48" s="1546"/>
      <c r="BT48" s="1546"/>
      <c r="BU48" s="1546"/>
      <c r="BV48" s="1546"/>
      <c r="BW48" s="1546"/>
      <c r="BX48" s="1546"/>
      <c r="BY48" s="1547"/>
      <c r="BZ48" s="1546"/>
      <c r="CA48" s="1546"/>
      <c r="CB48" s="1546"/>
      <c r="CC48" s="1546"/>
      <c r="CD48" s="1546"/>
      <c r="CE48" s="1546"/>
      <c r="CF48" s="1546"/>
      <c r="CG48" s="1547"/>
      <c r="CH48" s="1546"/>
      <c r="CI48" s="1546"/>
      <c r="CJ48" s="1546"/>
      <c r="CK48" s="1546"/>
      <c r="CL48" s="1546"/>
      <c r="CM48" s="1546"/>
      <c r="CN48" s="1546"/>
      <c r="CO48" s="1547"/>
      <c r="CP48" s="1546"/>
      <c r="CQ48" s="1508"/>
      <c r="CR48" s="1508"/>
      <c r="CS48" s="1508"/>
      <c r="CT48" s="1508"/>
      <c r="CU48" s="1508"/>
      <c r="CV48" s="1508"/>
      <c r="CW48" s="1547"/>
      <c r="CX48" s="1546"/>
      <c r="CY48" s="1546"/>
      <c r="CZ48" s="1546"/>
      <c r="DA48" s="1546"/>
      <c r="DB48" s="1546"/>
      <c r="DC48" s="1546"/>
      <c r="DD48" s="1546"/>
      <c r="DE48" s="1546"/>
      <c r="DF48" s="1546"/>
      <c r="DG48" s="1547"/>
      <c r="DH48" s="1000"/>
      <c r="DI48" s="1546"/>
    </row>
    <row r="49" spans="2:113">
      <c r="B49" s="1546"/>
      <c r="C49" s="1547"/>
      <c r="D49" s="1546"/>
      <c r="E49" s="1546"/>
      <c r="F49" s="1546"/>
      <c r="G49" s="1546"/>
      <c r="H49" s="1546"/>
      <c r="I49" s="1547"/>
      <c r="J49" s="1546"/>
      <c r="K49" s="1546"/>
      <c r="L49" s="1546"/>
      <c r="M49" s="1546"/>
      <c r="N49" s="1546"/>
      <c r="O49" s="1547"/>
      <c r="P49" s="1000"/>
      <c r="Q49" s="1546"/>
      <c r="R49" s="1546"/>
      <c r="S49" s="1546"/>
      <c r="T49" s="1546"/>
      <c r="U49" s="1547"/>
      <c r="V49" s="1546"/>
      <c r="W49" s="1546"/>
      <c r="X49" s="1546"/>
      <c r="Y49" s="1546"/>
      <c r="Z49" s="1546"/>
      <c r="AA49" s="1546"/>
      <c r="AB49" s="1546"/>
      <c r="AC49" s="1547"/>
      <c r="AD49" s="1546"/>
      <c r="AE49" s="1546"/>
      <c r="AF49" s="1546"/>
      <c r="AG49" s="1546"/>
      <c r="AH49" s="1546"/>
      <c r="AI49" s="1546"/>
      <c r="AJ49" s="1546"/>
      <c r="AK49" s="1547"/>
      <c r="AL49" s="1546"/>
      <c r="AM49" s="1546"/>
      <c r="AN49" s="1546"/>
      <c r="AO49" s="1546"/>
      <c r="AP49" s="1546"/>
      <c r="AQ49" s="1546"/>
      <c r="AR49" s="1546"/>
      <c r="AS49" s="1547"/>
      <c r="AT49" s="1546"/>
      <c r="AU49" s="1546"/>
      <c r="AV49" s="1546"/>
      <c r="AW49" s="1546"/>
      <c r="AX49" s="1546"/>
      <c r="AY49" s="1546"/>
      <c r="AZ49" s="1546"/>
      <c r="BA49" s="1547"/>
      <c r="BB49" s="1546"/>
      <c r="BC49" s="1546"/>
      <c r="BD49" s="1546"/>
      <c r="BE49" s="1546"/>
      <c r="BF49" s="1546"/>
      <c r="BG49" s="1546"/>
      <c r="BH49" s="1546"/>
      <c r="BI49" s="1547"/>
      <c r="BJ49" s="1546"/>
      <c r="BK49" s="1546"/>
      <c r="BL49" s="1546"/>
      <c r="BM49" s="1546"/>
      <c r="BN49" s="1546"/>
      <c r="BO49" s="1546"/>
      <c r="BP49" s="1546"/>
      <c r="BQ49" s="1547"/>
      <c r="BR49" s="1546"/>
      <c r="BS49" s="1546"/>
      <c r="BT49" s="1546"/>
      <c r="BU49" s="1546"/>
      <c r="BV49" s="1546"/>
      <c r="BW49" s="1546"/>
      <c r="BX49" s="1546"/>
      <c r="BY49" s="1547"/>
      <c r="BZ49" s="1546"/>
      <c r="CA49" s="1546"/>
      <c r="CB49" s="1546"/>
      <c r="CC49" s="1546"/>
      <c r="CD49" s="1546"/>
      <c r="CE49" s="1546"/>
      <c r="CF49" s="1546"/>
      <c r="CG49" s="1547"/>
      <c r="CH49" s="1546"/>
      <c r="CI49" s="1546"/>
      <c r="CJ49" s="1546"/>
      <c r="CK49" s="1546"/>
      <c r="CL49" s="1546"/>
      <c r="CM49" s="1546"/>
      <c r="CN49" s="1546"/>
      <c r="CO49" s="1547"/>
      <c r="CP49" s="1000"/>
      <c r="CQ49" s="1508"/>
      <c r="CR49" s="1508"/>
      <c r="CS49" s="1508"/>
      <c r="CT49" s="1508"/>
      <c r="CU49" s="1508"/>
      <c r="CV49" s="1508"/>
      <c r="CW49" s="1547"/>
      <c r="CX49" s="1546"/>
      <c r="CY49" s="1546"/>
      <c r="CZ49" s="1546"/>
      <c r="DA49" s="1546"/>
      <c r="DB49" s="1546"/>
      <c r="DC49" s="1546"/>
      <c r="DD49" s="1546"/>
      <c r="DE49" s="1546"/>
      <c r="DF49" s="1546"/>
      <c r="DG49" s="1547"/>
      <c r="DH49" s="1000"/>
      <c r="DI49" s="1546"/>
    </row>
    <row r="50" spans="2:113">
      <c r="B50" s="1546"/>
      <c r="C50" s="1547"/>
      <c r="D50" s="1546"/>
      <c r="E50" s="1546"/>
      <c r="F50" s="1546"/>
      <c r="G50" s="1546"/>
      <c r="H50" s="1546"/>
      <c r="I50" s="1547"/>
      <c r="J50" s="1546"/>
      <c r="K50" s="1546"/>
      <c r="L50" s="1546"/>
      <c r="M50" s="1546"/>
      <c r="N50" s="1546"/>
      <c r="O50" s="1547"/>
      <c r="P50" s="1546"/>
      <c r="Q50" s="1546"/>
      <c r="R50" s="1546"/>
      <c r="S50" s="1546"/>
      <c r="T50" s="1546"/>
      <c r="U50" s="1547"/>
      <c r="V50" s="1546"/>
      <c r="W50" s="1546"/>
      <c r="X50" s="1546"/>
      <c r="Y50" s="1546"/>
      <c r="Z50" s="1546"/>
      <c r="AA50" s="1546"/>
      <c r="AB50" s="1546"/>
      <c r="AC50" s="1547"/>
      <c r="AD50" s="1592"/>
      <c r="AE50" s="1546"/>
      <c r="AF50" s="1546"/>
      <c r="AG50" s="1546"/>
      <c r="AH50" s="1546"/>
      <c r="AI50" s="1546"/>
      <c r="AJ50" s="1546"/>
      <c r="AK50" s="1547"/>
      <c r="AL50" s="1546"/>
      <c r="AM50" s="1546"/>
      <c r="AN50" s="1546"/>
      <c r="AO50" s="1546"/>
      <c r="AP50" s="1546"/>
      <c r="AQ50" s="1546"/>
      <c r="AR50" s="1546"/>
      <c r="AS50" s="1547"/>
      <c r="AT50" s="1546"/>
      <c r="AU50" s="1546"/>
      <c r="AV50" s="1546"/>
      <c r="AW50" s="1546"/>
      <c r="AX50" s="1546"/>
      <c r="AY50" s="1546"/>
      <c r="AZ50" s="1546"/>
      <c r="BA50" s="1547"/>
      <c r="BB50" s="1546"/>
      <c r="BC50" s="1546"/>
      <c r="BD50" s="1546"/>
      <c r="BE50" s="1546"/>
      <c r="BF50" s="1546"/>
      <c r="BG50" s="1546"/>
      <c r="BH50" s="1546"/>
      <c r="BI50" s="1547"/>
      <c r="BJ50" s="1546"/>
      <c r="BK50" s="1546"/>
      <c r="BL50" s="1546"/>
      <c r="BM50" s="1546"/>
      <c r="BN50" s="1546"/>
      <c r="BO50" s="1546"/>
      <c r="BP50" s="1546"/>
      <c r="BQ50" s="1547"/>
      <c r="BR50" s="1546"/>
      <c r="BS50" s="1546"/>
      <c r="BT50" s="1546"/>
      <c r="BU50" s="1546"/>
      <c r="BV50" s="1546"/>
      <c r="BW50" s="1546"/>
      <c r="BX50" s="1546"/>
      <c r="BY50" s="1547"/>
      <c r="BZ50" s="1546"/>
      <c r="CA50" s="1546"/>
      <c r="CB50" s="1546"/>
      <c r="CC50" s="1546"/>
      <c r="CD50" s="1546"/>
      <c r="CE50" s="1546"/>
      <c r="CF50" s="1546"/>
      <c r="CG50" s="1547"/>
      <c r="CH50" s="1546"/>
      <c r="CI50" s="1546"/>
      <c r="CJ50" s="1546"/>
      <c r="CK50" s="1546"/>
      <c r="CL50" s="1546"/>
      <c r="CM50" s="1546"/>
      <c r="CN50" s="1546"/>
      <c r="CO50" s="1547"/>
      <c r="CP50" s="1508"/>
      <c r="CQ50" s="1508"/>
      <c r="CR50" s="1508"/>
      <c r="CS50" s="1508"/>
      <c r="CT50" s="1508"/>
      <c r="CU50" s="1508"/>
      <c r="CV50" s="1508"/>
      <c r="CW50" s="1547"/>
      <c r="CX50" s="1546"/>
      <c r="CY50" s="1546"/>
      <c r="CZ50" s="1546"/>
      <c r="DA50" s="1546"/>
      <c r="DB50" s="1546"/>
      <c r="DC50" s="1546"/>
      <c r="DD50" s="1546"/>
      <c r="DE50" s="1546"/>
      <c r="DF50" s="1546"/>
      <c r="DG50" s="1547"/>
      <c r="DH50" s="1000"/>
      <c r="DI50" s="1546"/>
    </row>
    <row r="51" spans="2:113">
      <c r="B51" s="1546"/>
      <c r="C51" s="1547"/>
      <c r="D51" s="1546"/>
      <c r="E51" s="1546"/>
      <c r="F51" s="1546"/>
      <c r="G51" s="1546"/>
      <c r="H51" s="1546"/>
      <c r="I51" s="1547"/>
      <c r="J51" s="1546"/>
      <c r="K51" s="1546"/>
      <c r="L51" s="1546"/>
      <c r="M51" s="1546"/>
      <c r="N51" s="1546"/>
      <c r="O51" s="1547"/>
      <c r="P51" s="1546"/>
      <c r="Q51" s="1546"/>
      <c r="R51" s="1546"/>
      <c r="S51" s="1546"/>
      <c r="T51" s="1546"/>
      <c r="U51" s="1547"/>
      <c r="V51" s="1546"/>
      <c r="W51" s="1546"/>
      <c r="X51" s="1546"/>
      <c r="Y51" s="1546"/>
      <c r="Z51" s="1546"/>
      <c r="AA51" s="1546"/>
      <c r="AB51" s="1546"/>
      <c r="AC51" s="1547"/>
      <c r="AD51" s="1546"/>
      <c r="AE51" s="1546"/>
      <c r="AF51" s="1546"/>
      <c r="AG51" s="1546"/>
      <c r="AH51" s="1546"/>
      <c r="AI51" s="1546"/>
      <c r="AJ51" s="1546"/>
      <c r="AK51" s="1547"/>
      <c r="AL51" s="1546"/>
      <c r="AM51" s="1546"/>
      <c r="AN51" s="1546"/>
      <c r="AO51" s="1546"/>
      <c r="AP51" s="1546"/>
      <c r="AQ51" s="1546"/>
      <c r="AR51" s="1546"/>
      <c r="AS51" s="1547"/>
      <c r="AT51" s="1546"/>
      <c r="AU51" s="1546"/>
      <c r="AV51" s="1546"/>
      <c r="AW51" s="1546"/>
      <c r="AX51" s="1546"/>
      <c r="AY51" s="1546"/>
      <c r="AZ51" s="1546"/>
      <c r="BA51" s="1547"/>
      <c r="BB51" s="1546"/>
      <c r="BC51" s="1546"/>
      <c r="BD51" s="1546"/>
      <c r="BE51" s="1546"/>
      <c r="BF51" s="1546"/>
      <c r="BG51" s="1546"/>
      <c r="BH51" s="1546"/>
      <c r="BI51" s="1547"/>
      <c r="BJ51" s="1546"/>
      <c r="BK51" s="1546"/>
      <c r="BL51" s="1546"/>
      <c r="BM51" s="1546"/>
      <c r="BN51" s="1546"/>
      <c r="BO51" s="1546"/>
      <c r="BP51" s="1546"/>
      <c r="BQ51" s="1547"/>
      <c r="BR51" s="1546"/>
      <c r="BS51" s="1546"/>
      <c r="BT51" s="1546"/>
      <c r="BU51" s="1546"/>
      <c r="BV51" s="1546"/>
      <c r="BW51" s="1546"/>
      <c r="BX51" s="1546"/>
      <c r="BY51" s="1547"/>
      <c r="BZ51" s="1546"/>
      <c r="CA51" s="1546"/>
      <c r="CB51" s="1546"/>
      <c r="CC51" s="1546"/>
      <c r="CD51" s="1546"/>
      <c r="CE51" s="1546"/>
      <c r="CF51" s="1546"/>
      <c r="CG51" s="1547"/>
      <c r="CH51" s="1546"/>
      <c r="CI51" s="1546"/>
      <c r="CJ51" s="1546"/>
      <c r="CK51" s="1546"/>
      <c r="CL51" s="1546"/>
      <c r="CM51" s="1546"/>
      <c r="CN51" s="1546"/>
      <c r="CO51" s="1547"/>
      <c r="CP51" s="1546"/>
      <c r="CQ51" s="1508"/>
      <c r="CR51" s="1508"/>
      <c r="CS51" s="1508"/>
      <c r="CT51" s="1508"/>
      <c r="CU51" s="1508"/>
      <c r="CV51" s="1508"/>
      <c r="CW51" s="1547"/>
      <c r="CX51" s="1546"/>
      <c r="CY51" s="1546"/>
      <c r="CZ51" s="1546"/>
      <c r="DA51" s="1546"/>
      <c r="DB51" s="1546"/>
      <c r="DC51" s="1546"/>
      <c r="DD51" s="1546"/>
      <c r="DE51" s="1546"/>
      <c r="DF51" s="1546"/>
      <c r="DG51" s="1547"/>
      <c r="DH51" s="1000"/>
      <c r="DI51" s="1546"/>
    </row>
    <row r="52" spans="2:113">
      <c r="B52" s="1546"/>
      <c r="C52" s="1547"/>
      <c r="D52" s="1546"/>
      <c r="E52" s="1546"/>
      <c r="F52" s="1546"/>
      <c r="G52" s="1546"/>
      <c r="H52" s="1546"/>
      <c r="I52" s="1547"/>
      <c r="J52" s="1546"/>
      <c r="K52" s="1546"/>
      <c r="L52" s="1546"/>
      <c r="M52" s="1546"/>
      <c r="N52" s="1546"/>
      <c r="O52" s="1547"/>
      <c r="P52" s="1546"/>
      <c r="Q52" s="1546"/>
      <c r="R52" s="1546"/>
      <c r="S52" s="1546"/>
      <c r="T52" s="1546"/>
      <c r="U52" s="1547"/>
      <c r="V52" s="1546"/>
      <c r="W52" s="1546"/>
      <c r="X52" s="1546"/>
      <c r="Y52" s="1546"/>
      <c r="Z52" s="1546"/>
      <c r="AA52" s="1546"/>
      <c r="AB52" s="1546"/>
      <c r="AC52" s="1547"/>
      <c r="AD52" s="1546"/>
      <c r="AE52" s="1546"/>
      <c r="AF52" s="1546"/>
      <c r="AG52" s="1546"/>
      <c r="AH52" s="1546"/>
      <c r="AI52" s="1546"/>
      <c r="AJ52" s="1546"/>
      <c r="AK52" s="1547"/>
      <c r="AL52" s="1546"/>
      <c r="AM52" s="1546"/>
      <c r="AN52" s="1546"/>
      <c r="AO52" s="1546"/>
      <c r="AP52" s="1546"/>
      <c r="AQ52" s="1546"/>
      <c r="AR52" s="1546"/>
      <c r="AS52" s="1547"/>
      <c r="AT52" s="1546"/>
      <c r="AU52" s="1546"/>
      <c r="AV52" s="1546"/>
      <c r="AW52" s="1546"/>
      <c r="AX52" s="1546"/>
      <c r="AY52" s="1546"/>
      <c r="AZ52" s="1546"/>
      <c r="BA52" s="1547"/>
      <c r="BB52" s="1546"/>
      <c r="BC52" s="1546"/>
      <c r="BD52" s="1546"/>
      <c r="BE52" s="1546"/>
      <c r="BF52" s="1546"/>
      <c r="BG52" s="1546"/>
      <c r="BH52" s="1546"/>
      <c r="BI52" s="1547"/>
      <c r="BJ52" s="1546"/>
      <c r="BK52" s="1546"/>
      <c r="BL52" s="1546"/>
      <c r="BM52" s="1546"/>
      <c r="BN52" s="1546"/>
      <c r="BO52" s="1546"/>
      <c r="BP52" s="1546"/>
      <c r="BQ52" s="1547"/>
      <c r="BR52" s="1546"/>
      <c r="BS52" s="1546"/>
      <c r="BT52" s="1546"/>
      <c r="BU52" s="1546"/>
      <c r="BV52" s="1546"/>
      <c r="BW52" s="1546"/>
      <c r="BX52" s="1546"/>
      <c r="BY52" s="1547"/>
      <c r="BZ52" s="1546"/>
      <c r="CA52" s="1546"/>
      <c r="CB52" s="1546"/>
      <c r="CC52" s="1546"/>
      <c r="CD52" s="1546"/>
      <c r="CE52" s="1546"/>
      <c r="CF52" s="1546"/>
      <c r="CG52" s="1547"/>
      <c r="CH52" s="1546"/>
      <c r="CI52" s="1546"/>
      <c r="CJ52" s="1546"/>
      <c r="CK52" s="1546"/>
      <c r="CL52" s="1546"/>
      <c r="CM52" s="1546"/>
      <c r="CN52" s="1546"/>
      <c r="CO52" s="1547"/>
      <c r="CP52" s="1508"/>
      <c r="CQ52" s="1508"/>
      <c r="CR52" s="1508"/>
      <c r="CS52" s="1508"/>
      <c r="CT52" s="1508"/>
      <c r="CU52" s="1508"/>
      <c r="CV52" s="1508"/>
      <c r="CW52" s="1547"/>
      <c r="CX52" s="1546"/>
      <c r="CY52" s="1546"/>
      <c r="CZ52" s="1546"/>
      <c r="DA52" s="1546"/>
      <c r="DB52" s="1546"/>
      <c r="DC52" s="1546"/>
      <c r="DD52" s="1546"/>
      <c r="DE52" s="1546"/>
      <c r="DF52" s="1546"/>
      <c r="DG52" s="1547"/>
      <c r="DH52" s="1000"/>
      <c r="DI52" s="1546"/>
    </row>
    <row r="53" spans="3:110">
      <c r="C53" s="1547"/>
      <c r="D53" s="1546"/>
      <c r="E53" s="1546"/>
      <c r="F53" s="1546"/>
      <c r="G53" s="1546"/>
      <c r="H53" s="1546"/>
      <c r="I53" s="1547"/>
      <c r="J53" s="1546"/>
      <c r="K53" s="1546"/>
      <c r="L53" s="1546"/>
      <c r="M53" s="1546"/>
      <c r="N53" s="1546"/>
      <c r="O53" s="1547"/>
      <c r="P53" s="1546"/>
      <c r="Q53" s="1546"/>
      <c r="R53" s="1546"/>
      <c r="S53" s="1546"/>
      <c r="T53" s="1546"/>
      <c r="U53" s="1547"/>
      <c r="V53" s="1546"/>
      <c r="W53" s="1546"/>
      <c r="X53" s="1546"/>
      <c r="Y53" s="1546"/>
      <c r="Z53" s="1546"/>
      <c r="AA53" s="1546"/>
      <c r="AB53" s="1546"/>
      <c r="AC53" s="1547"/>
      <c r="AD53" s="1546"/>
      <c r="AE53" s="1546"/>
      <c r="AF53" s="1546"/>
      <c r="AG53" s="1546"/>
      <c r="AH53" s="1546"/>
      <c r="AI53" s="1546"/>
      <c r="AJ53" s="1546"/>
      <c r="AK53" s="1547"/>
      <c r="AL53" s="1546"/>
      <c r="AM53" s="1546"/>
      <c r="AN53" s="1546"/>
      <c r="AO53" s="1546"/>
      <c r="AP53" s="1546"/>
      <c r="AQ53" s="1546"/>
      <c r="AR53" s="1546"/>
      <c r="AS53" s="1547"/>
      <c r="AT53" s="1546"/>
      <c r="AU53" s="1546"/>
      <c r="AV53" s="1546"/>
      <c r="AW53" s="1546"/>
      <c r="AX53" s="1546"/>
      <c r="AY53" s="1546"/>
      <c r="AZ53" s="1546"/>
      <c r="BA53" s="1547"/>
      <c r="BB53" s="1546"/>
      <c r="BC53" s="1546"/>
      <c r="BD53" s="1546"/>
      <c r="BE53" s="1546"/>
      <c r="BF53" s="1546"/>
      <c r="BG53" s="1546"/>
      <c r="BH53" s="1546"/>
      <c r="BI53" s="1547"/>
      <c r="BJ53" s="1546"/>
      <c r="BK53" s="1546"/>
      <c r="BL53" s="1546"/>
      <c r="BM53" s="1546"/>
      <c r="BN53" s="1546"/>
      <c r="BO53" s="1546"/>
      <c r="BP53" s="1546"/>
      <c r="BQ53" s="1547"/>
      <c r="BR53" s="1546"/>
      <c r="BS53" s="1546"/>
      <c r="BT53" s="1546"/>
      <c r="BU53" s="1546"/>
      <c r="BV53" s="1546"/>
      <c r="BW53" s="1546"/>
      <c r="BX53" s="1546"/>
      <c r="BY53" s="1547"/>
      <c r="BZ53" s="1546"/>
      <c r="CA53" s="1546"/>
      <c r="CB53" s="1546"/>
      <c r="CC53" s="1546"/>
      <c r="CD53" s="1546"/>
      <c r="CE53" s="1546"/>
      <c r="CF53" s="1546"/>
      <c r="CG53" s="1547"/>
      <c r="CH53" s="1546"/>
      <c r="CI53" s="1546"/>
      <c r="CJ53" s="1546"/>
      <c r="CK53" s="1546"/>
      <c r="CL53" s="1546"/>
      <c r="CM53" s="1546"/>
      <c r="CN53" s="1546"/>
      <c r="CO53" s="1547"/>
      <c r="CP53" s="1508"/>
      <c r="CQ53" s="1508"/>
      <c r="CR53" s="1508"/>
      <c r="CS53" s="1508"/>
      <c r="CT53" s="1508"/>
      <c r="CU53" s="1508"/>
      <c r="CV53" s="1508"/>
      <c r="CW53" s="1547"/>
      <c r="CX53" s="1546"/>
      <c r="CY53" s="1546"/>
      <c r="CZ53" s="1546"/>
      <c r="DA53" s="1546"/>
      <c r="DB53" s="1546"/>
      <c r="DC53" s="1546"/>
      <c r="DD53" s="1546"/>
      <c r="DE53" s="1546"/>
      <c r="DF53" s="1546"/>
    </row>
    <row r="54" spans="3:110">
      <c r="C54" s="1547"/>
      <c r="D54" s="1546"/>
      <c r="E54" s="1546"/>
      <c r="F54" s="1546"/>
      <c r="G54" s="1546"/>
      <c r="H54" s="1546"/>
      <c r="I54" s="1547"/>
      <c r="J54" s="1546"/>
      <c r="K54" s="1546"/>
      <c r="L54" s="1546"/>
      <c r="M54" s="1546"/>
      <c r="N54" s="1546"/>
      <c r="O54" s="1547"/>
      <c r="P54" s="1546"/>
      <c r="Q54" s="1546"/>
      <c r="R54" s="1546"/>
      <c r="S54" s="1546"/>
      <c r="T54" s="1546"/>
      <c r="U54" s="1547"/>
      <c r="V54" s="1546"/>
      <c r="W54" s="1546"/>
      <c r="X54" s="1546"/>
      <c r="Y54" s="1546"/>
      <c r="Z54" s="1546"/>
      <c r="AA54" s="1546"/>
      <c r="AB54" s="1546"/>
      <c r="AC54" s="1547"/>
      <c r="AD54" s="1546"/>
      <c r="AE54" s="1546"/>
      <c r="AF54" s="1546"/>
      <c r="AG54" s="1546"/>
      <c r="AH54" s="1546"/>
      <c r="AI54" s="1546"/>
      <c r="AJ54" s="1546"/>
      <c r="AK54" s="1547"/>
      <c r="AL54" s="1546"/>
      <c r="AM54" s="1546"/>
      <c r="AN54" s="1546"/>
      <c r="AO54" s="1546"/>
      <c r="AP54" s="1546"/>
      <c r="AQ54" s="1546"/>
      <c r="AR54" s="1546"/>
      <c r="AS54" s="1547"/>
      <c r="AT54" s="1546"/>
      <c r="AU54" s="1546"/>
      <c r="AV54" s="1546"/>
      <c r="AW54" s="1546"/>
      <c r="AX54" s="1546"/>
      <c r="AY54" s="1546"/>
      <c r="AZ54" s="1546"/>
      <c r="BA54" s="1547"/>
      <c r="BB54" s="1546"/>
      <c r="BC54" s="1546"/>
      <c r="BD54" s="1546"/>
      <c r="BE54" s="1546"/>
      <c r="BF54" s="1546"/>
      <c r="BG54" s="1546"/>
      <c r="BH54" s="1546"/>
      <c r="BI54" s="1547"/>
      <c r="BJ54" s="1546"/>
      <c r="BK54" s="1546"/>
      <c r="BL54" s="1546"/>
      <c r="BM54" s="1546"/>
      <c r="BN54" s="1546"/>
      <c r="BO54" s="1546"/>
      <c r="BP54" s="1546"/>
      <c r="BQ54" s="1547"/>
      <c r="BR54" s="1546"/>
      <c r="BS54" s="1546"/>
      <c r="BT54" s="1546"/>
      <c r="BU54" s="1546"/>
      <c r="BV54" s="1546"/>
      <c r="BW54" s="1546"/>
      <c r="BX54" s="1546"/>
      <c r="BY54" s="1547"/>
      <c r="BZ54" s="1546"/>
      <c r="CA54" s="1546"/>
      <c r="CB54" s="1546"/>
      <c r="CC54" s="1546"/>
      <c r="CD54" s="1546"/>
      <c r="CE54" s="1546"/>
      <c r="CF54" s="1546"/>
      <c r="CG54" s="1547"/>
      <c r="CH54" s="1546"/>
      <c r="CI54" s="1546"/>
      <c r="CJ54" s="1546"/>
      <c r="CK54" s="1546"/>
      <c r="CL54" s="1546"/>
      <c r="CM54" s="1546"/>
      <c r="CN54" s="1546"/>
      <c r="CO54" s="1547"/>
      <c r="CP54" s="1508"/>
      <c r="CQ54" s="1508"/>
      <c r="CR54" s="1508"/>
      <c r="CS54" s="1508"/>
      <c r="CT54" s="1508"/>
      <c r="CU54" s="1508"/>
      <c r="CV54" s="1508"/>
      <c r="CW54" s="1547"/>
      <c r="CX54" s="1546"/>
      <c r="CY54" s="1546"/>
      <c r="CZ54" s="1546"/>
      <c r="DA54" s="1546"/>
      <c r="DB54" s="1546"/>
      <c r="DC54" s="1546"/>
      <c r="DD54" s="1546"/>
      <c r="DE54" s="1546"/>
      <c r="DF54" s="1546"/>
    </row>
    <row r="55" spans="3:110">
      <c r="C55" s="1547"/>
      <c r="D55" s="1546"/>
      <c r="E55" s="1546"/>
      <c r="F55" s="1546"/>
      <c r="G55" s="1546"/>
      <c r="H55" s="1546"/>
      <c r="I55" s="1547"/>
      <c r="J55" s="1546"/>
      <c r="K55" s="1546"/>
      <c r="L55" s="1546"/>
      <c r="M55" s="1546"/>
      <c r="N55" s="1546"/>
      <c r="O55" s="1547"/>
      <c r="P55" s="1546"/>
      <c r="Q55" s="1546"/>
      <c r="R55" s="1546"/>
      <c r="S55" s="1546"/>
      <c r="T55" s="1546"/>
      <c r="U55" s="1547"/>
      <c r="V55" s="1546"/>
      <c r="W55" s="1546"/>
      <c r="X55" s="1546"/>
      <c r="Y55" s="1546"/>
      <c r="Z55" s="1546"/>
      <c r="AA55" s="1546"/>
      <c r="AB55" s="1546"/>
      <c r="AC55" s="1547"/>
      <c r="AD55" s="1546"/>
      <c r="AE55" s="1546"/>
      <c r="AF55" s="1546"/>
      <c r="AG55" s="1546"/>
      <c r="AH55" s="1546"/>
      <c r="AI55" s="1546"/>
      <c r="AJ55" s="1546"/>
      <c r="AK55" s="1547"/>
      <c r="AL55" s="1546"/>
      <c r="AM55" s="1546"/>
      <c r="AN55" s="1546"/>
      <c r="AO55" s="1546"/>
      <c r="AP55" s="1546"/>
      <c r="AQ55" s="1546"/>
      <c r="AR55" s="1546"/>
      <c r="AS55" s="1547"/>
      <c r="AT55" s="1546"/>
      <c r="AU55" s="1546"/>
      <c r="AV55" s="1546"/>
      <c r="AW55" s="1546"/>
      <c r="AX55" s="1546"/>
      <c r="AY55" s="1546"/>
      <c r="AZ55" s="1546"/>
      <c r="BA55" s="1547"/>
      <c r="BB55" s="1546"/>
      <c r="BC55" s="1546"/>
      <c r="BD55" s="1546"/>
      <c r="BE55" s="1546"/>
      <c r="BF55" s="1546"/>
      <c r="BG55" s="1546"/>
      <c r="BH55" s="1546"/>
      <c r="BI55" s="1547"/>
      <c r="BJ55" s="1546"/>
      <c r="BK55" s="1546"/>
      <c r="BL55" s="1546"/>
      <c r="BM55" s="1546"/>
      <c r="BN55" s="1546"/>
      <c r="BO55" s="1546"/>
      <c r="BP55" s="1546"/>
      <c r="BQ55" s="1547"/>
      <c r="BR55" s="1546"/>
      <c r="BS55" s="1546"/>
      <c r="BT55" s="1546"/>
      <c r="BU55" s="1546"/>
      <c r="BV55" s="1546"/>
      <c r="BW55" s="1546"/>
      <c r="BX55" s="1546"/>
      <c r="BY55" s="1547"/>
      <c r="BZ55" s="1546"/>
      <c r="CA55" s="1546"/>
      <c r="CB55" s="1546"/>
      <c r="CC55" s="1546"/>
      <c r="CD55" s="1546"/>
      <c r="CE55" s="1546"/>
      <c r="CF55" s="1546"/>
      <c r="CG55" s="1547"/>
      <c r="CH55" s="1546"/>
      <c r="CI55" s="1546"/>
      <c r="CJ55" s="1546"/>
      <c r="CK55" s="1546"/>
      <c r="CL55" s="1546"/>
      <c r="CM55" s="1546"/>
      <c r="CN55" s="1546"/>
      <c r="CO55" s="1547"/>
      <c r="CP55" s="1508"/>
      <c r="CQ55" s="1508"/>
      <c r="CR55" s="1508"/>
      <c r="CS55" s="1508"/>
      <c r="CT55" s="1508"/>
      <c r="CU55" s="1508"/>
      <c r="CV55" s="1508"/>
      <c r="CW55" s="1547"/>
      <c r="CX55" s="1546"/>
      <c r="CY55" s="1546"/>
      <c r="CZ55" s="1546"/>
      <c r="DA55" s="1546"/>
      <c r="DB55" s="1546"/>
      <c r="DC55" s="1546"/>
      <c r="DD55" s="1546"/>
      <c r="DE55" s="1546"/>
      <c r="DF55" s="1546"/>
    </row>
    <row r="56" spans="3:110">
      <c r="C56" s="1547"/>
      <c r="D56" s="1546"/>
      <c r="E56" s="1546"/>
      <c r="F56" s="1546"/>
      <c r="G56" s="1546"/>
      <c r="H56" s="1546"/>
      <c r="I56" s="1547"/>
      <c r="J56" s="1546"/>
      <c r="K56" s="1546"/>
      <c r="L56" s="1546"/>
      <c r="M56" s="1546"/>
      <c r="N56" s="1546"/>
      <c r="O56" s="1547"/>
      <c r="P56" s="1546"/>
      <c r="Q56" s="1546"/>
      <c r="R56" s="1546"/>
      <c r="S56" s="1546"/>
      <c r="T56" s="1546"/>
      <c r="U56" s="1547"/>
      <c r="V56" s="1546"/>
      <c r="W56" s="1546"/>
      <c r="X56" s="1546"/>
      <c r="Y56" s="1546"/>
      <c r="Z56" s="1546"/>
      <c r="AA56" s="1546"/>
      <c r="AB56" s="1546"/>
      <c r="AC56" s="1547"/>
      <c r="AD56" s="1546"/>
      <c r="AE56" s="1546"/>
      <c r="AF56" s="1546"/>
      <c r="AG56" s="1546"/>
      <c r="AH56" s="1546"/>
      <c r="AI56" s="1546"/>
      <c r="AJ56" s="1546"/>
      <c r="AK56" s="1547"/>
      <c r="AL56" s="1546"/>
      <c r="AM56" s="1546"/>
      <c r="AN56" s="1546"/>
      <c r="AO56" s="1546"/>
      <c r="AP56" s="1546"/>
      <c r="AQ56" s="1546"/>
      <c r="AR56" s="1546"/>
      <c r="AS56" s="1547"/>
      <c r="AT56" s="1546"/>
      <c r="AU56" s="1546"/>
      <c r="AV56" s="1546"/>
      <c r="AW56" s="1546"/>
      <c r="AX56" s="1546"/>
      <c r="AY56" s="1546"/>
      <c r="AZ56" s="1546"/>
      <c r="BA56" s="1547"/>
      <c r="BB56" s="1546"/>
      <c r="BC56" s="1546"/>
      <c r="BD56" s="1546"/>
      <c r="BE56" s="1546"/>
      <c r="BF56" s="1546"/>
      <c r="BG56" s="1546"/>
      <c r="BH56" s="1546"/>
      <c r="BI56" s="1547"/>
      <c r="BJ56" s="1546"/>
      <c r="BK56" s="1546"/>
      <c r="BL56" s="1546"/>
      <c r="BM56" s="1546"/>
      <c r="BN56" s="1546"/>
      <c r="BO56" s="1546"/>
      <c r="BP56" s="1546"/>
      <c r="BQ56" s="1547"/>
      <c r="BR56" s="1546"/>
      <c r="BS56" s="1546"/>
      <c r="BT56" s="1546"/>
      <c r="BU56" s="1546"/>
      <c r="BV56" s="1546"/>
      <c r="BW56" s="1546"/>
      <c r="BX56" s="1546"/>
      <c r="BY56" s="1547"/>
      <c r="BZ56" s="1546"/>
      <c r="CA56" s="1546"/>
      <c r="CB56" s="1546"/>
      <c r="CC56" s="1546"/>
      <c r="CD56" s="1546"/>
      <c r="CE56" s="1546"/>
      <c r="CF56" s="1546"/>
      <c r="CG56" s="1547"/>
      <c r="CH56" s="1546"/>
      <c r="CI56" s="1546"/>
      <c r="CJ56" s="1546"/>
      <c r="CK56" s="1546"/>
      <c r="CL56" s="1546"/>
      <c r="CM56" s="1546"/>
      <c r="CN56" s="1546"/>
      <c r="CO56" s="1547"/>
      <c r="CP56" s="1508"/>
      <c r="CQ56" s="1508"/>
      <c r="CR56" s="1508"/>
      <c r="CS56" s="1508"/>
      <c r="CT56" s="1508"/>
      <c r="CU56" s="1508"/>
      <c r="CV56" s="1508"/>
      <c r="CW56" s="1547"/>
      <c r="CX56" s="1546"/>
      <c r="CY56" s="1546"/>
      <c r="CZ56" s="1546"/>
      <c r="DA56" s="1546"/>
      <c r="DB56" s="1546"/>
      <c r="DC56" s="1546"/>
      <c r="DD56" s="1546"/>
      <c r="DE56" s="1546"/>
      <c r="DF56" s="1546"/>
    </row>
    <row r="57" spans="3:110">
      <c r="C57" s="1547"/>
      <c r="D57" s="1546"/>
      <c r="E57" s="1546"/>
      <c r="F57" s="1546"/>
      <c r="G57" s="1546"/>
      <c r="H57" s="1546"/>
      <c r="I57" s="1547"/>
      <c r="J57" s="1546"/>
      <c r="K57" s="1546"/>
      <c r="L57" s="1546"/>
      <c r="M57" s="1546"/>
      <c r="N57" s="1546"/>
      <c r="O57" s="1547"/>
      <c r="P57" s="1546"/>
      <c r="Q57" s="1546"/>
      <c r="R57" s="1546"/>
      <c r="S57" s="1546"/>
      <c r="T57" s="1546"/>
      <c r="U57" s="1547"/>
      <c r="V57" s="1546"/>
      <c r="W57" s="1546"/>
      <c r="X57" s="1546"/>
      <c r="Y57" s="1546"/>
      <c r="Z57" s="1546"/>
      <c r="AA57" s="1546"/>
      <c r="AB57" s="1546"/>
      <c r="AC57" s="1547"/>
      <c r="AD57" s="1546"/>
      <c r="AE57" s="1546"/>
      <c r="AF57" s="1546"/>
      <c r="AG57" s="1546"/>
      <c r="AH57" s="1546"/>
      <c r="AI57" s="1546"/>
      <c r="AJ57" s="1546"/>
      <c r="AK57" s="1547"/>
      <c r="AL57" s="1546"/>
      <c r="AM57" s="1546"/>
      <c r="AN57" s="1546"/>
      <c r="AO57" s="1546"/>
      <c r="AP57" s="1546"/>
      <c r="AQ57" s="1546"/>
      <c r="AR57" s="1546"/>
      <c r="AS57" s="1547"/>
      <c r="AT57" s="1546"/>
      <c r="AU57" s="1546"/>
      <c r="AV57" s="1546"/>
      <c r="AW57" s="1546"/>
      <c r="AX57" s="1546"/>
      <c r="AY57" s="1546"/>
      <c r="AZ57" s="1546"/>
      <c r="BA57" s="1547"/>
      <c r="BB57" s="1546"/>
      <c r="BC57" s="1546"/>
      <c r="BD57" s="1546"/>
      <c r="BE57" s="1546"/>
      <c r="BF57" s="1546"/>
      <c r="BG57" s="1546"/>
      <c r="BH57" s="1546"/>
      <c r="BI57" s="1547"/>
      <c r="BJ57" s="1546"/>
      <c r="BK57" s="1546"/>
      <c r="BL57" s="1546"/>
      <c r="BM57" s="1546"/>
      <c r="BN57" s="1546"/>
      <c r="BO57" s="1546"/>
      <c r="BP57" s="1546"/>
      <c r="BQ57" s="1547"/>
      <c r="BR57" s="1546"/>
      <c r="BS57" s="1546"/>
      <c r="BT57" s="1546"/>
      <c r="BU57" s="1546"/>
      <c r="BV57" s="1546"/>
      <c r="BW57" s="1546"/>
      <c r="BX57" s="1546"/>
      <c r="BY57" s="1547"/>
      <c r="BZ57" s="1546"/>
      <c r="CA57" s="1546"/>
      <c r="CB57" s="1546"/>
      <c r="CC57" s="1546"/>
      <c r="CD57" s="1546"/>
      <c r="CE57" s="1546"/>
      <c r="CF57" s="1546"/>
      <c r="CG57" s="1547"/>
      <c r="CH57" s="1546"/>
      <c r="CI57" s="1546"/>
      <c r="CJ57" s="1546"/>
      <c r="CK57" s="1546"/>
      <c r="CL57" s="1546"/>
      <c r="CM57" s="1546"/>
      <c r="CN57" s="1546"/>
      <c r="CO57" s="1547"/>
      <c r="CP57" s="1508"/>
      <c r="CQ57" s="1508"/>
      <c r="CR57" s="1508"/>
      <c r="CS57" s="1508"/>
      <c r="CT57" s="1508"/>
      <c r="CU57" s="1508"/>
      <c r="CV57" s="1508"/>
      <c r="CW57" s="1547"/>
      <c r="CX57" s="1546"/>
      <c r="CY57" s="1546"/>
      <c r="CZ57" s="1546"/>
      <c r="DA57" s="1546"/>
      <c r="DB57" s="1546"/>
      <c r="DC57" s="1546"/>
      <c r="DD57" s="1546"/>
      <c r="DE57" s="1546"/>
      <c r="DF57" s="1546"/>
    </row>
    <row r="58" spans="3:110">
      <c r="C58" s="1547"/>
      <c r="D58" s="1546"/>
      <c r="E58" s="1546"/>
      <c r="F58" s="1546"/>
      <c r="G58" s="1546"/>
      <c r="H58" s="1546"/>
      <c r="I58" s="1547"/>
      <c r="J58" s="1546"/>
      <c r="K58" s="1546"/>
      <c r="L58" s="1546"/>
      <c r="M58" s="1546"/>
      <c r="N58" s="1546"/>
      <c r="O58" s="1547"/>
      <c r="P58" s="1546"/>
      <c r="Q58" s="1546"/>
      <c r="R58" s="1546"/>
      <c r="S58" s="1546"/>
      <c r="T58" s="1546"/>
      <c r="U58" s="1547"/>
      <c r="V58" s="1546"/>
      <c r="W58" s="1546"/>
      <c r="X58" s="1546"/>
      <c r="Y58" s="1546"/>
      <c r="Z58" s="1546"/>
      <c r="AA58" s="1546"/>
      <c r="AB58" s="1546"/>
      <c r="AC58" s="1547"/>
      <c r="AD58" s="1546"/>
      <c r="AE58" s="1546"/>
      <c r="AF58" s="1546"/>
      <c r="AG58" s="1546"/>
      <c r="AH58" s="1546"/>
      <c r="AI58" s="1546"/>
      <c r="AJ58" s="1546"/>
      <c r="AK58" s="1547"/>
      <c r="AL58" s="1546"/>
      <c r="AM58" s="1546"/>
      <c r="AN58" s="1546"/>
      <c r="AO58" s="1546"/>
      <c r="AP58" s="1546"/>
      <c r="AQ58" s="1546"/>
      <c r="AR58" s="1546"/>
      <c r="AS58" s="1547"/>
      <c r="AT58" s="1546"/>
      <c r="AU58" s="1546"/>
      <c r="AV58" s="1546"/>
      <c r="AW58" s="1546"/>
      <c r="AX58" s="1546"/>
      <c r="AY58" s="1546"/>
      <c r="AZ58" s="1546"/>
      <c r="BA58" s="1547"/>
      <c r="BB58" s="1546"/>
      <c r="BC58" s="1546"/>
      <c r="BD58" s="1546"/>
      <c r="BE58" s="1546"/>
      <c r="BF58" s="1546"/>
      <c r="BG58" s="1546"/>
      <c r="BH58" s="1546"/>
      <c r="BI58" s="1547"/>
      <c r="BJ58" s="1546"/>
      <c r="BK58" s="1546"/>
      <c r="BL58" s="1546"/>
      <c r="BM58" s="1546"/>
      <c r="BN58" s="1546"/>
      <c r="BO58" s="1546"/>
      <c r="BP58" s="1546"/>
      <c r="BQ58" s="1547"/>
      <c r="BR58" s="1546"/>
      <c r="BS58" s="1546"/>
      <c r="BT58" s="1546"/>
      <c r="BU58" s="1546"/>
      <c r="BV58" s="1546"/>
      <c r="BW58" s="1546"/>
      <c r="BX58" s="1546"/>
      <c r="BY58" s="1547"/>
      <c r="BZ58" s="1546"/>
      <c r="CA58" s="1546"/>
      <c r="CB58" s="1546"/>
      <c r="CC58" s="1546"/>
      <c r="CD58" s="1546"/>
      <c r="CE58" s="1546"/>
      <c r="CF58" s="1546"/>
      <c r="CG58" s="1547"/>
      <c r="CH58" s="1546"/>
      <c r="CI58" s="1546"/>
      <c r="CJ58" s="1546"/>
      <c r="CK58" s="1546"/>
      <c r="CL58" s="1546"/>
      <c r="CM58" s="1546"/>
      <c r="CN58" s="1546"/>
      <c r="CO58" s="1547"/>
      <c r="CP58" s="1508"/>
      <c r="CQ58" s="1508"/>
      <c r="CR58" s="1508"/>
      <c r="CS58" s="1508"/>
      <c r="CT58" s="1508"/>
      <c r="CU58" s="1508"/>
      <c r="CV58" s="1508"/>
      <c r="CW58" s="1547"/>
      <c r="CX58" s="1546"/>
      <c r="CY58" s="1546"/>
      <c r="CZ58" s="1546"/>
      <c r="DA58" s="1546"/>
      <c r="DB58" s="1546"/>
      <c r="DC58" s="1546"/>
      <c r="DD58" s="1546"/>
      <c r="DE58" s="1546"/>
      <c r="DF58" s="1546"/>
    </row>
    <row r="59" spans="3:110">
      <c r="C59" s="1547"/>
      <c r="D59" s="1546"/>
      <c r="E59" s="1546"/>
      <c r="F59" s="1546"/>
      <c r="G59" s="1546"/>
      <c r="H59" s="1546"/>
      <c r="I59" s="1547"/>
      <c r="J59" s="1546"/>
      <c r="K59" s="1546"/>
      <c r="L59" s="1546"/>
      <c r="M59" s="1546"/>
      <c r="N59" s="1546"/>
      <c r="O59" s="1547"/>
      <c r="P59" s="1546"/>
      <c r="Q59" s="1546"/>
      <c r="R59" s="1546"/>
      <c r="S59" s="1546"/>
      <c r="T59" s="1546"/>
      <c r="U59" s="1547"/>
      <c r="V59" s="1546"/>
      <c r="W59" s="1546"/>
      <c r="X59" s="1546"/>
      <c r="Y59" s="1546"/>
      <c r="Z59" s="1546"/>
      <c r="AA59" s="1546"/>
      <c r="AB59" s="1546"/>
      <c r="AC59" s="1547"/>
      <c r="AD59" s="1546"/>
      <c r="AE59" s="1546"/>
      <c r="AF59" s="1546"/>
      <c r="AG59" s="1546"/>
      <c r="AH59" s="1546"/>
      <c r="AI59" s="1546"/>
      <c r="AJ59" s="1546"/>
      <c r="AK59" s="1547"/>
      <c r="AL59" s="1546"/>
      <c r="AM59" s="1546"/>
      <c r="AN59" s="1546"/>
      <c r="AO59" s="1546"/>
      <c r="AP59" s="1546"/>
      <c r="AQ59" s="1546"/>
      <c r="AR59" s="1546"/>
      <c r="AS59" s="1547"/>
      <c r="AT59" s="1546"/>
      <c r="AU59" s="1546"/>
      <c r="AV59" s="1546"/>
      <c r="AW59" s="1546"/>
      <c r="AX59" s="1546"/>
      <c r="AY59" s="1546"/>
      <c r="AZ59" s="1546"/>
      <c r="BA59" s="1547"/>
      <c r="BB59" s="1546"/>
      <c r="BC59" s="1546"/>
      <c r="BD59" s="1546"/>
      <c r="BE59" s="1546"/>
      <c r="BF59" s="1546"/>
      <c r="BG59" s="1546"/>
      <c r="BH59" s="1546"/>
      <c r="BI59" s="1547"/>
      <c r="BJ59" s="1546"/>
      <c r="BK59" s="1546"/>
      <c r="BL59" s="1546"/>
      <c r="BM59" s="1546"/>
      <c r="BN59" s="1546"/>
      <c r="BO59" s="1546"/>
      <c r="BP59" s="1546"/>
      <c r="BQ59" s="1547"/>
      <c r="BR59" s="1546"/>
      <c r="BS59" s="1546"/>
      <c r="BT59" s="1546"/>
      <c r="BU59" s="1546"/>
      <c r="BV59" s="1546"/>
      <c r="BW59" s="1546"/>
      <c r="BX59" s="1546"/>
      <c r="BY59" s="1547"/>
      <c r="BZ59" s="1546"/>
      <c r="CA59" s="1546"/>
      <c r="CB59" s="1546"/>
      <c r="CC59" s="1546"/>
      <c r="CD59" s="1546"/>
      <c r="CE59" s="1546"/>
      <c r="CF59" s="1546"/>
      <c r="CG59" s="1547"/>
      <c r="CH59" s="1546"/>
      <c r="CI59" s="1546"/>
      <c r="CJ59" s="1546"/>
      <c r="CK59" s="1546"/>
      <c r="CL59" s="1546"/>
      <c r="CM59" s="1546"/>
      <c r="CN59" s="1546"/>
      <c r="CO59" s="1547"/>
      <c r="CP59" s="1508"/>
      <c r="CQ59" s="1508"/>
      <c r="CR59" s="1508"/>
      <c r="CS59" s="1508"/>
      <c r="CT59" s="1508"/>
      <c r="CU59" s="1508"/>
      <c r="CV59" s="1508"/>
      <c r="CW59" s="1547"/>
      <c r="CX59" s="1546"/>
      <c r="CY59" s="1546"/>
      <c r="CZ59" s="1546"/>
      <c r="DA59" s="1546"/>
      <c r="DB59" s="1546"/>
      <c r="DC59" s="1546"/>
      <c r="DD59" s="1546"/>
      <c r="DE59" s="1546"/>
      <c r="DF59" s="1546"/>
    </row>
    <row r="60" spans="3:110">
      <c r="C60" s="1547"/>
      <c r="D60" s="1546"/>
      <c r="E60" s="1546"/>
      <c r="F60" s="1546"/>
      <c r="G60" s="1546"/>
      <c r="H60" s="1546"/>
      <c r="I60" s="1547"/>
      <c r="J60" s="1546"/>
      <c r="K60" s="1546"/>
      <c r="L60" s="1546"/>
      <c r="M60" s="1546"/>
      <c r="N60" s="1546"/>
      <c r="O60" s="1547"/>
      <c r="P60" s="1546"/>
      <c r="Q60" s="1546"/>
      <c r="R60" s="1546"/>
      <c r="S60" s="1546"/>
      <c r="T60" s="1546"/>
      <c r="U60" s="1547"/>
      <c r="V60" s="1546"/>
      <c r="W60" s="1546"/>
      <c r="X60" s="1546"/>
      <c r="Y60" s="1546"/>
      <c r="Z60" s="1546"/>
      <c r="AA60" s="1546"/>
      <c r="AB60" s="1546"/>
      <c r="AC60" s="1547"/>
      <c r="AD60" s="1546"/>
      <c r="AE60" s="1546"/>
      <c r="AF60" s="1546"/>
      <c r="AG60" s="1546"/>
      <c r="AH60" s="1546"/>
      <c r="AI60" s="1546"/>
      <c r="AJ60" s="1546"/>
      <c r="AK60" s="1547"/>
      <c r="AL60" s="1546"/>
      <c r="AM60" s="1546"/>
      <c r="AN60" s="1546"/>
      <c r="AO60" s="1546"/>
      <c r="AP60" s="1546"/>
      <c r="AQ60" s="1546"/>
      <c r="AR60" s="1546"/>
      <c r="AS60" s="1547"/>
      <c r="AT60" s="1546"/>
      <c r="AU60" s="1546"/>
      <c r="AV60" s="1546"/>
      <c r="AW60" s="1546"/>
      <c r="AX60" s="1546"/>
      <c r="AY60" s="1546"/>
      <c r="AZ60" s="1546"/>
      <c r="BA60" s="1547"/>
      <c r="BB60" s="1546"/>
      <c r="BC60" s="1546"/>
      <c r="BD60" s="1546"/>
      <c r="BE60" s="1546"/>
      <c r="BF60" s="1546"/>
      <c r="BG60" s="1546"/>
      <c r="BH60" s="1546"/>
      <c r="BI60" s="1547"/>
      <c r="BJ60" s="1546"/>
      <c r="BK60" s="1546"/>
      <c r="BL60" s="1546"/>
      <c r="BM60" s="1546"/>
      <c r="BN60" s="1546"/>
      <c r="BO60" s="1546"/>
      <c r="BP60" s="1546"/>
      <c r="BQ60" s="1547"/>
      <c r="BR60" s="1546"/>
      <c r="BS60" s="1546"/>
      <c r="BT60" s="1546"/>
      <c r="BU60" s="1546"/>
      <c r="BV60" s="1546"/>
      <c r="BW60" s="1546"/>
      <c r="BX60" s="1546"/>
      <c r="BY60" s="1547"/>
      <c r="BZ60" s="1546"/>
      <c r="CA60" s="1546"/>
      <c r="CB60" s="1546"/>
      <c r="CC60" s="1546"/>
      <c r="CD60" s="1546"/>
      <c r="CE60" s="1546"/>
      <c r="CF60" s="1546"/>
      <c r="CG60" s="1547"/>
      <c r="CH60" s="1546"/>
      <c r="CI60" s="1546"/>
      <c r="CJ60" s="1546"/>
      <c r="CK60" s="1546"/>
      <c r="CL60" s="1546"/>
      <c r="CM60" s="1546"/>
      <c r="CN60" s="1546"/>
      <c r="CO60" s="1547"/>
      <c r="CP60" s="1508"/>
      <c r="CQ60" s="1508"/>
      <c r="CR60" s="1508"/>
      <c r="CS60" s="1508"/>
      <c r="CT60" s="1508"/>
      <c r="CU60" s="1508"/>
      <c r="CV60" s="1508"/>
      <c r="CW60" s="1547"/>
      <c r="CX60" s="1546"/>
      <c r="CY60" s="1546"/>
      <c r="CZ60" s="1546"/>
      <c r="DA60" s="1546"/>
      <c r="DB60" s="1546"/>
      <c r="DC60" s="1546"/>
      <c r="DD60" s="1546"/>
      <c r="DE60" s="1546"/>
      <c r="DF60" s="1546"/>
    </row>
    <row r="61" spans="3:110">
      <c r="C61" s="1547"/>
      <c r="D61" s="1546"/>
      <c r="E61" s="1546"/>
      <c r="F61" s="1546"/>
      <c r="G61" s="1546"/>
      <c r="H61" s="1546"/>
      <c r="I61" s="1547"/>
      <c r="J61" s="1546"/>
      <c r="K61" s="1546"/>
      <c r="L61" s="1546"/>
      <c r="M61" s="1546"/>
      <c r="N61" s="1546"/>
      <c r="O61" s="1547"/>
      <c r="P61" s="1546"/>
      <c r="Q61" s="1546"/>
      <c r="R61" s="1546"/>
      <c r="S61" s="1546"/>
      <c r="T61" s="1546"/>
      <c r="U61" s="1547"/>
      <c r="V61" s="1546"/>
      <c r="W61" s="1546"/>
      <c r="X61" s="1546"/>
      <c r="Y61" s="1546"/>
      <c r="Z61" s="1546"/>
      <c r="AA61" s="1546"/>
      <c r="AB61" s="1546"/>
      <c r="AC61" s="1547"/>
      <c r="AD61" s="1546"/>
      <c r="AE61" s="1546"/>
      <c r="AF61" s="1546"/>
      <c r="AG61" s="1546"/>
      <c r="AH61" s="1546"/>
      <c r="AI61" s="1546"/>
      <c r="AJ61" s="1546"/>
      <c r="AK61" s="1547"/>
      <c r="AL61" s="1546"/>
      <c r="AM61" s="1546"/>
      <c r="AN61" s="1546"/>
      <c r="AO61" s="1546"/>
      <c r="AP61" s="1546"/>
      <c r="AQ61" s="1546"/>
      <c r="AR61" s="1546"/>
      <c r="AS61" s="1547"/>
      <c r="AT61" s="1546"/>
      <c r="AU61" s="1546"/>
      <c r="AV61" s="1546"/>
      <c r="AW61" s="1546"/>
      <c r="AX61" s="1546"/>
      <c r="AY61" s="1546"/>
      <c r="AZ61" s="1546"/>
      <c r="BA61" s="1547"/>
      <c r="BB61" s="1546"/>
      <c r="BC61" s="1546"/>
      <c r="BD61" s="1546"/>
      <c r="BE61" s="1546"/>
      <c r="BF61" s="1546"/>
      <c r="BG61" s="1546"/>
      <c r="BH61" s="1546"/>
      <c r="BI61" s="1547"/>
      <c r="BJ61" s="1546"/>
      <c r="BK61" s="1546"/>
      <c r="BL61" s="1546"/>
      <c r="BM61" s="1546"/>
      <c r="BN61" s="1546"/>
      <c r="BO61" s="1546"/>
      <c r="BP61" s="1546"/>
      <c r="BQ61" s="1547"/>
      <c r="BR61" s="1546"/>
      <c r="BS61" s="1546"/>
      <c r="BT61" s="1546"/>
      <c r="BU61" s="1546"/>
      <c r="BV61" s="1546"/>
      <c r="BW61" s="1546"/>
      <c r="BX61" s="1546"/>
      <c r="BY61" s="1547"/>
      <c r="BZ61" s="1546"/>
      <c r="CA61" s="1546"/>
      <c r="CB61" s="1546"/>
      <c r="CC61" s="1546"/>
      <c r="CD61" s="1546"/>
      <c r="CE61" s="1546"/>
      <c r="CF61" s="1546"/>
      <c r="CG61" s="1547"/>
      <c r="CH61" s="1546"/>
      <c r="CI61" s="1546"/>
      <c r="CJ61" s="1546"/>
      <c r="CK61" s="1546"/>
      <c r="CL61" s="1546"/>
      <c r="CM61" s="1546"/>
      <c r="CN61" s="1546"/>
      <c r="CO61" s="1547"/>
      <c r="CP61" s="1508"/>
      <c r="CQ61" s="1508"/>
      <c r="CR61" s="1508"/>
      <c r="CS61" s="1508"/>
      <c r="CT61" s="1508"/>
      <c r="CU61" s="1508"/>
      <c r="CV61" s="1508"/>
      <c r="CW61" s="1547"/>
      <c r="CX61" s="1546"/>
      <c r="CY61" s="1546"/>
      <c r="CZ61" s="1546"/>
      <c r="DA61" s="1546"/>
      <c r="DB61" s="1546"/>
      <c r="DC61" s="1546"/>
      <c r="DD61" s="1546"/>
      <c r="DE61" s="1546"/>
      <c r="DF61" s="1546"/>
    </row>
    <row r="62" spans="3:110">
      <c r="C62" s="1547"/>
      <c r="D62" s="1546"/>
      <c r="E62" s="1546"/>
      <c r="F62" s="1546"/>
      <c r="G62" s="1546"/>
      <c r="H62" s="1546"/>
      <c r="I62" s="1547"/>
      <c r="J62" s="1546"/>
      <c r="K62" s="1546"/>
      <c r="L62" s="1546"/>
      <c r="M62" s="1546"/>
      <c r="N62" s="1546"/>
      <c r="O62" s="1547"/>
      <c r="P62" s="1546"/>
      <c r="Q62" s="1546"/>
      <c r="R62" s="1546"/>
      <c r="S62" s="1546"/>
      <c r="T62" s="1546"/>
      <c r="U62" s="1547"/>
      <c r="V62" s="1546"/>
      <c r="W62" s="1546"/>
      <c r="X62" s="1546"/>
      <c r="Y62" s="1546"/>
      <c r="Z62" s="1546"/>
      <c r="AA62" s="1546"/>
      <c r="AB62" s="1546"/>
      <c r="AC62" s="1547"/>
      <c r="AD62" s="1546"/>
      <c r="AE62" s="1546"/>
      <c r="AF62" s="1546"/>
      <c r="AG62" s="1546"/>
      <c r="AH62" s="1546"/>
      <c r="AI62" s="1546"/>
      <c r="AJ62" s="1546"/>
      <c r="AK62" s="1547"/>
      <c r="AL62" s="1546"/>
      <c r="AM62" s="1546"/>
      <c r="AN62" s="1546"/>
      <c r="AO62" s="1546"/>
      <c r="AP62" s="1546"/>
      <c r="AQ62" s="1546"/>
      <c r="AR62" s="1546"/>
      <c r="AS62" s="1547"/>
      <c r="AT62" s="1546"/>
      <c r="AU62" s="1546"/>
      <c r="AV62" s="1546"/>
      <c r="AW62" s="1546"/>
      <c r="AX62" s="1546"/>
      <c r="AY62" s="1546"/>
      <c r="AZ62" s="1546"/>
      <c r="BA62" s="1547"/>
      <c r="BB62" s="1546"/>
      <c r="BC62" s="1546"/>
      <c r="BD62" s="1546"/>
      <c r="BE62" s="1546"/>
      <c r="BF62" s="1546"/>
      <c r="BG62" s="1546"/>
      <c r="BH62" s="1546"/>
      <c r="BI62" s="1547"/>
      <c r="BJ62" s="1546"/>
      <c r="BK62" s="1546"/>
      <c r="BL62" s="1546"/>
      <c r="BM62" s="1546"/>
      <c r="BN62" s="1546"/>
      <c r="BO62" s="1546"/>
      <c r="BP62" s="1546"/>
      <c r="BQ62" s="1547"/>
      <c r="BR62" s="1546"/>
      <c r="BS62" s="1546"/>
      <c r="BT62" s="1546"/>
      <c r="BU62" s="1546"/>
      <c r="BV62" s="1546"/>
      <c r="BW62" s="1546"/>
      <c r="BX62" s="1546"/>
      <c r="BY62" s="1547"/>
      <c r="BZ62" s="1546"/>
      <c r="CA62" s="1546"/>
      <c r="CB62" s="1546"/>
      <c r="CC62" s="1546"/>
      <c r="CD62" s="1546"/>
      <c r="CE62" s="1546"/>
      <c r="CF62" s="1546"/>
      <c r="CG62" s="1547"/>
      <c r="CH62" s="1546"/>
      <c r="CI62" s="1546"/>
      <c r="CJ62" s="1546"/>
      <c r="CK62" s="1546"/>
      <c r="CL62" s="1546"/>
      <c r="CM62" s="1546"/>
      <c r="CN62" s="1546"/>
      <c r="CO62" s="1547"/>
      <c r="CP62" s="1508"/>
      <c r="CQ62" s="1508"/>
      <c r="CR62" s="1508"/>
      <c r="CS62" s="1508"/>
      <c r="CT62" s="1508"/>
      <c r="CU62" s="1508"/>
      <c r="CV62" s="1508"/>
      <c r="CW62" s="1547"/>
      <c r="CX62" s="1546"/>
      <c r="CY62" s="1546"/>
      <c r="CZ62" s="1546"/>
      <c r="DA62" s="1546"/>
      <c r="DB62" s="1546"/>
      <c r="DC62" s="1546"/>
      <c r="DD62" s="1546"/>
      <c r="DE62" s="1546"/>
      <c r="DF62" s="1546"/>
    </row>
    <row r="63" spans="3:110">
      <c r="C63" s="1547"/>
      <c r="D63" s="1546"/>
      <c r="E63" s="1546"/>
      <c r="F63" s="1546"/>
      <c r="G63" s="1546"/>
      <c r="H63" s="1546"/>
      <c r="I63" s="1547"/>
      <c r="J63" s="1546"/>
      <c r="K63" s="1546"/>
      <c r="L63" s="1546"/>
      <c r="M63" s="1546"/>
      <c r="N63" s="1546"/>
      <c r="O63" s="1547"/>
      <c r="P63" s="1546"/>
      <c r="Q63" s="1546"/>
      <c r="R63" s="1546"/>
      <c r="S63" s="1546"/>
      <c r="T63" s="1546"/>
      <c r="U63" s="1547"/>
      <c r="V63" s="1546"/>
      <c r="W63" s="1546"/>
      <c r="X63" s="1546"/>
      <c r="Y63" s="1546"/>
      <c r="Z63" s="1546"/>
      <c r="AA63" s="1546"/>
      <c r="AB63" s="1546"/>
      <c r="AC63" s="1547"/>
      <c r="AD63" s="1546"/>
      <c r="AE63" s="1546"/>
      <c r="AF63" s="1546"/>
      <c r="AG63" s="1546"/>
      <c r="AH63" s="1546"/>
      <c r="AI63" s="1546"/>
      <c r="AJ63" s="1546"/>
      <c r="AK63" s="1547"/>
      <c r="AL63" s="1546"/>
      <c r="AM63" s="1546"/>
      <c r="AN63" s="1546"/>
      <c r="AO63" s="1546"/>
      <c r="AP63" s="1546"/>
      <c r="AQ63" s="1546"/>
      <c r="AR63" s="1546"/>
      <c r="AS63" s="1547"/>
      <c r="AT63" s="1546"/>
      <c r="AU63" s="1546"/>
      <c r="AV63" s="1546"/>
      <c r="AW63" s="1546"/>
      <c r="AX63" s="1546"/>
      <c r="AY63" s="1546"/>
      <c r="AZ63" s="1546"/>
      <c r="BA63" s="1547"/>
      <c r="BB63" s="1546"/>
      <c r="BC63" s="1546"/>
      <c r="BD63" s="1546"/>
      <c r="BE63" s="1546"/>
      <c r="BF63" s="1546"/>
      <c r="BG63" s="1546"/>
      <c r="BH63" s="1546"/>
      <c r="BI63" s="1547"/>
      <c r="BJ63" s="1546"/>
      <c r="BK63" s="1546"/>
      <c r="BL63" s="1546"/>
      <c r="BM63" s="1546"/>
      <c r="BN63" s="1546"/>
      <c r="BO63" s="1546"/>
      <c r="BP63" s="1546"/>
      <c r="BQ63" s="1547"/>
      <c r="BR63" s="1546"/>
      <c r="BS63" s="1546"/>
      <c r="BT63" s="1546"/>
      <c r="BU63" s="1546"/>
      <c r="BV63" s="1546"/>
      <c r="BW63" s="1546"/>
      <c r="BX63" s="1546"/>
      <c r="BY63" s="1547"/>
      <c r="BZ63" s="1546"/>
      <c r="CA63" s="1546"/>
      <c r="CB63" s="1546"/>
      <c r="CC63" s="1546"/>
      <c r="CD63" s="1546"/>
      <c r="CE63" s="1546"/>
      <c r="CF63" s="1546"/>
      <c r="CG63" s="1547"/>
      <c r="CH63" s="1546"/>
      <c r="CI63" s="1546"/>
      <c r="CJ63" s="1546"/>
      <c r="CK63" s="1546"/>
      <c r="CL63" s="1546"/>
      <c r="CM63" s="1546"/>
      <c r="CN63" s="1546"/>
      <c r="CO63" s="1547"/>
      <c r="CP63" s="1508"/>
      <c r="CQ63" s="1508"/>
      <c r="CR63" s="1508"/>
      <c r="CS63" s="1508"/>
      <c r="CT63" s="1508"/>
      <c r="CU63" s="1508"/>
      <c r="CV63" s="1508"/>
      <c r="CW63" s="1547"/>
      <c r="CX63" s="1546"/>
      <c r="CY63" s="1546"/>
      <c r="CZ63" s="1546"/>
      <c r="DA63" s="1546"/>
      <c r="DB63" s="1546"/>
      <c r="DC63" s="1546"/>
      <c r="DD63" s="1546"/>
      <c r="DE63" s="1546"/>
      <c r="DF63" s="1546"/>
    </row>
    <row r="64" spans="3:110">
      <c r="C64" s="1547"/>
      <c r="D64" s="1546"/>
      <c r="E64" s="1546"/>
      <c r="F64" s="1546"/>
      <c r="G64" s="1546"/>
      <c r="H64" s="1546"/>
      <c r="I64" s="1547"/>
      <c r="J64" s="1546"/>
      <c r="K64" s="1546"/>
      <c r="L64" s="1546"/>
      <c r="M64" s="1546"/>
      <c r="N64" s="1546"/>
      <c r="O64" s="1547"/>
      <c r="P64" s="1546"/>
      <c r="Q64" s="1546"/>
      <c r="R64" s="1546"/>
      <c r="S64" s="1546"/>
      <c r="T64" s="1546"/>
      <c r="U64" s="1547"/>
      <c r="V64" s="1546"/>
      <c r="W64" s="1546"/>
      <c r="X64" s="1546"/>
      <c r="Y64" s="1546"/>
      <c r="Z64" s="1546"/>
      <c r="AA64" s="1546"/>
      <c r="AB64" s="1546"/>
      <c r="AC64" s="1547"/>
      <c r="AD64" s="1546"/>
      <c r="AE64" s="1546"/>
      <c r="AF64" s="1546"/>
      <c r="AG64" s="1546"/>
      <c r="AH64" s="1546"/>
      <c r="AI64" s="1546"/>
      <c r="AJ64" s="1546"/>
      <c r="AK64" s="1547"/>
      <c r="AL64" s="1546"/>
      <c r="AM64" s="1546"/>
      <c r="AN64" s="1546"/>
      <c r="AO64" s="1546"/>
      <c r="AP64" s="1546"/>
      <c r="AQ64" s="1546"/>
      <c r="AR64" s="1546"/>
      <c r="AS64" s="1547"/>
      <c r="AT64" s="1546"/>
      <c r="AU64" s="1546"/>
      <c r="AV64" s="1546"/>
      <c r="AW64" s="1546"/>
      <c r="AX64" s="1546"/>
      <c r="AY64" s="1546"/>
      <c r="AZ64" s="1546"/>
      <c r="BA64" s="1547"/>
      <c r="BB64" s="1546"/>
      <c r="BC64" s="1546"/>
      <c r="BD64" s="1546"/>
      <c r="BE64" s="1546"/>
      <c r="BF64" s="1546"/>
      <c r="BG64" s="1546"/>
      <c r="BH64" s="1546"/>
      <c r="BI64" s="1547"/>
      <c r="BJ64" s="1546"/>
      <c r="BK64" s="1546"/>
      <c r="BL64" s="1546"/>
      <c r="BM64" s="1546"/>
      <c r="BN64" s="1546"/>
      <c r="BO64" s="1546"/>
      <c r="BP64" s="1546"/>
      <c r="BQ64" s="1547"/>
      <c r="BR64" s="1546"/>
      <c r="BS64" s="1546"/>
      <c r="BT64" s="1546"/>
      <c r="BU64" s="1546"/>
      <c r="BV64" s="1546"/>
      <c r="BW64" s="1546"/>
      <c r="BX64" s="1546"/>
      <c r="BY64" s="1547"/>
      <c r="BZ64" s="1546"/>
      <c r="CA64" s="1546"/>
      <c r="CB64" s="1546"/>
      <c r="CC64" s="1546"/>
      <c r="CD64" s="1546"/>
      <c r="CE64" s="1546"/>
      <c r="CF64" s="1546"/>
      <c r="CG64" s="1547"/>
      <c r="CH64" s="1546"/>
      <c r="CI64" s="1546"/>
      <c r="CJ64" s="1546"/>
      <c r="CK64" s="1546"/>
      <c r="CL64" s="1546"/>
      <c r="CM64" s="1546"/>
      <c r="CN64" s="1546"/>
      <c r="CO64" s="1547"/>
      <c r="CP64" s="1508"/>
      <c r="CQ64" s="1508"/>
      <c r="CR64" s="1508"/>
      <c r="CS64" s="1508"/>
      <c r="CT64" s="1508"/>
      <c r="CU64" s="1508"/>
      <c r="CV64" s="1508"/>
      <c r="CW64" s="1547"/>
      <c r="CX64" s="1546"/>
      <c r="CY64" s="1546"/>
      <c r="CZ64" s="1546"/>
      <c r="DA64" s="1546"/>
      <c r="DB64" s="1546"/>
      <c r="DC64" s="1546"/>
      <c r="DD64" s="1546"/>
      <c r="DE64" s="1546"/>
      <c r="DF64" s="1546"/>
    </row>
    <row r="65" spans="3:110">
      <c r="C65" s="1547"/>
      <c r="D65" s="1546"/>
      <c r="E65" s="1546"/>
      <c r="F65" s="1546"/>
      <c r="G65" s="1546"/>
      <c r="H65" s="1546"/>
      <c r="I65" s="1547"/>
      <c r="J65" s="1546"/>
      <c r="K65" s="1546"/>
      <c r="L65" s="1546"/>
      <c r="M65" s="1546"/>
      <c r="N65" s="1546"/>
      <c r="O65" s="1547"/>
      <c r="P65" s="1546"/>
      <c r="Q65" s="1546"/>
      <c r="R65" s="1546"/>
      <c r="S65" s="1546"/>
      <c r="T65" s="1546"/>
      <c r="U65" s="1547"/>
      <c r="V65" s="1546"/>
      <c r="W65" s="1546"/>
      <c r="X65" s="1546"/>
      <c r="Y65" s="1546"/>
      <c r="Z65" s="1546"/>
      <c r="AA65" s="1546"/>
      <c r="AB65" s="1546"/>
      <c r="AC65" s="1547"/>
      <c r="AD65" s="1546"/>
      <c r="AE65" s="1546"/>
      <c r="AF65" s="1546"/>
      <c r="AG65" s="1546"/>
      <c r="AH65" s="1546"/>
      <c r="AI65" s="1546"/>
      <c r="AJ65" s="1546"/>
      <c r="AK65" s="1547"/>
      <c r="AL65" s="1546"/>
      <c r="AM65" s="1546"/>
      <c r="AN65" s="1546"/>
      <c r="AO65" s="1546"/>
      <c r="AP65" s="1546"/>
      <c r="AQ65" s="1546"/>
      <c r="AR65" s="1546"/>
      <c r="AS65" s="1547"/>
      <c r="AT65" s="1546"/>
      <c r="AU65" s="1546"/>
      <c r="AV65" s="1546"/>
      <c r="AW65" s="1546"/>
      <c r="AX65" s="1546"/>
      <c r="AY65" s="1546"/>
      <c r="AZ65" s="1546"/>
      <c r="BA65" s="1547"/>
      <c r="BB65" s="1546"/>
      <c r="BC65" s="1546"/>
      <c r="BD65" s="1546"/>
      <c r="BE65" s="1546"/>
      <c r="BF65" s="1546"/>
      <c r="BG65" s="1546"/>
      <c r="BH65" s="1546"/>
      <c r="BI65" s="1547"/>
      <c r="BJ65" s="1546"/>
      <c r="BK65" s="1546"/>
      <c r="BL65" s="1546"/>
      <c r="BM65" s="1546"/>
      <c r="BN65" s="1546"/>
      <c r="BO65" s="1546"/>
      <c r="BP65" s="1546"/>
      <c r="BQ65" s="1547"/>
      <c r="BR65" s="1546"/>
      <c r="BS65" s="1546"/>
      <c r="BT65" s="1546"/>
      <c r="BU65" s="1546"/>
      <c r="BV65" s="1546"/>
      <c r="BW65" s="1546"/>
      <c r="BX65" s="1546"/>
      <c r="BY65" s="1547"/>
      <c r="BZ65" s="1546"/>
      <c r="CA65" s="1546"/>
      <c r="CB65" s="1546"/>
      <c r="CC65" s="1546"/>
      <c r="CD65" s="1546"/>
      <c r="CE65" s="1546"/>
      <c r="CF65" s="1546"/>
      <c r="CG65" s="1547"/>
      <c r="CH65" s="1546"/>
      <c r="CI65" s="1546"/>
      <c r="CJ65" s="1546"/>
      <c r="CK65" s="1546"/>
      <c r="CL65" s="1546"/>
      <c r="CM65" s="1546"/>
      <c r="CN65" s="1546"/>
      <c r="CO65" s="1547"/>
      <c r="CP65" s="1508"/>
      <c r="CQ65" s="1508"/>
      <c r="CR65" s="1508"/>
      <c r="CS65" s="1508"/>
      <c r="CT65" s="1508"/>
      <c r="CU65" s="1508"/>
      <c r="CV65" s="1508"/>
      <c r="CW65" s="1547"/>
      <c r="CX65" s="1546"/>
      <c r="CY65" s="1546"/>
      <c r="CZ65" s="1546"/>
      <c r="DA65" s="1546"/>
      <c r="DB65" s="1546"/>
      <c r="DC65" s="1546"/>
      <c r="DD65" s="1546"/>
      <c r="DE65" s="1546"/>
      <c r="DF65" s="1546"/>
    </row>
    <row r="66" spans="3:110">
      <c r="C66" s="1547"/>
      <c r="D66" s="1546"/>
      <c r="E66" s="1546"/>
      <c r="F66" s="1546"/>
      <c r="G66" s="1546"/>
      <c r="H66" s="1546"/>
      <c r="I66" s="1547"/>
      <c r="J66" s="1546"/>
      <c r="K66" s="1546"/>
      <c r="L66" s="1546"/>
      <c r="M66" s="1546"/>
      <c r="N66" s="1546"/>
      <c r="O66" s="1547"/>
      <c r="P66" s="1546"/>
      <c r="Q66" s="1546"/>
      <c r="R66" s="1546"/>
      <c r="S66" s="1546"/>
      <c r="T66" s="1546"/>
      <c r="U66" s="1547"/>
      <c r="V66" s="1546"/>
      <c r="W66" s="1546"/>
      <c r="X66" s="1546"/>
      <c r="Y66" s="1546"/>
      <c r="Z66" s="1546"/>
      <c r="AA66" s="1546"/>
      <c r="AB66" s="1546"/>
      <c r="AC66" s="1547"/>
      <c r="AD66" s="1546"/>
      <c r="AE66" s="1546"/>
      <c r="AF66" s="1546"/>
      <c r="AG66" s="1546"/>
      <c r="AH66" s="1546"/>
      <c r="AI66" s="1546"/>
      <c r="AJ66" s="1546"/>
      <c r="AK66" s="1547"/>
      <c r="AL66" s="1546"/>
      <c r="AM66" s="1546"/>
      <c r="AN66" s="1546"/>
      <c r="AO66" s="1546"/>
      <c r="AP66" s="1546"/>
      <c r="AQ66" s="1546"/>
      <c r="AR66" s="1546"/>
      <c r="AS66" s="1547"/>
      <c r="AT66" s="1546"/>
      <c r="AU66" s="1546"/>
      <c r="AV66" s="1546"/>
      <c r="AW66" s="1546"/>
      <c r="AX66" s="1546"/>
      <c r="AY66" s="1546"/>
      <c r="AZ66" s="1546"/>
      <c r="BA66" s="1547"/>
      <c r="BB66" s="1546"/>
      <c r="BC66" s="1546"/>
      <c r="BD66" s="1546"/>
      <c r="BE66" s="1546"/>
      <c r="BF66" s="1546"/>
      <c r="BG66" s="1546"/>
      <c r="BH66" s="1546"/>
      <c r="BI66" s="1547"/>
      <c r="BJ66" s="1546"/>
      <c r="BK66" s="1546"/>
      <c r="BL66" s="1546"/>
      <c r="BM66" s="1546"/>
      <c r="BN66" s="1546"/>
      <c r="BO66" s="1546"/>
      <c r="BP66" s="1546"/>
      <c r="BQ66" s="1547"/>
      <c r="BR66" s="1546"/>
      <c r="BS66" s="1546"/>
      <c r="BT66" s="1546"/>
      <c r="BU66" s="1546"/>
      <c r="BV66" s="1546"/>
      <c r="BW66" s="1546"/>
      <c r="BX66" s="1546"/>
      <c r="BY66" s="1547"/>
      <c r="BZ66" s="1546"/>
      <c r="CA66" s="1546"/>
      <c r="CB66" s="1546"/>
      <c r="CC66" s="1546"/>
      <c r="CD66" s="1546"/>
      <c r="CE66" s="1546"/>
      <c r="CF66" s="1546"/>
      <c r="CG66" s="1547"/>
      <c r="CH66" s="1546"/>
      <c r="CI66" s="1546"/>
      <c r="CJ66" s="1546"/>
      <c r="CK66" s="1546"/>
      <c r="CL66" s="1546"/>
      <c r="CM66" s="1546"/>
      <c r="CN66" s="1546"/>
      <c r="CO66" s="1547"/>
      <c r="CP66" s="1508"/>
      <c r="CQ66" s="1508"/>
      <c r="CR66" s="1508"/>
      <c r="CS66" s="1508"/>
      <c r="CT66" s="1508"/>
      <c r="CU66" s="1508"/>
      <c r="CV66" s="1508"/>
      <c r="CW66" s="1547"/>
      <c r="CX66" s="1546"/>
      <c r="CY66" s="1546"/>
      <c r="CZ66" s="1546"/>
      <c r="DA66" s="1546"/>
      <c r="DB66" s="1546"/>
      <c r="DC66" s="1546"/>
      <c r="DD66" s="1546"/>
      <c r="DE66" s="1546"/>
      <c r="DF66" s="1546"/>
    </row>
    <row r="67" spans="3:110">
      <c r="C67" s="1547"/>
      <c r="D67" s="1546"/>
      <c r="E67" s="1546"/>
      <c r="F67" s="1546"/>
      <c r="G67" s="1546"/>
      <c r="H67" s="1546"/>
      <c r="I67" s="1547"/>
      <c r="J67" s="1546"/>
      <c r="K67" s="1546"/>
      <c r="L67" s="1546"/>
      <c r="M67" s="1546"/>
      <c r="N67" s="1546"/>
      <c r="O67" s="1547"/>
      <c r="P67" s="1546"/>
      <c r="Q67" s="1546"/>
      <c r="R67" s="1546"/>
      <c r="S67" s="1546"/>
      <c r="T67" s="1546"/>
      <c r="U67" s="1547"/>
      <c r="V67" s="1546"/>
      <c r="W67" s="1546"/>
      <c r="X67" s="1546"/>
      <c r="Y67" s="1546"/>
      <c r="Z67" s="1546"/>
      <c r="AA67" s="1546"/>
      <c r="AB67" s="1546"/>
      <c r="AC67" s="1547"/>
      <c r="AD67" s="1546"/>
      <c r="AE67" s="1546"/>
      <c r="AF67" s="1546"/>
      <c r="AG67" s="1546"/>
      <c r="AH67" s="1546"/>
      <c r="AI67" s="1546"/>
      <c r="AJ67" s="1546"/>
      <c r="AK67" s="1547"/>
      <c r="AL67" s="1546"/>
      <c r="AM67" s="1546"/>
      <c r="AN67" s="1546"/>
      <c r="AO67" s="1546"/>
      <c r="AP67" s="1546"/>
      <c r="AQ67" s="1546"/>
      <c r="AR67" s="1546"/>
      <c r="AS67" s="1547"/>
      <c r="AT67" s="1546"/>
      <c r="AU67" s="1546"/>
      <c r="AV67" s="1546"/>
      <c r="AW67" s="1546"/>
      <c r="AX67" s="1546"/>
      <c r="AY67" s="1546"/>
      <c r="AZ67" s="1546"/>
      <c r="BA67" s="1547"/>
      <c r="BB67" s="1546"/>
      <c r="BC67" s="1546"/>
      <c r="BD67" s="1546"/>
      <c r="BE67" s="1546"/>
      <c r="BF67" s="1546"/>
      <c r="BG67" s="1546"/>
      <c r="BH67" s="1546"/>
      <c r="BI67" s="1547"/>
      <c r="BJ67" s="1546"/>
      <c r="BK67" s="1546"/>
      <c r="BL67" s="1546"/>
      <c r="BM67" s="1546"/>
      <c r="BN67" s="1546"/>
      <c r="BO67" s="1546"/>
      <c r="BP67" s="1546"/>
      <c r="BQ67" s="1547"/>
      <c r="BR67" s="1546"/>
      <c r="BS67" s="1546"/>
      <c r="BT67" s="1546"/>
      <c r="BU67" s="1546"/>
      <c r="BV67" s="1546"/>
      <c r="BW67" s="1546"/>
      <c r="BX67" s="1546"/>
      <c r="BY67" s="1547"/>
      <c r="BZ67" s="1546"/>
      <c r="CA67" s="1546"/>
      <c r="CB67" s="1546"/>
      <c r="CC67" s="1546"/>
      <c r="CD67" s="1546"/>
      <c r="CE67" s="1546"/>
      <c r="CF67" s="1546"/>
      <c r="CG67" s="1547"/>
      <c r="CH67" s="1546"/>
      <c r="CI67" s="1546"/>
      <c r="CJ67" s="1546"/>
      <c r="CK67" s="1546"/>
      <c r="CL67" s="1546"/>
      <c r="CM67" s="1546"/>
      <c r="CN67" s="1546"/>
      <c r="CO67" s="1547"/>
      <c r="CP67" s="1508"/>
      <c r="CQ67" s="1508"/>
      <c r="CR67" s="1508"/>
      <c r="CS67" s="1508"/>
      <c r="CT67" s="1508"/>
      <c r="CU67" s="1508"/>
      <c r="CV67" s="1508"/>
      <c r="CW67" s="1547"/>
      <c r="CX67" s="1546"/>
      <c r="CY67" s="1546"/>
      <c r="CZ67" s="1546"/>
      <c r="DA67" s="1546"/>
      <c r="DB67" s="1546"/>
      <c r="DC67" s="1546"/>
      <c r="DD67" s="1546"/>
      <c r="DE67" s="1546"/>
      <c r="DF67" s="1546"/>
    </row>
    <row r="68" spans="3:110">
      <c r="C68" s="1547"/>
      <c r="D68" s="1546"/>
      <c r="E68" s="1546"/>
      <c r="F68" s="1546"/>
      <c r="G68" s="1546"/>
      <c r="H68" s="1546"/>
      <c r="I68" s="1547"/>
      <c r="J68" s="1546"/>
      <c r="K68" s="1546"/>
      <c r="L68" s="1546"/>
      <c r="M68" s="1546"/>
      <c r="N68" s="1546"/>
      <c r="O68" s="1547"/>
      <c r="P68" s="1546"/>
      <c r="Q68" s="1546"/>
      <c r="R68" s="1546"/>
      <c r="S68" s="1546"/>
      <c r="T68" s="1546"/>
      <c r="U68" s="1547"/>
      <c r="V68" s="1546"/>
      <c r="W68" s="1546"/>
      <c r="X68" s="1546"/>
      <c r="Y68" s="1546"/>
      <c r="Z68" s="1546"/>
      <c r="AA68" s="1546"/>
      <c r="AB68" s="1546"/>
      <c r="AC68" s="1547"/>
      <c r="AD68" s="1546"/>
      <c r="AE68" s="1546"/>
      <c r="AF68" s="1546"/>
      <c r="AG68" s="1546"/>
      <c r="AH68" s="1546"/>
      <c r="AI68" s="1546"/>
      <c r="AJ68" s="1546"/>
      <c r="AK68" s="1547"/>
      <c r="AL68" s="1546"/>
      <c r="AM68" s="1546"/>
      <c r="AN68" s="1546"/>
      <c r="AO68" s="1546"/>
      <c r="AP68" s="1546"/>
      <c r="AQ68" s="1546"/>
      <c r="AR68" s="1546"/>
      <c r="AS68" s="1547"/>
      <c r="AT68" s="1546"/>
      <c r="AU68" s="1546"/>
      <c r="AV68" s="1546"/>
      <c r="AW68" s="1546"/>
      <c r="AX68" s="1546"/>
      <c r="AY68" s="1546"/>
      <c r="AZ68" s="1546"/>
      <c r="BA68" s="1547"/>
      <c r="BB68" s="1546"/>
      <c r="BC68" s="1546"/>
      <c r="BD68" s="1546"/>
      <c r="BE68" s="1546"/>
      <c r="BF68" s="1546"/>
      <c r="BG68" s="1546"/>
      <c r="BH68" s="1546"/>
      <c r="BI68" s="1547"/>
      <c r="BJ68" s="1546"/>
      <c r="BK68" s="1546"/>
      <c r="BL68" s="1546"/>
      <c r="BM68" s="1546"/>
      <c r="BN68" s="1546"/>
      <c r="BO68" s="1546"/>
      <c r="BP68" s="1546"/>
      <c r="BQ68" s="1547"/>
      <c r="BR68" s="1546"/>
      <c r="BS68" s="1546"/>
      <c r="BT68" s="1546"/>
      <c r="BU68" s="1546"/>
      <c r="BV68" s="1546"/>
      <c r="BW68" s="1546"/>
      <c r="BX68" s="1546"/>
      <c r="BY68" s="1547"/>
      <c r="BZ68" s="1546"/>
      <c r="CA68" s="1546"/>
      <c r="CB68" s="1546"/>
      <c r="CC68" s="1546"/>
      <c r="CD68" s="1546"/>
      <c r="CE68" s="1546"/>
      <c r="CF68" s="1546"/>
      <c r="CG68" s="1547"/>
      <c r="CH68" s="1546"/>
      <c r="CI68" s="1546"/>
      <c r="CJ68" s="1546"/>
      <c r="CK68" s="1546"/>
      <c r="CL68" s="1546"/>
      <c r="CM68" s="1546"/>
      <c r="CN68" s="1546"/>
      <c r="CO68" s="1547"/>
      <c r="CP68" s="1508"/>
      <c r="CQ68" s="1508"/>
      <c r="CR68" s="1508"/>
      <c r="CS68" s="1508"/>
      <c r="CT68" s="1508"/>
      <c r="CU68" s="1508"/>
      <c r="CV68" s="1508"/>
      <c r="CW68" s="1547"/>
      <c r="CX68" s="1546"/>
      <c r="CY68" s="1546"/>
      <c r="CZ68" s="1546"/>
      <c r="DA68" s="1546"/>
      <c r="DB68" s="1546"/>
      <c r="DC68" s="1546"/>
      <c r="DD68" s="1546"/>
      <c r="DE68" s="1546"/>
      <c r="DF68" s="1546"/>
    </row>
    <row r="69" spans="3:110">
      <c r="C69" s="1547"/>
      <c r="D69" s="1546"/>
      <c r="E69" s="1546"/>
      <c r="F69" s="1546"/>
      <c r="G69" s="1546"/>
      <c r="H69" s="1546"/>
      <c r="I69" s="1547"/>
      <c r="J69" s="1546"/>
      <c r="K69" s="1546"/>
      <c r="L69" s="1546"/>
      <c r="M69" s="1546"/>
      <c r="N69" s="1546"/>
      <c r="O69" s="1547"/>
      <c r="P69" s="1546"/>
      <c r="Q69" s="1546"/>
      <c r="R69" s="1546"/>
      <c r="S69" s="1546"/>
      <c r="T69" s="1546"/>
      <c r="U69" s="1547"/>
      <c r="V69" s="1546"/>
      <c r="W69" s="1546"/>
      <c r="X69" s="1546"/>
      <c r="Y69" s="1546"/>
      <c r="Z69" s="1546"/>
      <c r="AA69" s="1546"/>
      <c r="AB69" s="1546"/>
      <c r="AC69" s="1547"/>
      <c r="AD69" s="1546"/>
      <c r="AE69" s="1546"/>
      <c r="AF69" s="1546"/>
      <c r="AG69" s="1546"/>
      <c r="AH69" s="1546"/>
      <c r="AI69" s="1546"/>
      <c r="AJ69" s="1546"/>
      <c r="AK69" s="1547"/>
      <c r="AL69" s="1546"/>
      <c r="AM69" s="1546"/>
      <c r="AN69" s="1546"/>
      <c r="AO69" s="1546"/>
      <c r="AP69" s="1546"/>
      <c r="AQ69" s="1546"/>
      <c r="AR69" s="1546"/>
      <c r="AS69" s="1547"/>
      <c r="AT69" s="1546"/>
      <c r="AU69" s="1546"/>
      <c r="AV69" s="1546"/>
      <c r="AW69" s="1546"/>
      <c r="AX69" s="1546"/>
      <c r="AY69" s="1546"/>
      <c r="AZ69" s="1546"/>
      <c r="BA69" s="1547"/>
      <c r="BB69" s="1546"/>
      <c r="BC69" s="1546"/>
      <c r="BD69" s="1546"/>
      <c r="BE69" s="1546"/>
      <c r="BF69" s="1546"/>
      <c r="BG69" s="1546"/>
      <c r="BH69" s="1546"/>
      <c r="BI69" s="1547"/>
      <c r="BJ69" s="1546"/>
      <c r="BK69" s="1546"/>
      <c r="BL69" s="1546"/>
      <c r="BM69" s="1546"/>
      <c r="BN69" s="1546"/>
      <c r="BO69" s="1546"/>
      <c r="BP69" s="1546"/>
      <c r="BQ69" s="1547"/>
      <c r="BR69" s="1546"/>
      <c r="BS69" s="1546"/>
      <c r="BT69" s="1546"/>
      <c r="BU69" s="1546"/>
      <c r="BV69" s="1546"/>
      <c r="BW69" s="1546"/>
      <c r="BX69" s="1546"/>
      <c r="BY69" s="1547"/>
      <c r="BZ69" s="1546"/>
      <c r="CA69" s="1546"/>
      <c r="CB69" s="1546"/>
      <c r="CC69" s="1546"/>
      <c r="CD69" s="1546"/>
      <c r="CE69" s="1546"/>
      <c r="CF69" s="1546"/>
      <c r="CG69" s="1547"/>
      <c r="CH69" s="1546"/>
      <c r="CI69" s="1546"/>
      <c r="CJ69" s="1546"/>
      <c r="CK69" s="1546"/>
      <c r="CL69" s="1546"/>
      <c r="CM69" s="1546"/>
      <c r="CN69" s="1546"/>
      <c r="CO69" s="1547"/>
      <c r="CP69" s="1508"/>
      <c r="CQ69" s="1508"/>
      <c r="CR69" s="1508"/>
      <c r="CS69" s="1508"/>
      <c r="CT69" s="1508"/>
      <c r="CU69" s="1508"/>
      <c r="CV69" s="1508"/>
      <c r="CW69" s="1547"/>
      <c r="CX69" s="1546"/>
      <c r="CY69" s="1546"/>
      <c r="CZ69" s="1546"/>
      <c r="DA69" s="1546"/>
      <c r="DB69" s="1546"/>
      <c r="DC69" s="1546"/>
      <c r="DD69" s="1546"/>
      <c r="DE69" s="1546"/>
      <c r="DF69" s="1546"/>
    </row>
    <row r="70" spans="3:110">
      <c r="C70" s="1547"/>
      <c r="D70" s="1546"/>
      <c r="E70" s="1546"/>
      <c r="F70" s="1546"/>
      <c r="G70" s="1546"/>
      <c r="H70" s="1546"/>
      <c r="I70" s="1547"/>
      <c r="J70" s="1546"/>
      <c r="K70" s="1546"/>
      <c r="L70" s="1546"/>
      <c r="M70" s="1546"/>
      <c r="N70" s="1546"/>
      <c r="O70" s="1547"/>
      <c r="P70" s="1546"/>
      <c r="Q70" s="1546"/>
      <c r="R70" s="1546"/>
      <c r="S70" s="1546"/>
      <c r="T70" s="1546"/>
      <c r="U70" s="1547"/>
      <c r="V70" s="1546"/>
      <c r="W70" s="1546"/>
      <c r="X70" s="1546"/>
      <c r="Y70" s="1546"/>
      <c r="Z70" s="1546"/>
      <c r="AA70" s="1546"/>
      <c r="AB70" s="1546"/>
      <c r="AC70" s="1547"/>
      <c r="AD70" s="1546"/>
      <c r="AE70" s="1546"/>
      <c r="AF70" s="1546"/>
      <c r="AG70" s="1546"/>
      <c r="AH70" s="1546"/>
      <c r="AI70" s="1546"/>
      <c r="AJ70" s="1546"/>
      <c r="AK70" s="1547"/>
      <c r="AL70" s="1546"/>
      <c r="AM70" s="1546"/>
      <c r="AN70" s="1546"/>
      <c r="AO70" s="1546"/>
      <c r="AP70" s="1546"/>
      <c r="AQ70" s="1546"/>
      <c r="AR70" s="1546"/>
      <c r="AS70" s="1547"/>
      <c r="AT70" s="1546"/>
      <c r="AU70" s="1546"/>
      <c r="AV70" s="1546"/>
      <c r="AW70" s="1546"/>
      <c r="AX70" s="1546"/>
      <c r="AY70" s="1546"/>
      <c r="AZ70" s="1546"/>
      <c r="BA70" s="1547"/>
      <c r="BB70" s="1546"/>
      <c r="BC70" s="1546"/>
      <c r="BD70" s="1546"/>
      <c r="BE70" s="1546"/>
      <c r="BF70" s="1546"/>
      <c r="BG70" s="1546"/>
      <c r="BH70" s="1546"/>
      <c r="BI70" s="1547"/>
      <c r="BJ70" s="1546"/>
      <c r="BK70" s="1546"/>
      <c r="BL70" s="1546"/>
      <c r="BM70" s="1546"/>
      <c r="BN70" s="1546"/>
      <c r="BO70" s="1546"/>
      <c r="BP70" s="1546"/>
      <c r="BQ70" s="1547"/>
      <c r="BR70" s="1546"/>
      <c r="BS70" s="1546"/>
      <c r="BT70" s="1546"/>
      <c r="BU70" s="1546"/>
      <c r="BV70" s="1546"/>
      <c r="BW70" s="1546"/>
      <c r="BX70" s="1546"/>
      <c r="BY70" s="1547"/>
      <c r="BZ70" s="1546"/>
      <c r="CA70" s="1546"/>
      <c r="CB70" s="1546"/>
      <c r="CC70" s="1546"/>
      <c r="CD70" s="1546"/>
      <c r="CE70" s="1546"/>
      <c r="CF70" s="1546"/>
      <c r="CG70" s="1547"/>
      <c r="CH70" s="1546"/>
      <c r="CI70" s="1546"/>
      <c r="CJ70" s="1546"/>
      <c r="CK70" s="1546"/>
      <c r="CL70" s="1546"/>
      <c r="CM70" s="1546"/>
      <c r="CN70" s="1546"/>
      <c r="CO70" s="1547"/>
      <c r="CP70" s="1508"/>
      <c r="CQ70" s="1508"/>
      <c r="CR70" s="1508"/>
      <c r="CS70" s="1508"/>
      <c r="CT70" s="1508"/>
      <c r="CU70" s="1508"/>
      <c r="CV70" s="1508"/>
      <c r="CW70" s="1547"/>
      <c r="CX70" s="1546"/>
      <c r="CY70" s="1546"/>
      <c r="CZ70" s="1546"/>
      <c r="DA70" s="1546"/>
      <c r="DB70" s="1546"/>
      <c r="DC70" s="1546"/>
      <c r="DD70" s="1546"/>
      <c r="DE70" s="1546"/>
      <c r="DF70" s="1546"/>
    </row>
    <row r="71" spans="3:110">
      <c r="C71" s="1547"/>
      <c r="D71" s="1546"/>
      <c r="E71" s="1546"/>
      <c r="F71" s="1546"/>
      <c r="G71" s="1546"/>
      <c r="H71" s="1546"/>
      <c r="I71" s="1547"/>
      <c r="J71" s="1546"/>
      <c r="K71" s="1546"/>
      <c r="L71" s="1546"/>
      <c r="M71" s="1546"/>
      <c r="N71" s="1546"/>
      <c r="O71" s="1547"/>
      <c r="P71" s="1546"/>
      <c r="Q71" s="1546"/>
      <c r="R71" s="1546"/>
      <c r="S71" s="1546"/>
      <c r="T71" s="1546"/>
      <c r="U71" s="1547"/>
      <c r="V71" s="1546"/>
      <c r="W71" s="1546"/>
      <c r="X71" s="1546"/>
      <c r="Y71" s="1546"/>
      <c r="Z71" s="1546"/>
      <c r="AA71" s="1546"/>
      <c r="AB71" s="1546"/>
      <c r="AC71" s="1547"/>
      <c r="AD71" s="1546"/>
      <c r="AE71" s="1546"/>
      <c r="AF71" s="1546"/>
      <c r="AG71" s="1546"/>
      <c r="AH71" s="1546"/>
      <c r="AI71" s="1546"/>
      <c r="AJ71" s="1546"/>
      <c r="AK71" s="1547"/>
      <c r="AL71" s="1546"/>
      <c r="AM71" s="1546"/>
      <c r="AN71" s="1546"/>
      <c r="AO71" s="1546"/>
      <c r="AP71" s="1546"/>
      <c r="AQ71" s="1546"/>
      <c r="AR71" s="1546"/>
      <c r="AS71" s="1547"/>
      <c r="AT71" s="1546"/>
      <c r="AU71" s="1546"/>
      <c r="AV71" s="1546"/>
      <c r="AW71" s="1546"/>
      <c r="AX71" s="1546"/>
      <c r="AY71" s="1546"/>
      <c r="AZ71" s="1546"/>
      <c r="BA71" s="1547"/>
      <c r="BB71" s="1546"/>
      <c r="BC71" s="1546"/>
      <c r="BD71" s="1546"/>
      <c r="BE71" s="1546"/>
      <c r="BF71" s="1546"/>
      <c r="BG71" s="1546"/>
      <c r="BH71" s="1546"/>
      <c r="BI71" s="1547"/>
      <c r="BJ71" s="1546"/>
      <c r="BK71" s="1546"/>
      <c r="BL71" s="1546"/>
      <c r="BM71" s="1546"/>
      <c r="BN71" s="1546"/>
      <c r="BO71" s="1546"/>
      <c r="BP71" s="1546"/>
      <c r="BQ71" s="1547"/>
      <c r="BR71" s="1546"/>
      <c r="BS71" s="1546"/>
      <c r="BT71" s="1546"/>
      <c r="BU71" s="1546"/>
      <c r="BV71" s="1546"/>
      <c r="BW71" s="1546"/>
      <c r="BX71" s="1546"/>
      <c r="BY71" s="1547"/>
      <c r="BZ71" s="1546"/>
      <c r="CA71" s="1546"/>
      <c r="CB71" s="1546"/>
      <c r="CC71" s="1546"/>
      <c r="CD71" s="1546"/>
      <c r="CE71" s="1546"/>
      <c r="CF71" s="1546"/>
      <c r="CG71" s="1547"/>
      <c r="CH71" s="1546"/>
      <c r="CI71" s="1546"/>
      <c r="CJ71" s="1546"/>
      <c r="CK71" s="1546"/>
      <c r="CL71" s="1546"/>
      <c r="CM71" s="1546"/>
      <c r="CN71" s="1546"/>
      <c r="CO71" s="1547"/>
      <c r="CP71" s="1508"/>
      <c r="CQ71" s="1508"/>
      <c r="CR71" s="1508"/>
      <c r="CS71" s="1508"/>
      <c r="CT71" s="1508"/>
      <c r="CU71" s="1508"/>
      <c r="CV71" s="1508"/>
      <c r="CW71" s="1547"/>
      <c r="CX71" s="1546"/>
      <c r="CY71" s="1546"/>
      <c r="CZ71" s="1546"/>
      <c r="DA71" s="1546"/>
      <c r="DB71" s="1546"/>
      <c r="DC71" s="1546"/>
      <c r="DD71" s="1546"/>
      <c r="DE71" s="1546"/>
      <c r="DF71" s="1546"/>
    </row>
    <row r="72" spans="3:110">
      <c r="C72" s="1547"/>
      <c r="D72" s="1546"/>
      <c r="E72" s="1546"/>
      <c r="F72" s="1546"/>
      <c r="G72" s="1546"/>
      <c r="H72" s="1546"/>
      <c r="I72" s="1547"/>
      <c r="J72" s="1546"/>
      <c r="K72" s="1546"/>
      <c r="L72" s="1546"/>
      <c r="M72" s="1546"/>
      <c r="N72" s="1546"/>
      <c r="O72" s="1547"/>
      <c r="P72" s="1546"/>
      <c r="Q72" s="1546"/>
      <c r="R72" s="1546"/>
      <c r="S72" s="1546"/>
      <c r="T72" s="1546"/>
      <c r="U72" s="1547"/>
      <c r="V72" s="1546"/>
      <c r="W72" s="1546"/>
      <c r="X72" s="1546"/>
      <c r="Y72" s="1546"/>
      <c r="Z72" s="1546"/>
      <c r="AA72" s="1546"/>
      <c r="AB72" s="1546"/>
      <c r="AC72" s="1547"/>
      <c r="AD72" s="1546"/>
      <c r="AE72" s="1546"/>
      <c r="AF72" s="1546"/>
      <c r="AG72" s="1546"/>
      <c r="AH72" s="1546"/>
      <c r="AI72" s="1546"/>
      <c r="AJ72" s="1546"/>
      <c r="AK72" s="1547"/>
      <c r="AL72" s="1546"/>
      <c r="AM72" s="1546"/>
      <c r="AN72" s="1546"/>
      <c r="AO72" s="1546"/>
      <c r="AP72" s="1546"/>
      <c r="AQ72" s="1546"/>
      <c r="AR72" s="1546"/>
      <c r="AS72" s="1547"/>
      <c r="AT72" s="1546"/>
      <c r="AU72" s="1546"/>
      <c r="AV72" s="1546"/>
      <c r="AW72" s="1546"/>
      <c r="AX72" s="1546"/>
      <c r="AY72" s="1546"/>
      <c r="AZ72" s="1546"/>
      <c r="BA72" s="1547"/>
      <c r="BB72" s="1546"/>
      <c r="BC72" s="1546"/>
      <c r="BD72" s="1546"/>
      <c r="BE72" s="1546"/>
      <c r="BF72" s="1546"/>
      <c r="BG72" s="1546"/>
      <c r="BH72" s="1546"/>
      <c r="BI72" s="1547"/>
      <c r="BJ72" s="1546"/>
      <c r="BK72" s="1546"/>
      <c r="BL72" s="1546"/>
      <c r="BM72" s="1546"/>
      <c r="BN72" s="1546"/>
      <c r="BO72" s="1546"/>
      <c r="BP72" s="1546"/>
      <c r="BQ72" s="1547"/>
      <c r="BR72" s="1546"/>
      <c r="BS72" s="1546"/>
      <c r="BT72" s="1546"/>
      <c r="BU72" s="1546"/>
      <c r="BV72" s="1546"/>
      <c r="BW72" s="1546"/>
      <c r="BX72" s="1546"/>
      <c r="BY72" s="1547"/>
      <c r="BZ72" s="1546"/>
      <c r="CA72" s="1546"/>
      <c r="CB72" s="1546"/>
      <c r="CC72" s="1546"/>
      <c r="CD72" s="1546"/>
      <c r="CE72" s="1546"/>
      <c r="CF72" s="1546"/>
      <c r="CG72" s="1547"/>
      <c r="CH72" s="1546"/>
      <c r="CI72" s="1546"/>
      <c r="CJ72" s="1546"/>
      <c r="CK72" s="1546"/>
      <c r="CL72" s="1546"/>
      <c r="CM72" s="1546"/>
      <c r="CN72" s="1546"/>
      <c r="CO72" s="1547"/>
      <c r="CP72" s="1508"/>
      <c r="CQ72" s="1508"/>
      <c r="CR72" s="1508"/>
      <c r="CS72" s="1508"/>
      <c r="CT72" s="1508"/>
      <c r="CU72" s="1508"/>
      <c r="CV72" s="1508"/>
      <c r="CW72" s="1547"/>
      <c r="CX72" s="1546"/>
      <c r="CY72" s="1546"/>
      <c r="CZ72" s="1546"/>
      <c r="DA72" s="1546"/>
      <c r="DB72" s="1546"/>
      <c r="DC72" s="1546"/>
      <c r="DD72" s="1546"/>
      <c r="DE72" s="1546"/>
      <c r="DF72" s="1546"/>
    </row>
    <row r="73" spans="3:110">
      <c r="C73" s="1547"/>
      <c r="D73" s="1546"/>
      <c r="E73" s="1546"/>
      <c r="F73" s="1546"/>
      <c r="G73" s="1546"/>
      <c r="H73" s="1546"/>
      <c r="I73" s="1547"/>
      <c r="J73" s="1546"/>
      <c r="K73" s="1546"/>
      <c r="L73" s="1546"/>
      <c r="M73" s="1546"/>
      <c r="N73" s="1546"/>
      <c r="O73" s="1547"/>
      <c r="P73" s="1546"/>
      <c r="Q73" s="1546"/>
      <c r="R73" s="1546"/>
      <c r="S73" s="1546"/>
      <c r="T73" s="1546"/>
      <c r="U73" s="1547"/>
      <c r="V73" s="1546"/>
      <c r="W73" s="1546"/>
      <c r="X73" s="1546"/>
      <c r="Y73" s="1546"/>
      <c r="Z73" s="1546"/>
      <c r="AA73" s="1546"/>
      <c r="AB73" s="1546"/>
      <c r="AC73" s="1547"/>
      <c r="AD73" s="1546"/>
      <c r="AE73" s="1546"/>
      <c r="AF73" s="1546"/>
      <c r="AG73" s="1546"/>
      <c r="AH73" s="1546"/>
      <c r="AI73" s="1546"/>
      <c r="AJ73" s="1546"/>
      <c r="AK73" s="1547"/>
      <c r="AL73" s="1546"/>
      <c r="AM73" s="1546"/>
      <c r="AN73" s="1546"/>
      <c r="AO73" s="1546"/>
      <c r="AP73" s="1546"/>
      <c r="AQ73" s="1546"/>
      <c r="AR73" s="1546"/>
      <c r="AS73" s="1547"/>
      <c r="AT73" s="1546"/>
      <c r="AU73" s="1546"/>
      <c r="AV73" s="1546"/>
      <c r="AW73" s="1546"/>
      <c r="AX73" s="1546"/>
      <c r="AY73" s="1546"/>
      <c r="AZ73" s="1546"/>
      <c r="BA73" s="1547"/>
      <c r="BB73" s="1546"/>
      <c r="BC73" s="1546"/>
      <c r="BD73" s="1546"/>
      <c r="BE73" s="1546"/>
      <c r="BF73" s="1546"/>
      <c r="BG73" s="1546"/>
      <c r="BH73" s="1546"/>
      <c r="BI73" s="1547"/>
      <c r="BJ73" s="1546"/>
      <c r="BK73" s="1546"/>
      <c r="BL73" s="1546"/>
      <c r="BM73" s="1546"/>
      <c r="BN73" s="1546"/>
      <c r="BO73" s="1546"/>
      <c r="BP73" s="1546"/>
      <c r="BQ73" s="1547"/>
      <c r="BR73" s="1546"/>
      <c r="BS73" s="1546"/>
      <c r="BT73" s="1546"/>
      <c r="BU73" s="1546"/>
      <c r="BV73" s="1546"/>
      <c r="BW73" s="1546"/>
      <c r="BX73" s="1546"/>
      <c r="BY73" s="1547"/>
      <c r="BZ73" s="1546"/>
      <c r="CA73" s="1546"/>
      <c r="CB73" s="1546"/>
      <c r="CC73" s="1546"/>
      <c r="CD73" s="1546"/>
      <c r="CE73" s="1546"/>
      <c r="CF73" s="1546"/>
      <c r="CG73" s="1547"/>
      <c r="CH73" s="1546"/>
      <c r="CI73" s="1546"/>
      <c r="CJ73" s="1546"/>
      <c r="CK73" s="1546"/>
      <c r="CL73" s="1546"/>
      <c r="CM73" s="1546"/>
      <c r="CN73" s="1546"/>
      <c r="CO73" s="1547"/>
      <c r="CP73" s="1508"/>
      <c r="CQ73" s="1508"/>
      <c r="CR73" s="1508"/>
      <c r="CS73" s="1508"/>
      <c r="CT73" s="1508"/>
      <c r="CU73" s="1508"/>
      <c r="CV73" s="1508"/>
      <c r="CW73" s="1547"/>
      <c r="CX73" s="1546"/>
      <c r="CY73" s="1546"/>
      <c r="CZ73" s="1546"/>
      <c r="DA73" s="1546"/>
      <c r="DB73" s="1546"/>
      <c r="DC73" s="1546"/>
      <c r="DD73" s="1546"/>
      <c r="DE73" s="1546"/>
      <c r="DF73" s="1546"/>
    </row>
    <row r="74" spans="3:110">
      <c r="C74" s="1547"/>
      <c r="D74" s="1546"/>
      <c r="E74" s="1546"/>
      <c r="F74" s="1546"/>
      <c r="G74" s="1546"/>
      <c r="H74" s="1546"/>
      <c r="I74" s="1547"/>
      <c r="J74" s="1546"/>
      <c r="K74" s="1546"/>
      <c r="L74" s="1546"/>
      <c r="M74" s="1546"/>
      <c r="N74" s="1546"/>
      <c r="O74" s="1547"/>
      <c r="P74" s="1546"/>
      <c r="Q74" s="1546"/>
      <c r="R74" s="1546"/>
      <c r="S74" s="1546"/>
      <c r="T74" s="1546"/>
      <c r="U74" s="1547"/>
      <c r="V74" s="1546"/>
      <c r="W74" s="1546"/>
      <c r="X74" s="1546"/>
      <c r="Y74" s="1546"/>
      <c r="Z74" s="1546"/>
      <c r="AA74" s="1546"/>
      <c r="AB74" s="1546"/>
      <c r="AC74" s="1547"/>
      <c r="AD74" s="1546"/>
      <c r="AE74" s="1546"/>
      <c r="AF74" s="1546"/>
      <c r="AG74" s="1546"/>
      <c r="AH74" s="1546"/>
      <c r="AI74" s="1546"/>
      <c r="AJ74" s="1546"/>
      <c r="AK74" s="1547"/>
      <c r="AL74" s="1546"/>
      <c r="AM74" s="1546"/>
      <c r="AN74" s="1546"/>
      <c r="AO74" s="1546"/>
      <c r="AP74" s="1546"/>
      <c r="AQ74" s="1546"/>
      <c r="AR74" s="1546"/>
      <c r="AS74" s="1547"/>
      <c r="AT74" s="1546"/>
      <c r="AU74" s="1546"/>
      <c r="AV74" s="1546"/>
      <c r="AW74" s="1546"/>
      <c r="AX74" s="1546"/>
      <c r="AY74" s="1546"/>
      <c r="AZ74" s="1546"/>
      <c r="BA74" s="1547"/>
      <c r="BB74" s="1546"/>
      <c r="BC74" s="1546"/>
      <c r="BD74" s="1546"/>
      <c r="BE74" s="1546"/>
      <c r="BF74" s="1546"/>
      <c r="BG74" s="1546"/>
      <c r="BH74" s="1546"/>
      <c r="BI74" s="1547"/>
      <c r="BJ74" s="1546"/>
      <c r="BK74" s="1546"/>
      <c r="BL74" s="1546"/>
      <c r="BM74" s="1546"/>
      <c r="BN74" s="1546"/>
      <c r="BO74" s="1546"/>
      <c r="BP74" s="1546"/>
      <c r="BQ74" s="1547"/>
      <c r="BR74" s="1546"/>
      <c r="BS74" s="1546"/>
      <c r="BT74" s="1546"/>
      <c r="BU74" s="1546"/>
      <c r="BV74" s="1546"/>
      <c r="BW74" s="1546"/>
      <c r="BX74" s="1546"/>
      <c r="BY74" s="1547"/>
      <c r="BZ74" s="1546"/>
      <c r="CA74" s="1546"/>
      <c r="CB74" s="1546"/>
      <c r="CC74" s="1546"/>
      <c r="CD74" s="1546"/>
      <c r="CE74" s="1546"/>
      <c r="CF74" s="1546"/>
      <c r="CG74" s="1547"/>
      <c r="CH74" s="1546"/>
      <c r="CI74" s="1546"/>
      <c r="CJ74" s="1546"/>
      <c r="CK74" s="1546"/>
      <c r="CL74" s="1546"/>
      <c r="CM74" s="1546"/>
      <c r="CN74" s="1546"/>
      <c r="CO74" s="1547"/>
      <c r="CP74" s="1508"/>
      <c r="CQ74" s="1508"/>
      <c r="CR74" s="1508"/>
      <c r="CS74" s="1508"/>
      <c r="CT74" s="1508"/>
      <c r="CU74" s="1508"/>
      <c r="CV74" s="1508"/>
      <c r="CW74" s="1547"/>
      <c r="CX74" s="1546"/>
      <c r="CY74" s="1546"/>
      <c r="CZ74" s="1546"/>
      <c r="DA74" s="1546"/>
      <c r="DB74" s="1546"/>
      <c r="DC74" s="1546"/>
      <c r="DD74" s="1546"/>
      <c r="DE74" s="1546"/>
      <c r="DF74" s="1546"/>
    </row>
    <row r="75" spans="3:110">
      <c r="C75" s="1547"/>
      <c r="D75" s="1546"/>
      <c r="E75" s="1546"/>
      <c r="F75" s="1546"/>
      <c r="G75" s="1546"/>
      <c r="H75" s="1546"/>
      <c r="I75" s="1547"/>
      <c r="J75" s="1546"/>
      <c r="K75" s="1546"/>
      <c r="L75" s="1546"/>
      <c r="M75" s="1546"/>
      <c r="N75" s="1546"/>
      <c r="O75" s="1547"/>
      <c r="P75" s="1546"/>
      <c r="Q75" s="1546"/>
      <c r="R75" s="1546"/>
      <c r="S75" s="1546"/>
      <c r="T75" s="1546"/>
      <c r="U75" s="1547"/>
      <c r="V75" s="1546"/>
      <c r="W75" s="1546"/>
      <c r="X75" s="1546"/>
      <c r="Y75" s="1546"/>
      <c r="Z75" s="1546"/>
      <c r="AA75" s="1546"/>
      <c r="AB75" s="1546"/>
      <c r="AC75" s="1547"/>
      <c r="AD75" s="1546"/>
      <c r="AE75" s="1546"/>
      <c r="AF75" s="1546"/>
      <c r="AG75" s="1546"/>
      <c r="AH75" s="1546"/>
      <c r="AI75" s="1546"/>
      <c r="AJ75" s="1546"/>
      <c r="AK75" s="1547"/>
      <c r="AL75" s="1546"/>
      <c r="AM75" s="1546"/>
      <c r="AN75" s="1546"/>
      <c r="AO75" s="1546"/>
      <c r="AP75" s="1546"/>
      <c r="AQ75" s="1546"/>
      <c r="AR75" s="1546"/>
      <c r="AS75" s="1547"/>
      <c r="AT75" s="1546"/>
      <c r="AU75" s="1546"/>
      <c r="AV75" s="1546"/>
      <c r="AW75" s="1546"/>
      <c r="AX75" s="1546"/>
      <c r="AY75" s="1546"/>
      <c r="AZ75" s="1546"/>
      <c r="BA75" s="1547"/>
      <c r="BB75" s="1546"/>
      <c r="BC75" s="1546"/>
      <c r="BD75" s="1546"/>
      <c r="BE75" s="1546"/>
      <c r="BF75" s="1546"/>
      <c r="BG75" s="1546"/>
      <c r="BH75" s="1546"/>
      <c r="BI75" s="1547"/>
      <c r="BJ75" s="1546"/>
      <c r="BK75" s="1546"/>
      <c r="BL75" s="1546"/>
      <c r="BM75" s="1546"/>
      <c r="BN75" s="1546"/>
      <c r="BO75" s="1546"/>
      <c r="BP75" s="1546"/>
      <c r="BQ75" s="1547"/>
      <c r="BR75" s="1546"/>
      <c r="BS75" s="1546"/>
      <c r="BT75" s="1546"/>
      <c r="BU75" s="1546"/>
      <c r="BV75" s="1546"/>
      <c r="BW75" s="1546"/>
      <c r="BX75" s="1546"/>
      <c r="BY75" s="1547"/>
      <c r="BZ75" s="1546"/>
      <c r="CA75" s="1546"/>
      <c r="CB75" s="1546"/>
      <c r="CC75" s="1546"/>
      <c r="CD75" s="1546"/>
      <c r="CE75" s="1546"/>
      <c r="CF75" s="1546"/>
      <c r="CG75" s="1547"/>
      <c r="CH75" s="1546"/>
      <c r="CI75" s="1546"/>
      <c r="CJ75" s="1546"/>
      <c r="CK75" s="1546"/>
      <c r="CL75" s="1546"/>
      <c r="CM75" s="1546"/>
      <c r="CN75" s="1546"/>
      <c r="CO75" s="1547"/>
      <c r="CP75" s="1508"/>
      <c r="CQ75" s="1508"/>
      <c r="CR75" s="1508"/>
      <c r="CS75" s="1508"/>
      <c r="CT75" s="1508"/>
      <c r="CU75" s="1508"/>
      <c r="CV75" s="1508"/>
      <c r="CW75" s="1547"/>
      <c r="CX75" s="1546"/>
      <c r="CY75" s="1546"/>
      <c r="CZ75" s="1546"/>
      <c r="DA75" s="1546"/>
      <c r="DB75" s="1546"/>
      <c r="DC75" s="1546"/>
      <c r="DD75" s="1546"/>
      <c r="DE75" s="1546"/>
      <c r="DF75" s="1546"/>
    </row>
    <row r="76" spans="3:110">
      <c r="C76" s="1547"/>
      <c r="D76" s="1546"/>
      <c r="E76" s="1546"/>
      <c r="F76" s="1546"/>
      <c r="G76" s="1546"/>
      <c r="H76" s="1546"/>
      <c r="I76" s="1547"/>
      <c r="J76" s="1546"/>
      <c r="K76" s="1546"/>
      <c r="L76" s="1546"/>
      <c r="M76" s="1546"/>
      <c r="N76" s="1546"/>
      <c r="O76" s="1547"/>
      <c r="P76" s="1546"/>
      <c r="Q76" s="1546"/>
      <c r="R76" s="1546"/>
      <c r="S76" s="1546"/>
      <c r="T76" s="1546"/>
      <c r="U76" s="1547"/>
      <c r="V76" s="1546"/>
      <c r="W76" s="1546"/>
      <c r="X76" s="1546"/>
      <c r="Y76" s="1546"/>
      <c r="Z76" s="1546"/>
      <c r="AA76" s="1546"/>
      <c r="AB76" s="1546"/>
      <c r="AC76" s="1547"/>
      <c r="AD76" s="1546"/>
      <c r="AE76" s="1546"/>
      <c r="AF76" s="1546"/>
      <c r="AG76" s="1546"/>
      <c r="AH76" s="1546"/>
      <c r="AI76" s="1546"/>
      <c r="AJ76" s="1546"/>
      <c r="AK76" s="1547"/>
      <c r="AL76" s="1546"/>
      <c r="AM76" s="1546"/>
      <c r="AN76" s="1546"/>
      <c r="AO76" s="1546"/>
      <c r="AP76" s="1546"/>
      <c r="AQ76" s="1546"/>
      <c r="AR76" s="1546"/>
      <c r="AS76" s="1547"/>
      <c r="AT76" s="1546"/>
      <c r="AU76" s="1546"/>
      <c r="AV76" s="1546"/>
      <c r="AW76" s="1546"/>
      <c r="AX76" s="1546"/>
      <c r="AY76" s="1546"/>
      <c r="AZ76" s="1546"/>
      <c r="BA76" s="1547"/>
      <c r="BB76" s="1546"/>
      <c r="BC76" s="1546"/>
      <c r="BD76" s="1546"/>
      <c r="BE76" s="1546"/>
      <c r="BF76" s="1546"/>
      <c r="BG76" s="1546"/>
      <c r="BH76" s="1546"/>
      <c r="BI76" s="1547"/>
      <c r="BJ76" s="1546"/>
      <c r="BK76" s="1546"/>
      <c r="BL76" s="1546"/>
      <c r="BM76" s="1546"/>
      <c r="BN76" s="1546"/>
      <c r="BO76" s="1546"/>
      <c r="BP76" s="1546"/>
      <c r="BQ76" s="1547"/>
      <c r="BR76" s="1546"/>
      <c r="BS76" s="1546"/>
      <c r="BT76" s="1546"/>
      <c r="BU76" s="1546"/>
      <c r="BV76" s="1546"/>
      <c r="BW76" s="1546"/>
      <c r="BX76" s="1546"/>
      <c r="BY76" s="1547"/>
      <c r="BZ76" s="1546"/>
      <c r="CA76" s="1546"/>
      <c r="CB76" s="1546"/>
      <c r="CC76" s="1546"/>
      <c r="CD76" s="1546"/>
      <c r="CE76" s="1546"/>
      <c r="CF76" s="1546"/>
      <c r="CG76" s="1547"/>
      <c r="CH76" s="1546"/>
      <c r="CI76" s="1546"/>
      <c r="CJ76" s="1546"/>
      <c r="CK76" s="1546"/>
      <c r="CL76" s="1546"/>
      <c r="CM76" s="1546"/>
      <c r="CN76" s="1546"/>
      <c r="CO76" s="1547"/>
      <c r="CP76" s="1508"/>
      <c r="CQ76" s="1508"/>
      <c r="CR76" s="1508"/>
      <c r="CS76" s="1508"/>
      <c r="CT76" s="1508"/>
      <c r="CU76" s="1508"/>
      <c r="CV76" s="1508"/>
      <c r="CW76" s="1547"/>
      <c r="CX76" s="1546"/>
      <c r="CY76" s="1546"/>
      <c r="CZ76" s="1546"/>
      <c r="DA76" s="1546"/>
      <c r="DB76" s="1546"/>
      <c r="DC76" s="1546"/>
      <c r="DD76" s="1546"/>
      <c r="DE76" s="1546"/>
      <c r="DF76" s="1546"/>
    </row>
    <row r="77" spans="3:110">
      <c r="C77" s="1547"/>
      <c r="D77" s="1546"/>
      <c r="E77" s="1546"/>
      <c r="F77" s="1546"/>
      <c r="G77" s="1546"/>
      <c r="H77" s="1546"/>
      <c r="I77" s="1547"/>
      <c r="J77" s="1546"/>
      <c r="K77" s="1546"/>
      <c r="L77" s="1546"/>
      <c r="M77" s="1546"/>
      <c r="N77" s="1546"/>
      <c r="O77" s="1547"/>
      <c r="P77" s="1546"/>
      <c r="Q77" s="1546"/>
      <c r="R77" s="1546"/>
      <c r="S77" s="1546"/>
      <c r="T77" s="1546"/>
      <c r="U77" s="1547"/>
      <c r="V77" s="1546"/>
      <c r="W77" s="1546"/>
      <c r="X77" s="1546"/>
      <c r="Y77" s="1546"/>
      <c r="Z77" s="1546"/>
      <c r="AA77" s="1546"/>
      <c r="AB77" s="1546"/>
      <c r="AC77" s="1547"/>
      <c r="AD77" s="1546"/>
      <c r="AE77" s="1546"/>
      <c r="AF77" s="1546"/>
      <c r="AG77" s="1546"/>
      <c r="AH77" s="1546"/>
      <c r="AI77" s="1546"/>
      <c r="AJ77" s="1546"/>
      <c r="AK77" s="1547"/>
      <c r="AL77" s="1546"/>
      <c r="AM77" s="1546"/>
      <c r="AN77" s="1546"/>
      <c r="AO77" s="1546"/>
      <c r="AP77" s="1546"/>
      <c r="AQ77" s="1546"/>
      <c r="AR77" s="1546"/>
      <c r="AS77" s="1547"/>
      <c r="AT77" s="1546"/>
      <c r="AU77" s="1546"/>
      <c r="AV77" s="1546"/>
      <c r="AW77" s="1546"/>
      <c r="AX77" s="1546"/>
      <c r="AY77" s="1546"/>
      <c r="AZ77" s="1546"/>
      <c r="BA77" s="1547"/>
      <c r="BB77" s="1546"/>
      <c r="BC77" s="1546"/>
      <c r="BD77" s="1546"/>
      <c r="BE77" s="1546"/>
      <c r="BF77" s="1546"/>
      <c r="BG77" s="1546"/>
      <c r="BH77" s="1546"/>
      <c r="BI77" s="1547"/>
      <c r="BJ77" s="1546"/>
      <c r="BK77" s="1546"/>
      <c r="BL77" s="1546"/>
      <c r="BM77" s="1546"/>
      <c r="BN77" s="1546"/>
      <c r="BO77" s="1546"/>
      <c r="BP77" s="1546"/>
      <c r="BQ77" s="1547"/>
      <c r="BR77" s="1546"/>
      <c r="BS77" s="1546"/>
      <c r="BT77" s="1546"/>
      <c r="BU77" s="1546"/>
      <c r="BV77" s="1546"/>
      <c r="BW77" s="1546"/>
      <c r="BX77" s="1546"/>
      <c r="BY77" s="1547"/>
      <c r="BZ77" s="1546"/>
      <c r="CA77" s="1546"/>
      <c r="CB77" s="1546"/>
      <c r="CC77" s="1546"/>
      <c r="CD77" s="1546"/>
      <c r="CE77" s="1546"/>
      <c r="CF77" s="1546"/>
      <c r="CG77" s="1547"/>
      <c r="CH77" s="1546"/>
      <c r="CI77" s="1546"/>
      <c r="CJ77" s="1546"/>
      <c r="CK77" s="1546"/>
      <c r="CL77" s="1546"/>
      <c r="CM77" s="1546"/>
      <c r="CN77" s="1546"/>
      <c r="CO77" s="1547"/>
      <c r="CP77" s="1508"/>
      <c r="CQ77" s="1508"/>
      <c r="CR77" s="1508"/>
      <c r="CS77" s="1508"/>
      <c r="CT77" s="1508"/>
      <c r="CU77" s="1508"/>
      <c r="CV77" s="1508"/>
      <c r="CW77" s="1547"/>
      <c r="CX77" s="1546"/>
      <c r="CY77" s="1546"/>
      <c r="CZ77" s="1546"/>
      <c r="DA77" s="1546"/>
      <c r="DB77" s="1546"/>
      <c r="DC77" s="1546"/>
      <c r="DD77" s="1546"/>
      <c r="DE77" s="1546"/>
      <c r="DF77" s="1546"/>
    </row>
    <row r="78" spans="3:110">
      <c r="C78" s="1547"/>
      <c r="D78" s="1546"/>
      <c r="E78" s="1546"/>
      <c r="F78" s="1546"/>
      <c r="G78" s="1546"/>
      <c r="H78" s="1546"/>
      <c r="I78" s="1547"/>
      <c r="J78" s="1546"/>
      <c r="K78" s="1546"/>
      <c r="L78" s="1546"/>
      <c r="M78" s="1546"/>
      <c r="N78" s="1546"/>
      <c r="O78" s="1547"/>
      <c r="P78" s="1546"/>
      <c r="Q78" s="1546"/>
      <c r="R78" s="1546"/>
      <c r="S78" s="1546"/>
      <c r="T78" s="1546"/>
      <c r="U78" s="1547"/>
      <c r="V78" s="1546"/>
      <c r="W78" s="1546"/>
      <c r="X78" s="1546"/>
      <c r="Y78" s="1546"/>
      <c r="Z78" s="1546"/>
      <c r="AA78" s="1546"/>
      <c r="AB78" s="1546"/>
      <c r="AC78" s="1547"/>
      <c r="AD78" s="1546"/>
      <c r="AE78" s="1546"/>
      <c r="AF78" s="1546"/>
      <c r="AG78" s="1546"/>
      <c r="AH78" s="1546"/>
      <c r="AI78" s="1546"/>
      <c r="AJ78" s="1546"/>
      <c r="AK78" s="1547"/>
      <c r="AL78" s="1546"/>
      <c r="AM78" s="1546"/>
      <c r="AN78" s="1546"/>
      <c r="AO78" s="1546"/>
      <c r="AP78" s="1546"/>
      <c r="AQ78" s="1546"/>
      <c r="AR78" s="1546"/>
      <c r="AS78" s="1547"/>
      <c r="AT78" s="1546"/>
      <c r="AU78" s="1546"/>
      <c r="AV78" s="1546"/>
      <c r="AW78" s="1546"/>
      <c r="AX78" s="1546"/>
      <c r="AY78" s="1546"/>
      <c r="AZ78" s="1546"/>
      <c r="BA78" s="1547"/>
      <c r="BB78" s="1546"/>
      <c r="BC78" s="1546"/>
      <c r="BD78" s="1546"/>
      <c r="BE78" s="1546"/>
      <c r="BF78" s="1546"/>
      <c r="BG78" s="1546"/>
      <c r="BH78" s="1546"/>
      <c r="BI78" s="1547"/>
      <c r="BJ78" s="1546"/>
      <c r="BK78" s="1546"/>
      <c r="BL78" s="1546"/>
      <c r="BM78" s="1546"/>
      <c r="BN78" s="1546"/>
      <c r="BO78" s="1546"/>
      <c r="BP78" s="1546"/>
      <c r="BQ78" s="1547"/>
      <c r="BR78" s="1546"/>
      <c r="BS78" s="1546"/>
      <c r="BT78" s="1546"/>
      <c r="BU78" s="1546"/>
      <c r="BV78" s="1546"/>
      <c r="BW78" s="1546"/>
      <c r="BX78" s="1546"/>
      <c r="BY78" s="1547"/>
      <c r="BZ78" s="1546"/>
      <c r="CA78" s="1546"/>
      <c r="CB78" s="1546"/>
      <c r="CC78" s="1546"/>
      <c r="CD78" s="1546"/>
      <c r="CE78" s="1546"/>
      <c r="CF78" s="1546"/>
      <c r="CG78" s="1547"/>
      <c r="CH78" s="1546"/>
      <c r="CI78" s="1546"/>
      <c r="CJ78" s="1546"/>
      <c r="CK78" s="1546"/>
      <c r="CL78" s="1546"/>
      <c r="CM78" s="1546"/>
      <c r="CN78" s="1546"/>
      <c r="CO78" s="1547"/>
      <c r="CP78" s="1508"/>
      <c r="CQ78" s="1508"/>
      <c r="CR78" s="1508"/>
      <c r="CS78" s="1508"/>
      <c r="CT78" s="1508"/>
      <c r="CU78" s="1508"/>
      <c r="CV78" s="1508"/>
      <c r="CW78" s="1547"/>
      <c r="CX78" s="1546"/>
      <c r="CY78" s="1546"/>
      <c r="CZ78" s="1546"/>
      <c r="DA78" s="1546"/>
      <c r="DB78" s="1546"/>
      <c r="DC78" s="1546"/>
      <c r="DD78" s="1546"/>
      <c r="DE78" s="1546"/>
      <c r="DF78" s="1546"/>
    </row>
    <row r="79" spans="3:110">
      <c r="C79" s="1547"/>
      <c r="D79" s="1546"/>
      <c r="E79" s="1546"/>
      <c r="F79" s="1546"/>
      <c r="G79" s="1546"/>
      <c r="H79" s="1546"/>
      <c r="I79" s="1547"/>
      <c r="J79" s="1546"/>
      <c r="K79" s="1546"/>
      <c r="L79" s="1546"/>
      <c r="M79" s="1546"/>
      <c r="N79" s="1546"/>
      <c r="O79" s="1547"/>
      <c r="P79" s="1546"/>
      <c r="Q79" s="1546"/>
      <c r="R79" s="1546"/>
      <c r="S79" s="1546"/>
      <c r="T79" s="1546"/>
      <c r="U79" s="1547"/>
      <c r="V79" s="1546"/>
      <c r="W79" s="1546"/>
      <c r="X79" s="1546"/>
      <c r="Y79" s="1546"/>
      <c r="Z79" s="1546"/>
      <c r="AA79" s="1546"/>
      <c r="AB79" s="1546"/>
      <c r="AC79" s="1547"/>
      <c r="AD79" s="1546"/>
      <c r="AE79" s="1546"/>
      <c r="AF79" s="1546"/>
      <c r="AG79" s="1546"/>
      <c r="AH79" s="1546"/>
      <c r="AI79" s="1546"/>
      <c r="AJ79" s="1546"/>
      <c r="AK79" s="1547"/>
      <c r="AL79" s="1546"/>
      <c r="AM79" s="1546"/>
      <c r="AN79" s="1546"/>
      <c r="AO79" s="1546"/>
      <c r="AP79" s="1546"/>
      <c r="AQ79" s="1546"/>
      <c r="AR79" s="1546"/>
      <c r="AS79" s="1547"/>
      <c r="AT79" s="1546"/>
      <c r="AU79" s="1546"/>
      <c r="AV79" s="1546"/>
      <c r="AW79" s="1546"/>
      <c r="AX79" s="1546"/>
      <c r="AY79" s="1546"/>
      <c r="AZ79" s="1546"/>
      <c r="BA79" s="1547"/>
      <c r="BB79" s="1546"/>
      <c r="BC79" s="1546"/>
      <c r="BD79" s="1546"/>
      <c r="BE79" s="1546"/>
      <c r="BF79" s="1546"/>
      <c r="BG79" s="1546"/>
      <c r="BH79" s="1546"/>
      <c r="BI79" s="1547"/>
      <c r="BJ79" s="1546"/>
      <c r="BK79" s="1546"/>
      <c r="BL79" s="1546"/>
      <c r="BM79" s="1546"/>
      <c r="BN79" s="1546"/>
      <c r="BO79" s="1546"/>
      <c r="BP79" s="1546"/>
      <c r="BQ79" s="1547"/>
      <c r="BR79" s="1546"/>
      <c r="BS79" s="1546"/>
      <c r="BT79" s="1546"/>
      <c r="BU79" s="1546"/>
      <c r="BV79" s="1546"/>
      <c r="BW79" s="1546"/>
      <c r="BX79" s="1546"/>
      <c r="BY79" s="1547"/>
      <c r="BZ79" s="1546"/>
      <c r="CA79" s="1546"/>
      <c r="CB79" s="1546"/>
      <c r="CC79" s="1546"/>
      <c r="CD79" s="1546"/>
      <c r="CE79" s="1546"/>
      <c r="CF79" s="1546"/>
      <c r="CG79" s="1547"/>
      <c r="CH79" s="1546"/>
      <c r="CI79" s="1546"/>
      <c r="CJ79" s="1546"/>
      <c r="CK79" s="1546"/>
      <c r="CL79" s="1546"/>
      <c r="CM79" s="1546"/>
      <c r="CN79" s="1546"/>
      <c r="CO79" s="1547"/>
      <c r="CP79" s="1508"/>
      <c r="CQ79" s="1508"/>
      <c r="CR79" s="1508"/>
      <c r="CS79" s="1508"/>
      <c r="CT79" s="1508"/>
      <c r="CU79" s="1508"/>
      <c r="CV79" s="1508"/>
      <c r="CW79" s="1547"/>
      <c r="CX79" s="1546"/>
      <c r="CY79" s="1546"/>
      <c r="CZ79" s="1546"/>
      <c r="DA79" s="1546"/>
      <c r="DB79" s="1546"/>
      <c r="DC79" s="1546"/>
      <c r="DD79" s="1546"/>
      <c r="DE79" s="1546"/>
      <c r="DF79" s="1546"/>
    </row>
    <row r="80" spans="3:110">
      <c r="C80" s="1547"/>
      <c r="D80" s="1546"/>
      <c r="E80" s="1546"/>
      <c r="F80" s="1546"/>
      <c r="G80" s="1546"/>
      <c r="H80" s="1546"/>
      <c r="I80" s="1547"/>
      <c r="J80" s="1546"/>
      <c r="K80" s="1546"/>
      <c r="L80" s="1546"/>
      <c r="M80" s="1546"/>
      <c r="N80" s="1546"/>
      <c r="O80" s="1547"/>
      <c r="P80" s="1546"/>
      <c r="Q80" s="1546"/>
      <c r="R80" s="1546"/>
      <c r="S80" s="1546"/>
      <c r="T80" s="1546"/>
      <c r="U80" s="1547"/>
      <c r="V80" s="1546"/>
      <c r="W80" s="1546"/>
      <c r="X80" s="1546"/>
      <c r="Y80" s="1546"/>
      <c r="Z80" s="1546"/>
      <c r="AA80" s="1546"/>
      <c r="AB80" s="1546"/>
      <c r="AC80" s="1547"/>
      <c r="AD80" s="1546"/>
      <c r="AE80" s="1546"/>
      <c r="AF80" s="1546"/>
      <c r="AG80" s="1546"/>
      <c r="AH80" s="1546"/>
      <c r="AI80" s="1546"/>
      <c r="AJ80" s="1546"/>
      <c r="AK80" s="1547"/>
      <c r="AL80" s="1546"/>
      <c r="AM80" s="1546"/>
      <c r="AN80" s="1546"/>
      <c r="AO80" s="1546"/>
      <c r="AP80" s="1546"/>
      <c r="AQ80" s="1546"/>
      <c r="AR80" s="1546"/>
      <c r="AS80" s="1547"/>
      <c r="AT80" s="1546"/>
      <c r="AU80" s="1546"/>
      <c r="AV80" s="1546"/>
      <c r="AW80" s="1546"/>
      <c r="AX80" s="1546"/>
      <c r="AY80" s="1546"/>
      <c r="AZ80" s="1546"/>
      <c r="BA80" s="1547"/>
      <c r="BB80" s="1546"/>
      <c r="BC80" s="1546"/>
      <c r="BD80" s="1546"/>
      <c r="BE80" s="1546"/>
      <c r="BF80" s="1546"/>
      <c r="BG80" s="1546"/>
      <c r="BH80" s="1546"/>
      <c r="BI80" s="1547"/>
      <c r="BJ80" s="1546"/>
      <c r="BK80" s="1546"/>
      <c r="BL80" s="1546"/>
      <c r="BM80" s="1546"/>
      <c r="BN80" s="1546"/>
      <c r="BO80" s="1546"/>
      <c r="BP80" s="1546"/>
      <c r="BQ80" s="1547"/>
      <c r="BR80" s="1546"/>
      <c r="BS80" s="1546"/>
      <c r="BT80" s="1546"/>
      <c r="BU80" s="1546"/>
      <c r="BV80" s="1546"/>
      <c r="BW80" s="1546"/>
      <c r="BX80" s="1546"/>
      <c r="BY80" s="1547"/>
      <c r="BZ80" s="1546"/>
      <c r="CA80" s="1546"/>
      <c r="CB80" s="1546"/>
      <c r="CC80" s="1546"/>
      <c r="CD80" s="1546"/>
      <c r="CE80" s="1546"/>
      <c r="CF80" s="1546"/>
      <c r="CG80" s="1547"/>
      <c r="CH80" s="1546"/>
      <c r="CI80" s="1546"/>
      <c r="CJ80" s="1546"/>
      <c r="CK80" s="1546"/>
      <c r="CL80" s="1546"/>
      <c r="CM80" s="1546"/>
      <c r="CN80" s="1546"/>
      <c r="CO80" s="1547"/>
      <c r="CP80" s="1508"/>
      <c r="CQ80" s="1508"/>
      <c r="CR80" s="1508"/>
      <c r="CS80" s="1508"/>
      <c r="CT80" s="1508"/>
      <c r="CU80" s="1508"/>
      <c r="CV80" s="1508"/>
      <c r="CW80" s="1547"/>
      <c r="CX80" s="1546"/>
      <c r="CY80" s="1546"/>
      <c r="CZ80" s="1546"/>
      <c r="DA80" s="1546"/>
      <c r="DB80" s="1546"/>
      <c r="DC80" s="1546"/>
      <c r="DD80" s="1546"/>
      <c r="DE80" s="1546"/>
      <c r="DF80" s="1546"/>
    </row>
    <row r="81" spans="3:110">
      <c r="C81" s="1547"/>
      <c r="D81" s="1546"/>
      <c r="E81" s="1546"/>
      <c r="F81" s="1546"/>
      <c r="G81" s="1546"/>
      <c r="H81" s="1546"/>
      <c r="I81" s="1547"/>
      <c r="J81" s="1546"/>
      <c r="K81" s="1546"/>
      <c r="L81" s="1546"/>
      <c r="M81" s="1546"/>
      <c r="N81" s="1546"/>
      <c r="O81" s="1547"/>
      <c r="P81" s="1546"/>
      <c r="Q81" s="1546"/>
      <c r="R81" s="1546"/>
      <c r="S81" s="1546"/>
      <c r="T81" s="1546"/>
      <c r="U81" s="1547"/>
      <c r="V81" s="1546"/>
      <c r="W81" s="1546"/>
      <c r="X81" s="1546"/>
      <c r="Y81" s="1546"/>
      <c r="Z81" s="1546"/>
      <c r="AA81" s="1546"/>
      <c r="AB81" s="1546"/>
      <c r="AC81" s="1547"/>
      <c r="AD81" s="1546"/>
      <c r="AE81" s="1546"/>
      <c r="AF81" s="1546"/>
      <c r="AG81" s="1546"/>
      <c r="AH81" s="1546"/>
      <c r="AI81" s="1546"/>
      <c r="AJ81" s="1546"/>
      <c r="AK81" s="1547"/>
      <c r="AL81" s="1546"/>
      <c r="AM81" s="1546"/>
      <c r="AN81" s="1546"/>
      <c r="AO81" s="1546"/>
      <c r="AP81" s="1546"/>
      <c r="AQ81" s="1546"/>
      <c r="AR81" s="1546"/>
      <c r="AS81" s="1547"/>
      <c r="AT81" s="1546"/>
      <c r="AU81" s="1546"/>
      <c r="AV81" s="1546"/>
      <c r="AW81" s="1546"/>
      <c r="AX81" s="1546"/>
      <c r="AY81" s="1546"/>
      <c r="AZ81" s="1546"/>
      <c r="BA81" s="1547"/>
      <c r="BB81" s="1546"/>
      <c r="BC81" s="1546"/>
      <c r="BD81" s="1546"/>
      <c r="BE81" s="1546"/>
      <c r="BF81" s="1546"/>
      <c r="BG81" s="1546"/>
      <c r="BH81" s="1546"/>
      <c r="BI81" s="1547"/>
      <c r="BJ81" s="1546"/>
      <c r="BK81" s="1546"/>
      <c r="BL81" s="1546"/>
      <c r="BM81" s="1546"/>
      <c r="BN81" s="1546"/>
      <c r="BO81" s="1546"/>
      <c r="BP81" s="1546"/>
      <c r="BQ81" s="1547"/>
      <c r="BR81" s="1546"/>
      <c r="BS81" s="1546"/>
      <c r="BT81" s="1546"/>
      <c r="BU81" s="1546"/>
      <c r="BV81" s="1546"/>
      <c r="BW81" s="1546"/>
      <c r="BX81" s="1546"/>
      <c r="BY81" s="1547"/>
      <c r="BZ81" s="1546"/>
      <c r="CA81" s="1546"/>
      <c r="CB81" s="1546"/>
      <c r="CC81" s="1546"/>
      <c r="CD81" s="1546"/>
      <c r="CE81" s="1546"/>
      <c r="CF81" s="1546"/>
      <c r="CG81" s="1547"/>
      <c r="CH81" s="1546"/>
      <c r="CI81" s="1546"/>
      <c r="CJ81" s="1546"/>
      <c r="CK81" s="1546"/>
      <c r="CL81" s="1546"/>
      <c r="CM81" s="1546"/>
      <c r="CN81" s="1546"/>
      <c r="CO81" s="1547"/>
      <c r="CP81" s="1508"/>
      <c r="CQ81" s="1508"/>
      <c r="CR81" s="1508"/>
      <c r="CS81" s="1508"/>
      <c r="CT81" s="1508"/>
      <c r="CU81" s="1508"/>
      <c r="CV81" s="1508"/>
      <c r="CW81" s="1547"/>
      <c r="CX81" s="1546"/>
      <c r="CY81" s="1546"/>
      <c r="CZ81" s="1546"/>
      <c r="DA81" s="1546"/>
      <c r="DB81" s="1546"/>
      <c r="DC81" s="1546"/>
      <c r="DD81" s="1546"/>
      <c r="DE81" s="1546"/>
      <c r="DF81" s="1546"/>
    </row>
    <row r="82" spans="3:110">
      <c r="C82" s="1547"/>
      <c r="D82" s="1546"/>
      <c r="E82" s="1546"/>
      <c r="F82" s="1546"/>
      <c r="G82" s="1546"/>
      <c r="H82" s="1546"/>
      <c r="I82" s="1547"/>
      <c r="J82" s="1546"/>
      <c r="K82" s="1546"/>
      <c r="L82" s="1546"/>
      <c r="M82" s="1546"/>
      <c r="N82" s="1546"/>
      <c r="O82" s="1547"/>
      <c r="P82" s="1546"/>
      <c r="Q82" s="1546"/>
      <c r="R82" s="1546"/>
      <c r="S82" s="1546"/>
      <c r="T82" s="1546"/>
      <c r="U82" s="1547"/>
      <c r="V82" s="1546"/>
      <c r="W82" s="1546"/>
      <c r="X82" s="1546"/>
      <c r="Y82" s="1546"/>
      <c r="Z82" s="1546"/>
      <c r="AA82" s="1546"/>
      <c r="AB82" s="1546"/>
      <c r="AC82" s="1547"/>
      <c r="AD82" s="1546"/>
      <c r="AE82" s="1546"/>
      <c r="AF82" s="1546"/>
      <c r="AG82" s="1546"/>
      <c r="AH82" s="1546"/>
      <c r="AI82" s="1546"/>
      <c r="AJ82" s="1546"/>
      <c r="AK82" s="1547"/>
      <c r="AL82" s="1546"/>
      <c r="AM82" s="1546"/>
      <c r="AN82" s="1546"/>
      <c r="AO82" s="1546"/>
      <c r="AP82" s="1546"/>
      <c r="AQ82" s="1546"/>
      <c r="AR82" s="1546"/>
      <c r="AS82" s="1547"/>
      <c r="AT82" s="1546"/>
      <c r="AU82" s="1546"/>
      <c r="AV82" s="1546"/>
      <c r="AW82" s="1546"/>
      <c r="AX82" s="1546"/>
      <c r="AY82" s="1546"/>
      <c r="AZ82" s="1546"/>
      <c r="BA82" s="1547"/>
      <c r="BB82" s="1546"/>
      <c r="BC82" s="1546"/>
      <c r="BD82" s="1546"/>
      <c r="BE82" s="1546"/>
      <c r="BF82" s="1546"/>
      <c r="BG82" s="1546"/>
      <c r="BH82" s="1546"/>
      <c r="BI82" s="1547"/>
      <c r="BJ82" s="1546"/>
      <c r="BK82" s="1546"/>
      <c r="BL82" s="1546"/>
      <c r="BM82" s="1546"/>
      <c r="BN82" s="1546"/>
      <c r="BO82" s="1546"/>
      <c r="BP82" s="1546"/>
      <c r="BQ82" s="1547"/>
      <c r="BR82" s="1546"/>
      <c r="BS82" s="1546"/>
      <c r="BT82" s="1546"/>
      <c r="BU82" s="1546"/>
      <c r="BV82" s="1546"/>
      <c r="BW82" s="1546"/>
      <c r="BX82" s="1546"/>
      <c r="BY82" s="1547"/>
      <c r="BZ82" s="1546"/>
      <c r="CA82" s="1546"/>
      <c r="CB82" s="1546"/>
      <c r="CC82" s="1546"/>
      <c r="CD82" s="1546"/>
      <c r="CE82" s="1546"/>
      <c r="CF82" s="1546"/>
      <c r="CG82" s="1547"/>
      <c r="CH82" s="1546"/>
      <c r="CI82" s="1546"/>
      <c r="CJ82" s="1546"/>
      <c r="CK82" s="1546"/>
      <c r="CL82" s="1546"/>
      <c r="CM82" s="1546"/>
      <c r="CN82" s="1546"/>
      <c r="CO82" s="1547"/>
      <c r="CP82" s="1508"/>
      <c r="CQ82" s="1508"/>
      <c r="CR82" s="1508"/>
      <c r="CS82" s="1508"/>
      <c r="CT82" s="1508"/>
      <c r="CU82" s="1508"/>
      <c r="CV82" s="1508"/>
      <c r="CW82" s="1547"/>
      <c r="CX82" s="1546"/>
      <c r="CY82" s="1546"/>
      <c r="CZ82" s="1546"/>
      <c r="DA82" s="1546"/>
      <c r="DB82" s="1546"/>
      <c r="DC82" s="1546"/>
      <c r="DD82" s="1546"/>
      <c r="DE82" s="1546"/>
      <c r="DF82" s="1546"/>
    </row>
    <row r="83" spans="3:110">
      <c r="C83" s="1547"/>
      <c r="D83" s="1546"/>
      <c r="E83" s="1546"/>
      <c r="F83" s="1546"/>
      <c r="G83" s="1546"/>
      <c r="H83" s="1546"/>
      <c r="I83" s="1547"/>
      <c r="J83" s="1546"/>
      <c r="K83" s="1546"/>
      <c r="L83" s="1546"/>
      <c r="M83" s="1546"/>
      <c r="N83" s="1546"/>
      <c r="O83" s="1547"/>
      <c r="P83" s="1546"/>
      <c r="Q83" s="1546"/>
      <c r="R83" s="1546"/>
      <c r="S83" s="1546"/>
      <c r="T83" s="1546"/>
      <c r="U83" s="1547"/>
      <c r="V83" s="1546"/>
      <c r="W83" s="1546"/>
      <c r="X83" s="1546"/>
      <c r="Y83" s="1546"/>
      <c r="Z83" s="1546"/>
      <c r="AA83" s="1546"/>
      <c r="AB83" s="1546"/>
      <c r="AC83" s="1547"/>
      <c r="AD83" s="1546"/>
      <c r="AE83" s="1546"/>
      <c r="AF83" s="1546"/>
      <c r="AG83" s="1546"/>
      <c r="AH83" s="1546"/>
      <c r="AI83" s="1546"/>
      <c r="AJ83" s="1546"/>
      <c r="AK83" s="1547"/>
      <c r="AL83" s="1546"/>
      <c r="AM83" s="1546"/>
      <c r="AN83" s="1546"/>
      <c r="AO83" s="1546"/>
      <c r="AP83" s="1546"/>
      <c r="AQ83" s="1546"/>
      <c r="AR83" s="1546"/>
      <c r="AS83" s="1547"/>
      <c r="AT83" s="1546"/>
      <c r="AU83" s="1546"/>
      <c r="AV83" s="1546"/>
      <c r="AW83" s="1546"/>
      <c r="AX83" s="1546"/>
      <c r="AY83" s="1546"/>
      <c r="AZ83" s="1546"/>
      <c r="BA83" s="1547"/>
      <c r="BB83" s="1546"/>
      <c r="BC83" s="1546"/>
      <c r="BD83" s="1546"/>
      <c r="BE83" s="1546"/>
      <c r="BF83" s="1546"/>
      <c r="BG83" s="1546"/>
      <c r="BH83" s="1546"/>
      <c r="BI83" s="1547"/>
      <c r="BJ83" s="1546"/>
      <c r="BK83" s="1546"/>
      <c r="BL83" s="1546"/>
      <c r="BM83" s="1546"/>
      <c r="BN83" s="1546"/>
      <c r="BO83" s="1546"/>
      <c r="BP83" s="1546"/>
      <c r="BQ83" s="1547"/>
      <c r="BR83" s="1546"/>
      <c r="BS83" s="1546"/>
      <c r="BT83" s="1546"/>
      <c r="BU83" s="1546"/>
      <c r="BV83" s="1546"/>
      <c r="BW83" s="1546"/>
      <c r="BX83" s="1546"/>
      <c r="BY83" s="1547"/>
      <c r="BZ83" s="1546"/>
      <c r="CA83" s="1546"/>
      <c r="CB83" s="1546"/>
      <c r="CC83" s="1546"/>
      <c r="CD83" s="1546"/>
      <c r="CE83" s="1546"/>
      <c r="CF83" s="1546"/>
      <c r="CG83" s="1547"/>
      <c r="CH83" s="1546"/>
      <c r="CI83" s="1546"/>
      <c r="CJ83" s="1546"/>
      <c r="CK83" s="1546"/>
      <c r="CL83" s="1546"/>
      <c r="CM83" s="1546"/>
      <c r="CN83" s="1546"/>
      <c r="CO83" s="1547"/>
      <c r="CP83" s="1508"/>
      <c r="CQ83" s="1508"/>
      <c r="CR83" s="1508"/>
      <c r="CS83" s="1508"/>
      <c r="CT83" s="1508"/>
      <c r="CU83" s="1508"/>
      <c r="CV83" s="1508"/>
      <c r="CW83" s="1547"/>
      <c r="CX83" s="1546"/>
      <c r="CY83" s="1546"/>
      <c r="CZ83" s="1546"/>
      <c r="DA83" s="1546"/>
      <c r="DB83" s="1546"/>
      <c r="DC83" s="1546"/>
      <c r="DD83" s="1546"/>
      <c r="DE83" s="1546"/>
      <c r="DF83" s="1546"/>
    </row>
    <row r="84" spans="3:110">
      <c r="C84" s="1547"/>
      <c r="D84" s="1546"/>
      <c r="E84" s="1546"/>
      <c r="F84" s="1546"/>
      <c r="G84" s="1546"/>
      <c r="H84" s="1546"/>
      <c r="I84" s="1547"/>
      <c r="J84" s="1546"/>
      <c r="K84" s="1546"/>
      <c r="L84" s="1546"/>
      <c r="M84" s="1546"/>
      <c r="N84" s="1546"/>
      <c r="O84" s="1547"/>
      <c r="P84" s="1546"/>
      <c r="Q84" s="1546"/>
      <c r="R84" s="1546"/>
      <c r="S84" s="1546"/>
      <c r="T84" s="1546"/>
      <c r="U84" s="1547"/>
      <c r="V84" s="1546"/>
      <c r="W84" s="1546"/>
      <c r="X84" s="1546"/>
      <c r="Y84" s="1546"/>
      <c r="Z84" s="1546"/>
      <c r="AA84" s="1546"/>
      <c r="AB84" s="1546"/>
      <c r="AC84" s="1547"/>
      <c r="AD84" s="1546"/>
      <c r="AE84" s="1546"/>
      <c r="AF84" s="1546"/>
      <c r="AG84" s="1546"/>
      <c r="AH84" s="1546"/>
      <c r="AI84" s="1546"/>
      <c r="AJ84" s="1546"/>
      <c r="AK84" s="1547"/>
      <c r="AL84" s="1546"/>
      <c r="AM84" s="1546"/>
      <c r="AN84" s="1546"/>
      <c r="AO84" s="1546"/>
      <c r="AP84" s="1546"/>
      <c r="AQ84" s="1546"/>
      <c r="AR84" s="1546"/>
      <c r="AS84" s="1547"/>
      <c r="AT84" s="1546"/>
      <c r="AU84" s="1546"/>
      <c r="AV84" s="1546"/>
      <c r="AW84" s="1546"/>
      <c r="AX84" s="1546"/>
      <c r="AY84" s="1546"/>
      <c r="AZ84" s="1546"/>
      <c r="BA84" s="1547"/>
      <c r="BB84" s="1546"/>
      <c r="BC84" s="1546"/>
      <c r="BD84" s="1546"/>
      <c r="BE84" s="1546"/>
      <c r="BF84" s="1546"/>
      <c r="BG84" s="1546"/>
      <c r="BH84" s="1546"/>
      <c r="BI84" s="1547"/>
      <c r="BJ84" s="1546"/>
      <c r="BK84" s="1546"/>
      <c r="BL84" s="1546"/>
      <c r="BM84" s="1546"/>
      <c r="BN84" s="1546"/>
      <c r="BO84" s="1546"/>
      <c r="BP84" s="1546"/>
      <c r="BQ84" s="1547"/>
      <c r="BR84" s="1546"/>
      <c r="BS84" s="1546"/>
      <c r="BT84" s="1546"/>
      <c r="BU84" s="1546"/>
      <c r="BV84" s="1546"/>
      <c r="BW84" s="1546"/>
      <c r="BX84" s="1546"/>
      <c r="BY84" s="1547"/>
      <c r="BZ84" s="1546"/>
      <c r="CA84" s="1546"/>
      <c r="CB84" s="1546"/>
      <c r="CC84" s="1546"/>
      <c r="CD84" s="1546"/>
      <c r="CE84" s="1546"/>
      <c r="CF84" s="1546"/>
      <c r="CG84" s="1547"/>
      <c r="CH84" s="1546"/>
      <c r="CI84" s="1546"/>
      <c r="CJ84" s="1546"/>
      <c r="CK84" s="1546"/>
      <c r="CL84" s="1546"/>
      <c r="CM84" s="1546"/>
      <c r="CN84" s="1546"/>
      <c r="CO84" s="1547"/>
      <c r="CP84" s="1508"/>
      <c r="CQ84" s="1508"/>
      <c r="CR84" s="1508"/>
      <c r="CS84" s="1508"/>
      <c r="CT84" s="1508"/>
      <c r="CU84" s="1508"/>
      <c r="CV84" s="1508"/>
      <c r="CW84" s="1547"/>
      <c r="CX84" s="1546"/>
      <c r="CY84" s="1546"/>
      <c r="CZ84" s="1546"/>
      <c r="DA84" s="1546"/>
      <c r="DB84" s="1546"/>
      <c r="DC84" s="1546"/>
      <c r="DD84" s="1546"/>
      <c r="DE84" s="1546"/>
      <c r="DF84" s="1546"/>
    </row>
    <row r="85" spans="3:110">
      <c r="C85" s="1547"/>
      <c r="D85" s="1546"/>
      <c r="E85" s="1546"/>
      <c r="F85" s="1546"/>
      <c r="G85" s="1546"/>
      <c r="H85" s="1546"/>
      <c r="I85" s="1547"/>
      <c r="J85" s="1546"/>
      <c r="K85" s="1546"/>
      <c r="L85" s="1546"/>
      <c r="M85" s="1546"/>
      <c r="N85" s="1546"/>
      <c r="O85" s="1547"/>
      <c r="P85" s="1546"/>
      <c r="Q85" s="1546"/>
      <c r="R85" s="1546"/>
      <c r="S85" s="1546"/>
      <c r="T85" s="1546"/>
      <c r="U85" s="1547"/>
      <c r="V85" s="1546"/>
      <c r="W85" s="1546"/>
      <c r="X85" s="1546"/>
      <c r="Y85" s="1546"/>
      <c r="Z85" s="1546"/>
      <c r="AA85" s="1546"/>
      <c r="AB85" s="1546"/>
      <c r="AC85" s="1547"/>
      <c r="AD85" s="1546"/>
      <c r="AE85" s="1546"/>
      <c r="AF85" s="1546"/>
      <c r="AG85" s="1546"/>
      <c r="AH85" s="1546"/>
      <c r="AI85" s="1546"/>
      <c r="AJ85" s="1546"/>
      <c r="AK85" s="1547"/>
      <c r="AL85" s="1546"/>
      <c r="AM85" s="1546"/>
      <c r="AN85" s="1546"/>
      <c r="AO85" s="1546"/>
      <c r="AP85" s="1546"/>
      <c r="AQ85" s="1546"/>
      <c r="AR85" s="1546"/>
      <c r="AS85" s="1547"/>
      <c r="AT85" s="1546"/>
      <c r="AU85" s="1546"/>
      <c r="AV85" s="1546"/>
      <c r="AW85" s="1546"/>
      <c r="AX85" s="1546"/>
      <c r="AY85" s="1546"/>
      <c r="AZ85" s="1546"/>
      <c r="BA85" s="1547"/>
      <c r="BB85" s="1546"/>
      <c r="BC85" s="1546"/>
      <c r="BD85" s="1546"/>
      <c r="BE85" s="1546"/>
      <c r="BF85" s="1546"/>
      <c r="BG85" s="1546"/>
      <c r="BH85" s="1546"/>
      <c r="BI85" s="1547"/>
      <c r="BJ85" s="1546"/>
      <c r="BK85" s="1546"/>
      <c r="BL85" s="1546"/>
      <c r="BM85" s="1546"/>
      <c r="BN85" s="1546"/>
      <c r="BO85" s="1546"/>
      <c r="BP85" s="1546"/>
      <c r="BQ85" s="1547"/>
      <c r="BR85" s="1546"/>
      <c r="BS85" s="1546"/>
      <c r="BT85" s="1546"/>
      <c r="BU85" s="1546"/>
      <c r="BV85" s="1546"/>
      <c r="BW85" s="1546"/>
      <c r="BX85" s="1546"/>
      <c r="BY85" s="1547"/>
      <c r="BZ85" s="1546"/>
      <c r="CA85" s="1546"/>
      <c r="CB85" s="1546"/>
      <c r="CC85" s="1546"/>
      <c r="CD85" s="1546"/>
      <c r="CE85" s="1546"/>
      <c r="CF85" s="1546"/>
      <c r="CG85" s="1547"/>
      <c r="CH85" s="1546"/>
      <c r="CI85" s="1546"/>
      <c r="CJ85" s="1546"/>
      <c r="CK85" s="1546"/>
      <c r="CL85" s="1546"/>
      <c r="CM85" s="1546"/>
      <c r="CN85" s="1546"/>
      <c r="CO85" s="1547"/>
      <c r="CP85" s="1508"/>
      <c r="CQ85" s="1508"/>
      <c r="CR85" s="1508"/>
      <c r="CS85" s="1508"/>
      <c r="CT85" s="1508"/>
      <c r="CU85" s="1508"/>
      <c r="CV85" s="1508"/>
      <c r="CW85" s="1547"/>
      <c r="CX85" s="1546"/>
      <c r="CY85" s="1546"/>
      <c r="CZ85" s="1546"/>
      <c r="DA85" s="1546"/>
      <c r="DB85" s="1546"/>
      <c r="DC85" s="1546"/>
      <c r="DD85" s="1546"/>
      <c r="DE85" s="1546"/>
      <c r="DF85" s="1546"/>
    </row>
    <row r="86" spans="3:110">
      <c r="C86" s="1547"/>
      <c r="D86" s="1546"/>
      <c r="E86" s="1546"/>
      <c r="F86" s="1546"/>
      <c r="G86" s="1546"/>
      <c r="H86" s="1546"/>
      <c r="I86" s="1547"/>
      <c r="J86" s="1546"/>
      <c r="K86" s="1546"/>
      <c r="L86" s="1546"/>
      <c r="M86" s="1546"/>
      <c r="N86" s="1546"/>
      <c r="O86" s="1547"/>
      <c r="P86" s="1546"/>
      <c r="Q86" s="1546"/>
      <c r="R86" s="1546"/>
      <c r="S86" s="1546"/>
      <c r="T86" s="1546"/>
      <c r="U86" s="1547"/>
      <c r="V86" s="1546"/>
      <c r="W86" s="1546"/>
      <c r="X86" s="1546"/>
      <c r="Y86" s="1546"/>
      <c r="Z86" s="1546"/>
      <c r="AA86" s="1546"/>
      <c r="AB86" s="1546"/>
      <c r="AC86" s="1547"/>
      <c r="AD86" s="1546"/>
      <c r="AE86" s="1546"/>
      <c r="AF86" s="1546"/>
      <c r="AG86" s="1546"/>
      <c r="AH86" s="1546"/>
      <c r="AI86" s="1546"/>
      <c r="AJ86" s="1546"/>
      <c r="AK86" s="1547"/>
      <c r="AL86" s="1546"/>
      <c r="AM86" s="1546"/>
      <c r="AN86" s="1546"/>
      <c r="AO86" s="1546"/>
      <c r="AP86" s="1546"/>
      <c r="AQ86" s="1546"/>
      <c r="AR86" s="1546"/>
      <c r="AS86" s="1547"/>
      <c r="AT86" s="1546"/>
      <c r="AU86" s="1546"/>
      <c r="AV86" s="1546"/>
      <c r="AW86" s="1546"/>
      <c r="AX86" s="1546"/>
      <c r="AY86" s="1546"/>
      <c r="AZ86" s="1546"/>
      <c r="BA86" s="1547"/>
      <c r="BB86" s="1546"/>
      <c r="BC86" s="1546"/>
      <c r="BD86" s="1546"/>
      <c r="BE86" s="1546"/>
      <c r="BF86" s="1546"/>
      <c r="BG86" s="1546"/>
      <c r="BH86" s="1546"/>
      <c r="BI86" s="1547"/>
      <c r="BJ86" s="1546"/>
      <c r="BK86" s="1546"/>
      <c r="BL86" s="1546"/>
      <c r="BM86" s="1546"/>
      <c r="BN86" s="1546"/>
      <c r="BO86" s="1546"/>
      <c r="BP86" s="1546"/>
      <c r="BQ86" s="1547"/>
      <c r="BR86" s="1546"/>
      <c r="BS86" s="1546"/>
      <c r="BT86" s="1546"/>
      <c r="BU86" s="1546"/>
      <c r="BV86" s="1546"/>
      <c r="BW86" s="1546"/>
      <c r="BX86" s="1546"/>
      <c r="BY86" s="1547"/>
      <c r="BZ86" s="1546"/>
      <c r="CA86" s="1546"/>
      <c r="CB86" s="1546"/>
      <c r="CC86" s="1546"/>
      <c r="CD86" s="1546"/>
      <c r="CE86" s="1546"/>
      <c r="CF86" s="1546"/>
      <c r="CG86" s="1547"/>
      <c r="CH86" s="1546"/>
      <c r="CI86" s="1546"/>
      <c r="CJ86" s="1546"/>
      <c r="CK86" s="1546"/>
      <c r="CL86" s="1546"/>
      <c r="CM86" s="1546"/>
      <c r="CN86" s="1546"/>
      <c r="CO86" s="1547"/>
      <c r="CP86" s="1508"/>
      <c r="CQ86" s="1508"/>
      <c r="CR86" s="1508"/>
      <c r="CS86" s="1508"/>
      <c r="CT86" s="1508"/>
      <c r="CU86" s="1508"/>
      <c r="CV86" s="1508"/>
      <c r="CW86" s="1547"/>
      <c r="CX86" s="1546"/>
      <c r="CY86" s="1546"/>
      <c r="CZ86" s="1546"/>
      <c r="DA86" s="1546"/>
      <c r="DB86" s="1546"/>
      <c r="DC86" s="1546"/>
      <c r="DD86" s="1546"/>
      <c r="DE86" s="1546"/>
      <c r="DF86" s="1546"/>
    </row>
    <row r="87" spans="3:110">
      <c r="C87" s="1547"/>
      <c r="D87" s="1546"/>
      <c r="E87" s="1546"/>
      <c r="F87" s="1546"/>
      <c r="G87" s="1546"/>
      <c r="H87" s="1546"/>
      <c r="I87" s="1547"/>
      <c r="J87" s="1546"/>
      <c r="K87" s="1546"/>
      <c r="L87" s="1546"/>
      <c r="M87" s="1546"/>
      <c r="N87" s="1546"/>
      <c r="O87" s="1547"/>
      <c r="P87" s="1546"/>
      <c r="Q87" s="1546"/>
      <c r="R87" s="1546"/>
      <c r="S87" s="1546"/>
      <c r="T87" s="1546"/>
      <c r="U87" s="1547"/>
      <c r="V87" s="1546"/>
      <c r="W87" s="1546"/>
      <c r="X87" s="1546"/>
      <c r="Y87" s="1546"/>
      <c r="Z87" s="1546"/>
      <c r="AA87" s="1546"/>
      <c r="AB87" s="1546"/>
      <c r="AC87" s="1547"/>
      <c r="AD87" s="1546"/>
      <c r="AE87" s="1546"/>
      <c r="AF87" s="1546"/>
      <c r="AG87" s="1546"/>
      <c r="AH87" s="1546"/>
      <c r="AI87" s="1546"/>
      <c r="AJ87" s="1546"/>
      <c r="AK87" s="1547"/>
      <c r="AL87" s="1546"/>
      <c r="AM87" s="1546"/>
      <c r="AN87" s="1546"/>
      <c r="AO87" s="1546"/>
      <c r="AP87" s="1546"/>
      <c r="AQ87" s="1546"/>
      <c r="AR87" s="1546"/>
      <c r="AS87" s="1547"/>
      <c r="AT87" s="1546"/>
      <c r="AU87" s="1546"/>
      <c r="AV87" s="1546"/>
      <c r="AW87" s="1546"/>
      <c r="AX87" s="1546"/>
      <c r="AY87" s="1546"/>
      <c r="AZ87" s="1546"/>
      <c r="BA87" s="1547"/>
      <c r="BB87" s="1546"/>
      <c r="BC87" s="1546"/>
      <c r="BD87" s="1546"/>
      <c r="BE87" s="1546"/>
      <c r="BF87" s="1546"/>
      <c r="BG87" s="1546"/>
      <c r="BH87" s="1546"/>
      <c r="BI87" s="1547"/>
      <c r="BJ87" s="1546"/>
      <c r="BK87" s="1546"/>
      <c r="BL87" s="1546"/>
      <c r="BM87" s="1546"/>
      <c r="BN87" s="1546"/>
      <c r="BO87" s="1546"/>
      <c r="BP87" s="1546"/>
      <c r="BQ87" s="1547"/>
      <c r="BR87" s="1546"/>
      <c r="BS87" s="1546"/>
      <c r="BT87" s="1546"/>
      <c r="BU87" s="1546"/>
      <c r="BV87" s="1546"/>
      <c r="BW87" s="1546"/>
      <c r="BX87" s="1546"/>
      <c r="BY87" s="1547"/>
      <c r="BZ87" s="1546"/>
      <c r="CA87" s="1546"/>
      <c r="CB87" s="1546"/>
      <c r="CC87" s="1546"/>
      <c r="CD87" s="1546"/>
      <c r="CE87" s="1546"/>
      <c r="CF87" s="1546"/>
      <c r="CG87" s="1547"/>
      <c r="CH87" s="1546"/>
      <c r="CI87" s="1546"/>
      <c r="CJ87" s="1546"/>
      <c r="CK87" s="1546"/>
      <c r="CL87" s="1546"/>
      <c r="CM87" s="1546"/>
      <c r="CN87" s="1546"/>
      <c r="CO87" s="1547"/>
      <c r="CP87" s="1508"/>
      <c r="CQ87" s="1508"/>
      <c r="CR87" s="1508"/>
      <c r="CS87" s="1508"/>
      <c r="CT87" s="1508"/>
      <c r="CU87" s="1508"/>
      <c r="CV87" s="1508"/>
      <c r="CW87" s="1547"/>
      <c r="CX87" s="1546"/>
      <c r="CY87" s="1546"/>
      <c r="CZ87" s="1546"/>
      <c r="DA87" s="1546"/>
      <c r="DB87" s="1546"/>
      <c r="DC87" s="1546"/>
      <c r="DD87" s="1546"/>
      <c r="DE87" s="1546"/>
      <c r="DF87" s="1546"/>
    </row>
    <row r="88" spans="3:110">
      <c r="C88" s="1547"/>
      <c r="D88" s="1546"/>
      <c r="E88" s="1546"/>
      <c r="F88" s="1546"/>
      <c r="G88" s="1546"/>
      <c r="H88" s="1546"/>
      <c r="I88" s="1547"/>
      <c r="J88" s="1546"/>
      <c r="K88" s="1546"/>
      <c r="L88" s="1546"/>
      <c r="M88" s="1546"/>
      <c r="N88" s="1546"/>
      <c r="O88" s="1547"/>
      <c r="P88" s="1546"/>
      <c r="Q88" s="1546"/>
      <c r="R88" s="1546"/>
      <c r="S88" s="1546"/>
      <c r="T88" s="1546"/>
      <c r="U88" s="1547"/>
      <c r="V88" s="1546"/>
      <c r="W88" s="1546"/>
      <c r="X88" s="1546"/>
      <c r="Y88" s="1546"/>
      <c r="Z88" s="1546"/>
      <c r="AA88" s="1546"/>
      <c r="AB88" s="1546"/>
      <c r="AC88" s="1547"/>
      <c r="AD88" s="1546"/>
      <c r="AE88" s="1546"/>
      <c r="AF88" s="1546"/>
      <c r="AG88" s="1546"/>
      <c r="AH88" s="1546"/>
      <c r="AI88" s="1546"/>
      <c r="AJ88" s="1546"/>
      <c r="AK88" s="1547"/>
      <c r="AL88" s="1546"/>
      <c r="AM88" s="1546"/>
      <c r="AN88" s="1546"/>
      <c r="AO88" s="1546"/>
      <c r="AP88" s="1546"/>
      <c r="AQ88" s="1546"/>
      <c r="AR88" s="1546"/>
      <c r="AS88" s="1547"/>
      <c r="AT88" s="1546"/>
      <c r="AU88" s="1546"/>
      <c r="AV88" s="1546"/>
      <c r="AW88" s="1546"/>
      <c r="AX88" s="1546"/>
      <c r="AY88" s="1546"/>
      <c r="AZ88" s="1546"/>
      <c r="BA88" s="1547"/>
      <c r="BB88" s="1546"/>
      <c r="BC88" s="1546"/>
      <c r="BD88" s="1546"/>
      <c r="BE88" s="1546"/>
      <c r="BF88" s="1546"/>
      <c r="BG88" s="1546"/>
      <c r="BH88" s="1546"/>
      <c r="BI88" s="1547"/>
      <c r="BJ88" s="1546"/>
      <c r="BK88" s="1546"/>
      <c r="BL88" s="1546"/>
      <c r="BM88" s="1546"/>
      <c r="BN88" s="1546"/>
      <c r="BO88" s="1546"/>
      <c r="BP88" s="1546"/>
      <c r="BQ88" s="1547"/>
      <c r="BR88" s="1546"/>
      <c r="BS88" s="1546"/>
      <c r="BT88" s="1546"/>
      <c r="BU88" s="1546"/>
      <c r="BV88" s="1546"/>
      <c r="BW88" s="1546"/>
      <c r="BX88" s="1546"/>
      <c r="BY88" s="1547"/>
      <c r="BZ88" s="1546"/>
      <c r="CA88" s="1546"/>
      <c r="CB88" s="1546"/>
      <c r="CC88" s="1546"/>
      <c r="CD88" s="1546"/>
      <c r="CE88" s="1546"/>
      <c r="CF88" s="1546"/>
      <c r="CG88" s="1547"/>
      <c r="CH88" s="1546"/>
      <c r="CI88" s="1546"/>
      <c r="CJ88" s="1546"/>
      <c r="CK88" s="1546"/>
      <c r="CL88" s="1546"/>
      <c r="CM88" s="1546"/>
      <c r="CN88" s="1546"/>
      <c r="CO88" s="1547"/>
      <c r="CP88" s="1508"/>
      <c r="CQ88" s="1508"/>
      <c r="CR88" s="1508"/>
      <c r="CS88" s="1508"/>
      <c r="CT88" s="1508"/>
      <c r="CU88" s="1508"/>
      <c r="CV88" s="1508"/>
      <c r="CW88" s="1547"/>
      <c r="CX88" s="1546"/>
      <c r="CY88" s="1546"/>
      <c r="CZ88" s="1546"/>
      <c r="DA88" s="1546"/>
      <c r="DB88" s="1546"/>
      <c r="DC88" s="1546"/>
      <c r="DD88" s="1546"/>
      <c r="DE88" s="1546"/>
      <c r="DF88" s="1546"/>
    </row>
    <row r="89" spans="3:110">
      <c r="C89" s="1547"/>
      <c r="D89" s="1546"/>
      <c r="E89" s="1546"/>
      <c r="F89" s="1546"/>
      <c r="G89" s="1546"/>
      <c r="H89" s="1546"/>
      <c r="I89" s="1547"/>
      <c r="J89" s="1546"/>
      <c r="K89" s="1546"/>
      <c r="L89" s="1546"/>
      <c r="M89" s="1546"/>
      <c r="N89" s="1546"/>
      <c r="O89" s="1547"/>
      <c r="P89" s="1546"/>
      <c r="Q89" s="1546"/>
      <c r="R89" s="1546"/>
      <c r="S89" s="1546"/>
      <c r="T89" s="1546"/>
      <c r="U89" s="1547"/>
      <c r="V89" s="1546"/>
      <c r="W89" s="1546"/>
      <c r="X89" s="1546"/>
      <c r="Y89" s="1546"/>
      <c r="Z89" s="1546"/>
      <c r="AA89" s="1546"/>
      <c r="AB89" s="1546"/>
      <c r="AC89" s="1547"/>
      <c r="AD89" s="1546"/>
      <c r="AE89" s="1546"/>
      <c r="AF89" s="1546"/>
      <c r="AG89" s="1546"/>
      <c r="AH89" s="1546"/>
      <c r="AI89" s="1546"/>
      <c r="AJ89" s="1546"/>
      <c r="AK89" s="1547"/>
      <c r="AL89" s="1546"/>
      <c r="AM89" s="1546"/>
      <c r="AN89" s="1546"/>
      <c r="AO89" s="1546"/>
      <c r="AP89" s="1546"/>
      <c r="AQ89" s="1546"/>
      <c r="AR89" s="1546"/>
      <c r="AS89" s="1547"/>
      <c r="AT89" s="1546"/>
      <c r="AU89" s="1546"/>
      <c r="AV89" s="1546"/>
      <c r="AW89" s="1546"/>
      <c r="AX89" s="1546"/>
      <c r="AY89" s="1546"/>
      <c r="AZ89" s="1546"/>
      <c r="BA89" s="1547"/>
      <c r="BB89" s="1546"/>
      <c r="BC89" s="1546"/>
      <c r="BD89" s="1546"/>
      <c r="BE89" s="1546"/>
      <c r="BF89" s="1546"/>
      <c r="BG89" s="1546"/>
      <c r="BH89" s="1546"/>
      <c r="BI89" s="1547"/>
      <c r="BJ89" s="1546"/>
      <c r="BK89" s="1546"/>
      <c r="BL89" s="1546"/>
      <c r="BM89" s="1546"/>
      <c r="BN89" s="1546"/>
      <c r="BO89" s="1546"/>
      <c r="BP89" s="1546"/>
      <c r="BQ89" s="1547"/>
      <c r="BR89" s="1546"/>
      <c r="BS89" s="1546"/>
      <c r="BT89" s="1546"/>
      <c r="BU89" s="1546"/>
      <c r="BV89" s="1546"/>
      <c r="BW89" s="1546"/>
      <c r="BX89" s="1546"/>
      <c r="BY89" s="1547"/>
      <c r="BZ89" s="1546"/>
      <c r="CA89" s="1546"/>
      <c r="CB89" s="1546"/>
      <c r="CC89" s="1546"/>
      <c r="CD89" s="1546"/>
      <c r="CE89" s="1546"/>
      <c r="CF89" s="1546"/>
      <c r="CG89" s="1547"/>
      <c r="CH89" s="1546"/>
      <c r="CI89" s="1546"/>
      <c r="CJ89" s="1546"/>
      <c r="CK89" s="1546"/>
      <c r="CL89" s="1546"/>
      <c r="CM89" s="1546"/>
      <c r="CN89" s="1546"/>
      <c r="CO89" s="1547"/>
      <c r="CP89" s="1508"/>
      <c r="CQ89" s="1508"/>
      <c r="CR89" s="1508"/>
      <c r="CS89" s="1508"/>
      <c r="CT89" s="1508"/>
      <c r="CU89" s="1508"/>
      <c r="CV89" s="1508"/>
      <c r="CW89" s="1547"/>
      <c r="CX89" s="1546"/>
      <c r="CY89" s="1546"/>
      <c r="CZ89" s="1546"/>
      <c r="DA89" s="1546"/>
      <c r="DB89" s="1546"/>
      <c r="DC89" s="1546"/>
      <c r="DD89" s="1546"/>
      <c r="DE89" s="1546"/>
      <c r="DF89" s="1546"/>
    </row>
    <row r="90" spans="3:110">
      <c r="C90" s="1547"/>
      <c r="D90" s="1546"/>
      <c r="E90" s="1546"/>
      <c r="F90" s="1546"/>
      <c r="G90" s="1546"/>
      <c r="H90" s="1546"/>
      <c r="I90" s="1547"/>
      <c r="J90" s="1546"/>
      <c r="K90" s="1546"/>
      <c r="L90" s="1546"/>
      <c r="M90" s="1546"/>
      <c r="N90" s="1546"/>
      <c r="O90" s="1547"/>
      <c r="P90" s="1546"/>
      <c r="Q90" s="1546"/>
      <c r="R90" s="1546"/>
      <c r="S90" s="1546"/>
      <c r="T90" s="1546"/>
      <c r="U90" s="1547"/>
      <c r="V90" s="1546"/>
      <c r="W90" s="1546"/>
      <c r="X90" s="1546"/>
      <c r="Y90" s="1546"/>
      <c r="Z90" s="1546"/>
      <c r="AA90" s="1546"/>
      <c r="AB90" s="1546"/>
      <c r="AC90" s="1547"/>
      <c r="AD90" s="1546"/>
      <c r="AE90" s="1546"/>
      <c r="AF90" s="1546"/>
      <c r="AG90" s="1546"/>
      <c r="AH90" s="1546"/>
      <c r="AI90" s="1546"/>
      <c r="AJ90" s="1546"/>
      <c r="AK90" s="1547"/>
      <c r="AL90" s="1546"/>
      <c r="AM90" s="1546"/>
      <c r="AN90" s="1546"/>
      <c r="AO90" s="1546"/>
      <c r="AP90" s="1546"/>
      <c r="AQ90" s="1546"/>
      <c r="AR90" s="1546"/>
      <c r="AS90" s="1547"/>
      <c r="AT90" s="1546"/>
      <c r="AU90" s="1546"/>
      <c r="AV90" s="1546"/>
      <c r="AW90" s="1546"/>
      <c r="AX90" s="1546"/>
      <c r="AY90" s="1546"/>
      <c r="AZ90" s="1546"/>
      <c r="BA90" s="1547"/>
      <c r="BB90" s="1546"/>
      <c r="BC90" s="1546"/>
      <c r="BD90" s="1546"/>
      <c r="BE90" s="1546"/>
      <c r="BF90" s="1546"/>
      <c r="BG90" s="1546"/>
      <c r="BH90" s="1546"/>
      <c r="BI90" s="1547"/>
      <c r="BJ90" s="1546"/>
      <c r="BK90" s="1546"/>
      <c r="BL90" s="1546"/>
      <c r="BM90" s="1546"/>
      <c r="BN90" s="1546"/>
      <c r="BO90" s="1546"/>
      <c r="BP90" s="1546"/>
      <c r="BQ90" s="1547"/>
      <c r="BR90" s="1546"/>
      <c r="BS90" s="1546"/>
      <c r="BT90" s="1546"/>
      <c r="BU90" s="1546"/>
      <c r="BV90" s="1546"/>
      <c r="BW90" s="1546"/>
      <c r="BX90" s="1546"/>
      <c r="BY90" s="1547"/>
      <c r="BZ90" s="1546"/>
      <c r="CA90" s="1546"/>
      <c r="CB90" s="1546"/>
      <c r="CC90" s="1546"/>
      <c r="CD90" s="1546"/>
      <c r="CE90" s="1546"/>
      <c r="CF90" s="1546"/>
      <c r="CG90" s="1547"/>
      <c r="CH90" s="1546"/>
      <c r="CI90" s="1546"/>
      <c r="CJ90" s="1546"/>
      <c r="CK90" s="1546"/>
      <c r="CL90" s="1546"/>
      <c r="CM90" s="1546"/>
      <c r="CN90" s="1546"/>
      <c r="CO90" s="1547"/>
      <c r="CP90" s="1508"/>
      <c r="CQ90" s="1508"/>
      <c r="CR90" s="1508"/>
      <c r="CS90" s="1508"/>
      <c r="CT90" s="1508"/>
      <c r="CU90" s="1508"/>
      <c r="CV90" s="1508"/>
      <c r="CW90" s="1547"/>
      <c r="CX90" s="1546"/>
      <c r="CY90" s="1546"/>
      <c r="CZ90" s="1546"/>
      <c r="DA90" s="1546"/>
      <c r="DB90" s="1546"/>
      <c r="DC90" s="1546"/>
      <c r="DD90" s="1546"/>
      <c r="DE90" s="1546"/>
      <c r="DF90" s="1546"/>
    </row>
    <row r="91" spans="3:110">
      <c r="C91" s="1547"/>
      <c r="D91" s="1546"/>
      <c r="E91" s="1546"/>
      <c r="F91" s="1546"/>
      <c r="G91" s="1546"/>
      <c r="H91" s="1546"/>
      <c r="I91" s="1547"/>
      <c r="J91" s="1546"/>
      <c r="K91" s="1546"/>
      <c r="L91" s="1546"/>
      <c r="M91" s="1546"/>
      <c r="N91" s="1546"/>
      <c r="O91" s="1547"/>
      <c r="P91" s="1546"/>
      <c r="Q91" s="1546"/>
      <c r="R91" s="1546"/>
      <c r="S91" s="1546"/>
      <c r="T91" s="1546"/>
      <c r="U91" s="1547"/>
      <c r="V91" s="1546"/>
      <c r="W91" s="1546"/>
      <c r="X91" s="1546"/>
      <c r="Y91" s="1546"/>
      <c r="Z91" s="1546"/>
      <c r="AA91" s="1546"/>
      <c r="AB91" s="1546"/>
      <c r="AC91" s="1547"/>
      <c r="AD91" s="1546"/>
      <c r="AE91" s="1546"/>
      <c r="AF91" s="1546"/>
      <c r="AG91" s="1546"/>
      <c r="AH91" s="1546"/>
      <c r="AI91" s="1546"/>
      <c r="AJ91" s="1546"/>
      <c r="AK91" s="1547"/>
      <c r="AL91" s="1546"/>
      <c r="AM91" s="1546"/>
      <c r="AN91" s="1546"/>
      <c r="AO91" s="1546"/>
      <c r="AP91" s="1546"/>
      <c r="AQ91" s="1546"/>
      <c r="AR91" s="1546"/>
      <c r="AS91" s="1547"/>
      <c r="AT91" s="1546"/>
      <c r="AU91" s="1546"/>
      <c r="AV91" s="1546"/>
      <c r="AW91" s="1546"/>
      <c r="AX91" s="1546"/>
      <c r="AY91" s="1546"/>
      <c r="AZ91" s="1546"/>
      <c r="BA91" s="1547"/>
      <c r="BB91" s="1546"/>
      <c r="BC91" s="1546"/>
      <c r="BD91" s="1546"/>
      <c r="BE91" s="1546"/>
      <c r="BF91" s="1546"/>
      <c r="BG91" s="1546"/>
      <c r="BH91" s="1546"/>
      <c r="BI91" s="1547"/>
      <c r="BJ91" s="1546"/>
      <c r="BK91" s="1546"/>
      <c r="BL91" s="1546"/>
      <c r="BM91" s="1546"/>
      <c r="BN91" s="1546"/>
      <c r="BO91" s="1546"/>
      <c r="BP91" s="1546"/>
      <c r="BQ91" s="1547"/>
      <c r="BR91" s="1546"/>
      <c r="BS91" s="1546"/>
      <c r="BT91" s="1546"/>
      <c r="BU91" s="1546"/>
      <c r="BV91" s="1546"/>
      <c r="BW91" s="1546"/>
      <c r="BX91" s="1546"/>
      <c r="BY91" s="1547"/>
      <c r="BZ91" s="1546"/>
      <c r="CA91" s="1546"/>
      <c r="CB91" s="1546"/>
      <c r="CC91" s="1546"/>
      <c r="CD91" s="1546"/>
      <c r="CE91" s="1546"/>
      <c r="CF91" s="1546"/>
      <c r="CG91" s="1547"/>
      <c r="CH91" s="1546"/>
      <c r="CI91" s="1546"/>
      <c r="CJ91" s="1546"/>
      <c r="CK91" s="1546"/>
      <c r="CL91" s="1546"/>
      <c r="CM91" s="1546"/>
      <c r="CN91" s="1546"/>
      <c r="CO91" s="1547"/>
      <c r="CP91" s="1508"/>
      <c r="CQ91" s="1508"/>
      <c r="CR91" s="1508"/>
      <c r="CS91" s="1508"/>
      <c r="CT91" s="1508"/>
      <c r="CU91" s="1508"/>
      <c r="CV91" s="1508"/>
      <c r="CW91" s="1547"/>
      <c r="CX91" s="1546"/>
      <c r="CY91" s="1546"/>
      <c r="CZ91" s="1546"/>
      <c r="DA91" s="1546"/>
      <c r="DB91" s="1546"/>
      <c r="DC91" s="1546"/>
      <c r="DD91" s="1546"/>
      <c r="DE91" s="1546"/>
      <c r="DF91" s="1546"/>
    </row>
    <row r="92" spans="3:110">
      <c r="C92" s="1547"/>
      <c r="D92" s="1546"/>
      <c r="E92" s="1546"/>
      <c r="F92" s="1546"/>
      <c r="G92" s="1546"/>
      <c r="H92" s="1546"/>
      <c r="I92" s="1547"/>
      <c r="J92" s="1546"/>
      <c r="K92" s="1546"/>
      <c r="L92" s="1546"/>
      <c r="M92" s="1546"/>
      <c r="N92" s="1546"/>
      <c r="O92" s="1547"/>
      <c r="P92" s="1546"/>
      <c r="Q92" s="1546"/>
      <c r="R92" s="1546"/>
      <c r="S92" s="1546"/>
      <c r="T92" s="1546"/>
      <c r="U92" s="1547"/>
      <c r="V92" s="1546"/>
      <c r="W92" s="1546"/>
      <c r="X92" s="1546"/>
      <c r="Y92" s="1546"/>
      <c r="Z92" s="1546"/>
      <c r="AA92" s="1546"/>
      <c r="AB92" s="1546"/>
      <c r="AC92" s="1547"/>
      <c r="AD92" s="1546"/>
      <c r="AE92" s="1546"/>
      <c r="AF92" s="1546"/>
      <c r="AG92" s="1546"/>
      <c r="AH92" s="1546"/>
      <c r="AI92" s="1546"/>
      <c r="AJ92" s="1546"/>
      <c r="AK92" s="1547"/>
      <c r="AL92" s="1546"/>
      <c r="AM92" s="1546"/>
      <c r="AN92" s="1546"/>
      <c r="AO92" s="1546"/>
      <c r="AP92" s="1546"/>
      <c r="AQ92" s="1546"/>
      <c r="AR92" s="1546"/>
      <c r="AS92" s="1547"/>
      <c r="AT92" s="1546"/>
      <c r="AU92" s="1546"/>
      <c r="AV92" s="1546"/>
      <c r="AW92" s="1546"/>
      <c r="AX92" s="1546"/>
      <c r="AY92" s="1546"/>
      <c r="AZ92" s="1546"/>
      <c r="BA92" s="1547"/>
      <c r="BB92" s="1546"/>
      <c r="BC92" s="1546"/>
      <c r="BD92" s="1546"/>
      <c r="BE92" s="1546"/>
      <c r="BF92" s="1546"/>
      <c r="BG92" s="1546"/>
      <c r="BH92" s="1546"/>
      <c r="BI92" s="1547"/>
      <c r="BJ92" s="1546"/>
      <c r="BK92" s="1546"/>
      <c r="BL92" s="1546"/>
      <c r="BM92" s="1546"/>
      <c r="BN92" s="1546"/>
      <c r="BO92" s="1546"/>
      <c r="BP92" s="1546"/>
      <c r="BQ92" s="1547"/>
      <c r="BR92" s="1546"/>
      <c r="BS92" s="1546"/>
      <c r="BT92" s="1546"/>
      <c r="BU92" s="1546"/>
      <c r="BV92" s="1546"/>
      <c r="BW92" s="1546"/>
      <c r="BX92" s="1546"/>
      <c r="BY92" s="1547"/>
      <c r="BZ92" s="1546"/>
      <c r="CA92" s="1546"/>
      <c r="CB92" s="1546"/>
      <c r="CC92" s="1546"/>
      <c r="CD92" s="1546"/>
      <c r="CE92" s="1546"/>
      <c r="CF92" s="1546"/>
      <c r="CG92" s="1547"/>
      <c r="CH92" s="1546"/>
      <c r="CI92" s="1546"/>
      <c r="CJ92" s="1546"/>
      <c r="CK92" s="1546"/>
      <c r="CL92" s="1546"/>
      <c r="CM92" s="1546"/>
      <c r="CN92" s="1546"/>
      <c r="CO92" s="1547"/>
      <c r="CP92" s="1508"/>
      <c r="CQ92" s="1508"/>
      <c r="CR92" s="1508"/>
      <c r="CS92" s="1508"/>
      <c r="CT92" s="1508"/>
      <c r="CU92" s="1508"/>
      <c r="CV92" s="1508"/>
      <c r="CW92" s="1547"/>
      <c r="CX92" s="1546"/>
      <c r="CY92" s="1546"/>
      <c r="CZ92" s="1546"/>
      <c r="DA92" s="1546"/>
      <c r="DB92" s="1546"/>
      <c r="DC92" s="1546"/>
      <c r="DD92" s="1546"/>
      <c r="DE92" s="1546"/>
      <c r="DF92" s="1546"/>
    </row>
    <row r="93" spans="3:110">
      <c r="C93" s="1547"/>
      <c r="D93" s="1546"/>
      <c r="E93" s="1546"/>
      <c r="F93" s="1546"/>
      <c r="G93" s="1546"/>
      <c r="H93" s="1546"/>
      <c r="I93" s="1547"/>
      <c r="J93" s="1546"/>
      <c r="K93" s="1546"/>
      <c r="L93" s="1546"/>
      <c r="M93" s="1546"/>
      <c r="N93" s="1546"/>
      <c r="O93" s="1547"/>
      <c r="P93" s="1546"/>
      <c r="Q93" s="1546"/>
      <c r="R93" s="1546"/>
      <c r="S93" s="1546"/>
      <c r="T93" s="1546"/>
      <c r="U93" s="1547"/>
      <c r="V93" s="1546"/>
      <c r="W93" s="1546"/>
      <c r="X93" s="1546"/>
      <c r="Y93" s="1546"/>
      <c r="Z93" s="1546"/>
      <c r="AA93" s="1546"/>
      <c r="AB93" s="1546"/>
      <c r="AC93" s="1547"/>
      <c r="AD93" s="1546"/>
      <c r="AE93" s="1546"/>
      <c r="AF93" s="1546"/>
      <c r="AG93" s="1546"/>
      <c r="AH93" s="1546"/>
      <c r="AI93" s="1546"/>
      <c r="AJ93" s="1546"/>
      <c r="AK93" s="1547"/>
      <c r="AL93" s="1546"/>
      <c r="AM93" s="1546"/>
      <c r="AN93" s="1546"/>
      <c r="AO93" s="1546"/>
      <c r="AP93" s="1546"/>
      <c r="AQ93" s="1546"/>
      <c r="AR93" s="1546"/>
      <c r="AS93" s="1547"/>
      <c r="AT93" s="1546"/>
      <c r="AU93" s="1546"/>
      <c r="AV93" s="1546"/>
      <c r="AW93" s="1546"/>
      <c r="AX93" s="1546"/>
      <c r="AY93" s="1546"/>
      <c r="AZ93" s="1546"/>
      <c r="BA93" s="1547"/>
      <c r="BB93" s="1546"/>
      <c r="BC93" s="1546"/>
      <c r="BD93" s="1546"/>
      <c r="BE93" s="1546"/>
      <c r="BF93" s="1546"/>
      <c r="BG93" s="1546"/>
      <c r="BH93" s="1546"/>
      <c r="BI93" s="1547"/>
      <c r="BJ93" s="1546"/>
      <c r="BK93" s="1546"/>
      <c r="BL93" s="1546"/>
      <c r="BM93" s="1546"/>
      <c r="BN93" s="1546"/>
      <c r="BO93" s="1546"/>
      <c r="BP93" s="1546"/>
      <c r="BQ93" s="1547"/>
      <c r="BR93" s="1546"/>
      <c r="BS93" s="1546"/>
      <c r="BT93" s="1546"/>
      <c r="BU93" s="1546"/>
      <c r="BV93" s="1546"/>
      <c r="BW93" s="1546"/>
      <c r="BX93" s="1546"/>
      <c r="BY93" s="1547"/>
      <c r="BZ93" s="1546"/>
      <c r="CA93" s="1546"/>
      <c r="CB93" s="1546"/>
      <c r="CC93" s="1546"/>
      <c r="CD93" s="1546"/>
      <c r="CE93" s="1546"/>
      <c r="CF93" s="1546"/>
      <c r="CG93" s="1547"/>
      <c r="CH93" s="1546"/>
      <c r="CI93" s="1546"/>
      <c r="CJ93" s="1546"/>
      <c r="CK93" s="1546"/>
      <c r="CL93" s="1546"/>
      <c r="CM93" s="1546"/>
      <c r="CN93" s="1546"/>
      <c r="CO93" s="1547"/>
      <c r="CP93" s="1508"/>
      <c r="CQ93" s="1508"/>
      <c r="CR93" s="1508"/>
      <c r="CS93" s="1508"/>
      <c r="CT93" s="1508"/>
      <c r="CU93" s="1508"/>
      <c r="CV93" s="1508"/>
      <c r="CW93" s="1547"/>
      <c r="CX93" s="1546"/>
      <c r="CY93" s="1546"/>
      <c r="CZ93" s="1546"/>
      <c r="DA93" s="1546"/>
      <c r="DB93" s="1546"/>
      <c r="DC93" s="1546"/>
      <c r="DD93" s="1546"/>
      <c r="DE93" s="1546"/>
      <c r="DF93" s="1546"/>
    </row>
    <row r="94" spans="3:110">
      <c r="C94" s="1547"/>
      <c r="D94" s="1546"/>
      <c r="E94" s="1546"/>
      <c r="F94" s="1546"/>
      <c r="G94" s="1546"/>
      <c r="H94" s="1546"/>
      <c r="I94" s="1547"/>
      <c r="J94" s="1546"/>
      <c r="K94" s="1546"/>
      <c r="L94" s="1546"/>
      <c r="M94" s="1546"/>
      <c r="N94" s="1546"/>
      <c r="O94" s="1547"/>
      <c r="P94" s="1546"/>
      <c r="Q94" s="1546"/>
      <c r="R94" s="1546"/>
      <c r="S94" s="1546"/>
      <c r="T94" s="1546"/>
      <c r="U94" s="1547"/>
      <c r="V94" s="1546"/>
      <c r="W94" s="1546"/>
      <c r="X94" s="1546"/>
      <c r="Y94" s="1546"/>
      <c r="Z94" s="1546"/>
      <c r="AA94" s="1546"/>
      <c r="AB94" s="1546"/>
      <c r="AC94" s="1547"/>
      <c r="AD94" s="1546"/>
      <c r="AE94" s="1546"/>
      <c r="AF94" s="1546"/>
      <c r="AG94" s="1546"/>
      <c r="AH94" s="1546"/>
      <c r="AI94" s="1546"/>
      <c r="AJ94" s="1546"/>
      <c r="AK94" s="1547"/>
      <c r="AL94" s="1546"/>
      <c r="AM94" s="1546"/>
      <c r="AN94" s="1546"/>
      <c r="AO94" s="1546"/>
      <c r="AP94" s="1546"/>
      <c r="AQ94" s="1546"/>
      <c r="AR94" s="1546"/>
      <c r="AS94" s="1547"/>
      <c r="AT94" s="1546"/>
      <c r="AU94" s="1546"/>
      <c r="AV94" s="1546"/>
      <c r="AW94" s="1546"/>
      <c r="AX94" s="1546"/>
      <c r="AY94" s="1546"/>
      <c r="AZ94" s="1546"/>
      <c r="BA94" s="1547"/>
      <c r="BB94" s="1546"/>
      <c r="BC94" s="1546"/>
      <c r="BD94" s="1546"/>
      <c r="BE94" s="1546"/>
      <c r="BF94" s="1546"/>
      <c r="BG94" s="1546"/>
      <c r="BH94" s="1546"/>
      <c r="BI94" s="1547"/>
      <c r="BJ94" s="1546"/>
      <c r="BK94" s="1546"/>
      <c r="BL94" s="1546"/>
      <c r="BM94" s="1546"/>
      <c r="BN94" s="1546"/>
      <c r="BO94" s="1546"/>
      <c r="BP94" s="1546"/>
      <c r="BQ94" s="1547"/>
      <c r="BR94" s="1546"/>
      <c r="BS94" s="1546"/>
      <c r="BT94" s="1546"/>
      <c r="BU94" s="1546"/>
      <c r="BV94" s="1546"/>
      <c r="BW94" s="1546"/>
      <c r="BX94" s="1546"/>
      <c r="BY94" s="1547"/>
      <c r="BZ94" s="1546"/>
      <c r="CA94" s="1546"/>
      <c r="CB94" s="1546"/>
      <c r="CC94" s="1546"/>
      <c r="CD94" s="1546"/>
      <c r="CE94" s="1546"/>
      <c r="CF94" s="1546"/>
      <c r="CG94" s="1547"/>
      <c r="CH94" s="1546"/>
      <c r="CI94" s="1546"/>
      <c r="CJ94" s="1546"/>
      <c r="CK94" s="1546"/>
      <c r="CL94" s="1546"/>
      <c r="CM94" s="1546"/>
      <c r="CN94" s="1546"/>
      <c r="CO94" s="1547"/>
      <c r="CP94" s="1508"/>
      <c r="CQ94" s="1508"/>
      <c r="CR94" s="1508"/>
      <c r="CS94" s="1508"/>
      <c r="CT94" s="1508"/>
      <c r="CU94" s="1508"/>
      <c r="CV94" s="1508"/>
      <c r="CW94" s="1547"/>
      <c r="CX94" s="1546"/>
      <c r="CY94" s="1546"/>
      <c r="CZ94" s="1546"/>
      <c r="DA94" s="1546"/>
      <c r="DB94" s="1546"/>
      <c r="DC94" s="1546"/>
      <c r="DD94" s="1546"/>
      <c r="DE94" s="1546"/>
      <c r="DF94" s="1546"/>
    </row>
    <row r="95" spans="3:110">
      <c r="C95" s="1547"/>
      <c r="D95" s="1546"/>
      <c r="E95" s="1546"/>
      <c r="F95" s="1546"/>
      <c r="G95" s="1546"/>
      <c r="H95" s="1546"/>
      <c r="I95" s="1547"/>
      <c r="J95" s="1546"/>
      <c r="K95" s="1546"/>
      <c r="L95" s="1546"/>
      <c r="M95" s="1546"/>
      <c r="N95" s="1546"/>
      <c r="O95" s="1547"/>
      <c r="P95" s="1546"/>
      <c r="Q95" s="1546"/>
      <c r="R95" s="1546"/>
      <c r="S95" s="1546"/>
      <c r="T95" s="1546"/>
      <c r="U95" s="1547"/>
      <c r="V95" s="1546"/>
      <c r="W95" s="1546"/>
      <c r="X95" s="1546"/>
      <c r="Y95" s="1546"/>
      <c r="Z95" s="1546"/>
      <c r="AA95" s="1546"/>
      <c r="AB95" s="1546"/>
      <c r="AC95" s="1547"/>
      <c r="AD95" s="1546"/>
      <c r="AE95" s="1546"/>
      <c r="AF95" s="1546"/>
      <c r="AG95" s="1546"/>
      <c r="AH95" s="1546"/>
      <c r="AI95" s="1546"/>
      <c r="AJ95" s="1546"/>
      <c r="AK95" s="1547"/>
      <c r="AL95" s="1546"/>
      <c r="AM95" s="1546"/>
      <c r="AN95" s="1546"/>
      <c r="AO95" s="1546"/>
      <c r="AP95" s="1546"/>
      <c r="AQ95" s="1546"/>
      <c r="AR95" s="1546"/>
      <c r="AS95" s="1547"/>
      <c r="AT95" s="1546"/>
      <c r="AU95" s="1546"/>
      <c r="AV95" s="1546"/>
      <c r="AW95" s="1546"/>
      <c r="AX95" s="1546"/>
      <c r="AY95" s="1546"/>
      <c r="AZ95" s="1546"/>
      <c r="BA95" s="1547"/>
      <c r="BB95" s="1546"/>
      <c r="BC95" s="1546"/>
      <c r="BD95" s="1546"/>
      <c r="BE95" s="1546"/>
      <c r="BF95" s="1546"/>
      <c r="BG95" s="1546"/>
      <c r="BH95" s="1546"/>
      <c r="BI95" s="1547"/>
      <c r="BJ95" s="1546"/>
      <c r="BK95" s="1546"/>
      <c r="BL95" s="1546"/>
      <c r="BM95" s="1546"/>
      <c r="BN95" s="1546"/>
      <c r="BO95" s="1546"/>
      <c r="BP95" s="1546"/>
      <c r="BQ95" s="1547"/>
      <c r="BR95" s="1546"/>
      <c r="BS95" s="1546"/>
      <c r="BT95" s="1546"/>
      <c r="BU95" s="1546"/>
      <c r="BV95" s="1546"/>
      <c r="BW95" s="1546"/>
      <c r="BX95" s="1546"/>
      <c r="BY95" s="1547"/>
      <c r="BZ95" s="1546"/>
      <c r="CA95" s="1546"/>
      <c r="CB95" s="1546"/>
      <c r="CC95" s="1546"/>
      <c r="CD95" s="1546"/>
      <c r="CE95" s="1546"/>
      <c r="CF95" s="1546"/>
      <c r="CG95" s="1547"/>
      <c r="CH95" s="1546"/>
      <c r="CI95" s="1546"/>
      <c r="CJ95" s="1546"/>
      <c r="CK95" s="1546"/>
      <c r="CL95" s="1546"/>
      <c r="CM95" s="1546"/>
      <c r="CN95" s="1546"/>
      <c r="CO95" s="1547"/>
      <c r="CP95" s="1508"/>
      <c r="CQ95" s="1508"/>
      <c r="CR95" s="1508"/>
      <c r="CS95" s="1508"/>
      <c r="CT95" s="1508"/>
      <c r="CU95" s="1508"/>
      <c r="CV95" s="1508"/>
      <c r="CW95" s="1547"/>
      <c r="CX95" s="1546"/>
      <c r="CY95" s="1546"/>
      <c r="CZ95" s="1546"/>
      <c r="DA95" s="1546"/>
      <c r="DB95" s="1546"/>
      <c r="DC95" s="1546"/>
      <c r="DD95" s="1546"/>
      <c r="DE95" s="1546"/>
      <c r="DF95" s="1546"/>
    </row>
    <row r="96" spans="3:110">
      <c r="C96" s="1547"/>
      <c r="D96" s="1546"/>
      <c r="E96" s="1546"/>
      <c r="F96" s="1546"/>
      <c r="G96" s="1546"/>
      <c r="H96" s="1546"/>
      <c r="I96" s="1547"/>
      <c r="J96" s="1546"/>
      <c r="K96" s="1546"/>
      <c r="L96" s="1546"/>
      <c r="M96" s="1546"/>
      <c r="N96" s="1546"/>
      <c r="O96" s="1547"/>
      <c r="P96" s="1546"/>
      <c r="Q96" s="1546"/>
      <c r="R96" s="1546"/>
      <c r="S96" s="1546"/>
      <c r="T96" s="1546"/>
      <c r="U96" s="1547"/>
      <c r="V96" s="1546"/>
      <c r="W96" s="1546"/>
      <c r="X96" s="1546"/>
      <c r="Y96" s="1546"/>
      <c r="Z96" s="1546"/>
      <c r="AA96" s="1546"/>
      <c r="AB96" s="1546"/>
      <c r="AC96" s="1547"/>
      <c r="AD96" s="1546"/>
      <c r="AE96" s="1546"/>
      <c r="AF96" s="1546"/>
      <c r="AG96" s="1546"/>
      <c r="AH96" s="1546"/>
      <c r="AI96" s="1546"/>
      <c r="AJ96" s="1546"/>
      <c r="AK96" s="1547"/>
      <c r="AL96" s="1546"/>
      <c r="AM96" s="1546"/>
      <c r="AN96" s="1546"/>
      <c r="AO96" s="1546"/>
      <c r="AP96" s="1546"/>
      <c r="AQ96" s="1546"/>
      <c r="AR96" s="1546"/>
      <c r="AS96" s="1547"/>
      <c r="AT96" s="1546"/>
      <c r="AU96" s="1546"/>
      <c r="AV96" s="1546"/>
      <c r="AW96" s="1546"/>
      <c r="AX96" s="1546"/>
      <c r="AY96" s="1546"/>
      <c r="AZ96" s="1546"/>
      <c r="BA96" s="1547"/>
      <c r="BB96" s="1546"/>
      <c r="BC96" s="1546"/>
      <c r="BD96" s="1546"/>
      <c r="BE96" s="1546"/>
      <c r="BF96" s="1546"/>
      <c r="BG96" s="1546"/>
      <c r="BH96" s="1546"/>
      <c r="BI96" s="1547"/>
      <c r="BJ96" s="1546"/>
      <c r="BK96" s="1546"/>
      <c r="BL96" s="1546"/>
      <c r="BM96" s="1546"/>
      <c r="BN96" s="1546"/>
      <c r="BO96" s="1546"/>
      <c r="BP96" s="1546"/>
      <c r="BQ96" s="1547"/>
      <c r="BR96" s="1546"/>
      <c r="BS96" s="1546"/>
      <c r="BT96" s="1546"/>
      <c r="BU96" s="1546"/>
      <c r="BV96" s="1546"/>
      <c r="BW96" s="1546"/>
      <c r="BX96" s="1546"/>
      <c r="BY96" s="1547"/>
      <c r="BZ96" s="1546"/>
      <c r="CA96" s="1546"/>
      <c r="CB96" s="1546"/>
      <c r="CC96" s="1546"/>
      <c r="CD96" s="1546"/>
      <c r="CE96" s="1546"/>
      <c r="CF96" s="1546"/>
      <c r="CG96" s="1547"/>
      <c r="CH96" s="1546"/>
      <c r="CI96" s="1546"/>
      <c r="CJ96" s="1546"/>
      <c r="CK96" s="1546"/>
      <c r="CL96" s="1546"/>
      <c r="CM96" s="1546"/>
      <c r="CN96" s="1546"/>
      <c r="CO96" s="1547"/>
      <c r="CP96" s="1508"/>
      <c r="CQ96" s="1508"/>
      <c r="CR96" s="1508"/>
      <c r="CS96" s="1508"/>
      <c r="CT96" s="1508"/>
      <c r="CU96" s="1508"/>
      <c r="CV96" s="1508"/>
      <c r="CW96" s="1547"/>
      <c r="CX96" s="1546"/>
      <c r="CY96" s="1546"/>
      <c r="CZ96" s="1546"/>
      <c r="DA96" s="1546"/>
      <c r="DB96" s="1546"/>
      <c r="DC96" s="1546"/>
      <c r="DD96" s="1546"/>
      <c r="DE96" s="1546"/>
      <c r="DF96" s="1546"/>
    </row>
    <row r="97" spans="3:110">
      <c r="C97" s="1547"/>
      <c r="D97" s="1546"/>
      <c r="E97" s="1546"/>
      <c r="F97" s="1546"/>
      <c r="G97" s="1546"/>
      <c r="H97" s="1546"/>
      <c r="I97" s="1547"/>
      <c r="J97" s="1546"/>
      <c r="K97" s="1546"/>
      <c r="L97" s="1546"/>
      <c r="M97" s="1546"/>
      <c r="N97" s="1546"/>
      <c r="O97" s="1547"/>
      <c r="P97" s="1546"/>
      <c r="Q97" s="1546"/>
      <c r="R97" s="1546"/>
      <c r="S97" s="1546"/>
      <c r="T97" s="1546"/>
      <c r="U97" s="1547"/>
      <c r="V97" s="1546"/>
      <c r="W97" s="1546"/>
      <c r="X97" s="1546"/>
      <c r="Y97" s="1546"/>
      <c r="Z97" s="1546"/>
      <c r="AA97" s="1546"/>
      <c r="AB97" s="1546"/>
      <c r="AC97" s="1547"/>
      <c r="AD97" s="1546"/>
      <c r="AE97" s="1546"/>
      <c r="AF97" s="1546"/>
      <c r="AG97" s="1546"/>
      <c r="AH97" s="1546"/>
      <c r="AI97" s="1546"/>
      <c r="AJ97" s="1546"/>
      <c r="AK97" s="1547"/>
      <c r="AL97" s="1546"/>
      <c r="AM97" s="1546"/>
      <c r="AN97" s="1546"/>
      <c r="AO97" s="1546"/>
      <c r="AP97" s="1546"/>
      <c r="AQ97" s="1546"/>
      <c r="AR97" s="1546"/>
      <c r="AS97" s="1547"/>
      <c r="AT97" s="1546"/>
      <c r="AU97" s="1546"/>
      <c r="AV97" s="1546"/>
      <c r="AW97" s="1546"/>
      <c r="AX97" s="1546"/>
      <c r="AY97" s="1546"/>
      <c r="AZ97" s="1546"/>
      <c r="BA97" s="1547"/>
      <c r="BB97" s="1546"/>
      <c r="BC97" s="1546"/>
      <c r="BD97" s="1546"/>
      <c r="BE97" s="1546"/>
      <c r="BF97" s="1546"/>
      <c r="BG97" s="1546"/>
      <c r="BH97" s="1546"/>
      <c r="BI97" s="1547"/>
      <c r="BJ97" s="1546"/>
      <c r="BK97" s="1546"/>
      <c r="BL97" s="1546"/>
      <c r="BM97" s="1546"/>
      <c r="BN97" s="1546"/>
      <c r="BO97" s="1546"/>
      <c r="BP97" s="1546"/>
      <c r="BQ97" s="1547"/>
      <c r="BR97" s="1546"/>
      <c r="BS97" s="1546"/>
      <c r="BT97" s="1546"/>
      <c r="BU97" s="1546"/>
      <c r="BV97" s="1546"/>
      <c r="BW97" s="1546"/>
      <c r="BX97" s="1546"/>
      <c r="BY97" s="1547"/>
      <c r="BZ97" s="1546"/>
      <c r="CA97" s="1546"/>
      <c r="CB97" s="1546"/>
      <c r="CC97" s="1546"/>
      <c r="CD97" s="1546"/>
      <c r="CE97" s="1546"/>
      <c r="CF97" s="1546"/>
      <c r="CG97" s="1547"/>
      <c r="CH97" s="1546"/>
      <c r="CI97" s="1546"/>
      <c r="CJ97" s="1546"/>
      <c r="CK97" s="1546"/>
      <c r="CL97" s="1546"/>
      <c r="CM97" s="1546"/>
      <c r="CN97" s="1546"/>
      <c r="CO97" s="1547"/>
      <c r="CP97" s="1508"/>
      <c r="CQ97" s="1508"/>
      <c r="CR97" s="1508"/>
      <c r="CS97" s="1508"/>
      <c r="CT97" s="1508"/>
      <c r="CU97" s="1508"/>
      <c r="CV97" s="1508"/>
      <c r="CW97" s="1547"/>
      <c r="CX97" s="1546"/>
      <c r="CY97" s="1546"/>
      <c r="CZ97" s="1546"/>
      <c r="DA97" s="1546"/>
      <c r="DB97" s="1546"/>
      <c r="DC97" s="1546"/>
      <c r="DD97" s="1546"/>
      <c r="DE97" s="1546"/>
      <c r="DF97" s="1546"/>
    </row>
    <row r="98" spans="3:110">
      <c r="C98" s="1547"/>
      <c r="D98" s="1546"/>
      <c r="E98" s="1546"/>
      <c r="F98" s="1546"/>
      <c r="G98" s="1546"/>
      <c r="H98" s="1546"/>
      <c r="I98" s="1547"/>
      <c r="J98" s="1546"/>
      <c r="K98" s="1546"/>
      <c r="L98" s="1546"/>
      <c r="M98" s="1546"/>
      <c r="N98" s="1546"/>
      <c r="O98" s="1547"/>
      <c r="P98" s="1546"/>
      <c r="Q98" s="1546"/>
      <c r="R98" s="1546"/>
      <c r="S98" s="1546"/>
      <c r="T98" s="1546"/>
      <c r="U98" s="1547"/>
      <c r="V98" s="1546"/>
      <c r="W98" s="1546"/>
      <c r="X98" s="1546"/>
      <c r="Y98" s="1546"/>
      <c r="Z98" s="1546"/>
      <c r="AA98" s="1546"/>
      <c r="AB98" s="1546"/>
      <c r="AC98" s="1547"/>
      <c r="AD98" s="1546"/>
      <c r="AE98" s="1546"/>
      <c r="AF98" s="1546"/>
      <c r="AG98" s="1546"/>
      <c r="AH98" s="1546"/>
      <c r="AI98" s="1546"/>
      <c r="AJ98" s="1546"/>
      <c r="AK98" s="1547"/>
      <c r="AL98" s="1546"/>
      <c r="AM98" s="1546"/>
      <c r="AN98" s="1546"/>
      <c r="AO98" s="1546"/>
      <c r="AP98" s="1546"/>
      <c r="AQ98" s="1546"/>
      <c r="AR98" s="1546"/>
      <c r="AS98" s="1547"/>
      <c r="AT98" s="1546"/>
      <c r="AU98" s="1546"/>
      <c r="AV98" s="1546"/>
      <c r="AW98" s="1546"/>
      <c r="AX98" s="1546"/>
      <c r="AY98" s="1546"/>
      <c r="AZ98" s="1546"/>
      <c r="BA98" s="1547"/>
      <c r="BB98" s="1546"/>
      <c r="BC98" s="1546"/>
      <c r="BD98" s="1546"/>
      <c r="BE98" s="1546"/>
      <c r="BF98" s="1546"/>
      <c r="BG98" s="1546"/>
      <c r="BH98" s="1546"/>
      <c r="BI98" s="1547"/>
      <c r="BJ98" s="1546"/>
      <c r="BK98" s="1546"/>
      <c r="BL98" s="1546"/>
      <c r="BM98" s="1546"/>
      <c r="BN98" s="1546"/>
      <c r="BO98" s="1546"/>
      <c r="BP98" s="1546"/>
      <c r="BQ98" s="1547"/>
      <c r="BR98" s="1546"/>
      <c r="BS98" s="1546"/>
      <c r="BT98" s="1546"/>
      <c r="BU98" s="1546"/>
      <c r="BV98" s="1546"/>
      <c r="BW98" s="1546"/>
      <c r="BX98" s="1546"/>
      <c r="BY98" s="1547"/>
      <c r="BZ98" s="1546"/>
      <c r="CA98" s="1546"/>
      <c r="CB98" s="1546"/>
      <c r="CC98" s="1546"/>
      <c r="CD98" s="1546"/>
      <c r="CE98" s="1546"/>
      <c r="CF98" s="1546"/>
      <c r="CG98" s="1547"/>
      <c r="CH98" s="1546"/>
      <c r="CI98" s="1546"/>
      <c r="CJ98" s="1546"/>
      <c r="CK98" s="1546"/>
      <c r="CL98" s="1546"/>
      <c r="CM98" s="1546"/>
      <c r="CN98" s="1546"/>
      <c r="CO98" s="1547"/>
      <c r="CP98" s="1508"/>
      <c r="CQ98" s="1508"/>
      <c r="CR98" s="1508"/>
      <c r="CS98" s="1508"/>
      <c r="CT98" s="1508"/>
      <c r="CU98" s="1508"/>
      <c r="CV98" s="1508"/>
      <c r="CW98" s="1547"/>
      <c r="CX98" s="1546"/>
      <c r="CY98" s="1546"/>
      <c r="CZ98" s="1546"/>
      <c r="DA98" s="1546"/>
      <c r="DB98" s="1546"/>
      <c r="DC98" s="1546"/>
      <c r="DD98" s="1546"/>
      <c r="DE98" s="1546"/>
      <c r="DF98" s="1546"/>
    </row>
    <row r="99" spans="3:110">
      <c r="C99" s="1547"/>
      <c r="D99" s="1546"/>
      <c r="E99" s="1546"/>
      <c r="F99" s="1546"/>
      <c r="G99" s="1546"/>
      <c r="H99" s="1546"/>
      <c r="I99" s="1547"/>
      <c r="J99" s="1546"/>
      <c r="K99" s="1546"/>
      <c r="L99" s="1546"/>
      <c r="M99" s="1546"/>
      <c r="N99" s="1546"/>
      <c r="O99" s="1547"/>
      <c r="P99" s="1546"/>
      <c r="Q99" s="1546"/>
      <c r="R99" s="1546"/>
      <c r="S99" s="1546"/>
      <c r="T99" s="1546"/>
      <c r="U99" s="1547"/>
      <c r="V99" s="1546"/>
      <c r="W99" s="1546"/>
      <c r="X99" s="1546"/>
      <c r="Y99" s="1546"/>
      <c r="Z99" s="1546"/>
      <c r="AA99" s="1546"/>
      <c r="AB99" s="1546"/>
      <c r="AC99" s="1547"/>
      <c r="AD99" s="1546"/>
      <c r="AE99" s="1546"/>
      <c r="AF99" s="1546"/>
      <c r="AG99" s="1546"/>
      <c r="AH99" s="1546"/>
      <c r="AI99" s="1546"/>
      <c r="AJ99" s="1546"/>
      <c r="AK99" s="1547"/>
      <c r="AL99" s="1546"/>
      <c r="AM99" s="1546"/>
      <c r="AN99" s="1546"/>
      <c r="AO99" s="1546"/>
      <c r="AP99" s="1546"/>
      <c r="AQ99" s="1546"/>
      <c r="AR99" s="1546"/>
      <c r="AS99" s="1547"/>
      <c r="AT99" s="1546"/>
      <c r="AU99" s="1546"/>
      <c r="AV99" s="1546"/>
      <c r="AW99" s="1546"/>
      <c r="AX99" s="1546"/>
      <c r="AY99" s="1546"/>
      <c r="AZ99" s="1546"/>
      <c r="BA99" s="1547"/>
      <c r="BB99" s="1546"/>
      <c r="BC99" s="1546"/>
      <c r="BD99" s="1546"/>
      <c r="BE99" s="1546"/>
      <c r="BF99" s="1546"/>
      <c r="BG99" s="1546"/>
      <c r="BH99" s="1546"/>
      <c r="BI99" s="1547"/>
      <c r="BJ99" s="1546"/>
      <c r="BK99" s="1546"/>
      <c r="BL99" s="1546"/>
      <c r="BM99" s="1546"/>
      <c r="BN99" s="1546"/>
      <c r="BO99" s="1546"/>
      <c r="BP99" s="1546"/>
      <c r="BQ99" s="1547"/>
      <c r="BR99" s="1546"/>
      <c r="BS99" s="1546"/>
      <c r="BT99" s="1546"/>
      <c r="BU99" s="1546"/>
      <c r="BV99" s="1546"/>
      <c r="BW99" s="1546"/>
      <c r="BX99" s="1546"/>
      <c r="BY99" s="1547"/>
      <c r="BZ99" s="1546"/>
      <c r="CA99" s="1546"/>
      <c r="CB99" s="1546"/>
      <c r="CC99" s="1546"/>
      <c r="CD99" s="1546"/>
      <c r="CE99" s="1546"/>
      <c r="CF99" s="1546"/>
      <c r="CG99" s="1547"/>
      <c r="CH99" s="1546"/>
      <c r="CI99" s="1546"/>
      <c r="CJ99" s="1546"/>
      <c r="CK99" s="1546"/>
      <c r="CL99" s="1546"/>
      <c r="CM99" s="1546"/>
      <c r="CN99" s="1546"/>
      <c r="CO99" s="1547"/>
      <c r="CP99" s="1508"/>
      <c r="CQ99" s="1508"/>
      <c r="CR99" s="1508"/>
      <c r="CS99" s="1508"/>
      <c r="CT99" s="1508"/>
      <c r="CU99" s="1508"/>
      <c r="CV99" s="1508"/>
      <c r="CW99" s="1547"/>
      <c r="CX99" s="1546"/>
      <c r="CY99" s="1546"/>
      <c r="CZ99" s="1546"/>
      <c r="DA99" s="1546"/>
      <c r="DB99" s="1546"/>
      <c r="DC99" s="1546"/>
      <c r="DD99" s="1546"/>
      <c r="DE99" s="1546"/>
      <c r="DF99" s="1546"/>
    </row>
    <row r="100" spans="3:110">
      <c r="C100" s="1547"/>
      <c r="D100" s="1546"/>
      <c r="E100" s="1546"/>
      <c r="F100" s="1546"/>
      <c r="G100" s="1546"/>
      <c r="H100" s="1546"/>
      <c r="I100" s="1547"/>
      <c r="J100" s="1546"/>
      <c r="K100" s="1546"/>
      <c r="L100" s="1546"/>
      <c r="M100" s="1546"/>
      <c r="N100" s="1546"/>
      <c r="O100" s="1547"/>
      <c r="P100" s="1546"/>
      <c r="Q100" s="1546"/>
      <c r="R100" s="1546"/>
      <c r="S100" s="1546"/>
      <c r="T100" s="1546"/>
      <c r="U100" s="1547"/>
      <c r="V100" s="1546"/>
      <c r="W100" s="1546"/>
      <c r="X100" s="1546"/>
      <c r="Y100" s="1546"/>
      <c r="Z100" s="1546"/>
      <c r="AA100" s="1546"/>
      <c r="AB100" s="1546"/>
      <c r="AC100" s="1547"/>
      <c r="AD100" s="1546"/>
      <c r="AE100" s="1546"/>
      <c r="AF100" s="1546"/>
      <c r="AG100" s="1546"/>
      <c r="AH100" s="1546"/>
      <c r="AI100" s="1546"/>
      <c r="AJ100" s="1546"/>
      <c r="AK100" s="1547"/>
      <c r="AL100" s="1546"/>
      <c r="AM100" s="1546"/>
      <c r="AN100" s="1546"/>
      <c r="AO100" s="1546"/>
      <c r="AP100" s="1546"/>
      <c r="AQ100" s="1546"/>
      <c r="AR100" s="1546"/>
      <c r="AS100" s="1547"/>
      <c r="AT100" s="1546"/>
      <c r="AU100" s="1546"/>
      <c r="AV100" s="1546"/>
      <c r="AW100" s="1546"/>
      <c r="AX100" s="1546"/>
      <c r="AY100" s="1546"/>
      <c r="AZ100" s="1546"/>
      <c r="BA100" s="1547"/>
      <c r="BB100" s="1546"/>
      <c r="BC100" s="1546"/>
      <c r="BD100" s="1546"/>
      <c r="BE100" s="1546"/>
      <c r="BF100" s="1546"/>
      <c r="BG100" s="1546"/>
      <c r="BH100" s="1546"/>
      <c r="BI100" s="1547"/>
      <c r="BJ100" s="1546"/>
      <c r="BK100" s="1546"/>
      <c r="BL100" s="1546"/>
      <c r="BM100" s="1546"/>
      <c r="BN100" s="1546"/>
      <c r="BO100" s="1546"/>
      <c r="BP100" s="1546"/>
      <c r="BQ100" s="1547"/>
      <c r="BR100" s="1546"/>
      <c r="BS100" s="1546"/>
      <c r="BT100" s="1546"/>
      <c r="BU100" s="1546"/>
      <c r="BV100" s="1546"/>
      <c r="BW100" s="1546"/>
      <c r="BX100" s="1546"/>
      <c r="BY100" s="1547"/>
      <c r="BZ100" s="1546"/>
      <c r="CA100" s="1546"/>
      <c r="CB100" s="1546"/>
      <c r="CC100" s="1546"/>
      <c r="CD100" s="1546"/>
      <c r="CE100" s="1546"/>
      <c r="CF100" s="1546"/>
      <c r="CG100" s="1547"/>
      <c r="CH100" s="1546"/>
      <c r="CI100" s="1546"/>
      <c r="CJ100" s="1546"/>
      <c r="CK100" s="1546"/>
      <c r="CL100" s="1546"/>
      <c r="CM100" s="1546"/>
      <c r="CN100" s="1546"/>
      <c r="CO100" s="1547"/>
      <c r="CP100" s="1508"/>
      <c r="CQ100" s="1508"/>
      <c r="CR100" s="1508"/>
      <c r="CS100" s="1508"/>
      <c r="CT100" s="1508"/>
      <c r="CU100" s="1508"/>
      <c r="CV100" s="1508"/>
      <c r="CW100" s="1547"/>
      <c r="CX100" s="1546"/>
      <c r="CY100" s="1546"/>
      <c r="CZ100" s="1546"/>
      <c r="DA100" s="1546"/>
      <c r="DB100" s="1546"/>
      <c r="DC100" s="1546"/>
      <c r="DD100" s="1546"/>
      <c r="DE100" s="1546"/>
      <c r="DF100" s="1546"/>
    </row>
    <row r="101" spans="3:110">
      <c r="C101" s="1547"/>
      <c r="D101" s="1546"/>
      <c r="E101" s="1546"/>
      <c r="F101" s="1546"/>
      <c r="G101" s="1546"/>
      <c r="H101" s="1546"/>
      <c r="I101" s="1547"/>
      <c r="J101" s="1546"/>
      <c r="K101" s="1546"/>
      <c r="L101" s="1546"/>
      <c r="M101" s="1546"/>
      <c r="N101" s="1546"/>
      <c r="O101" s="1547"/>
      <c r="P101" s="1546"/>
      <c r="Q101" s="1546"/>
      <c r="R101" s="1546"/>
      <c r="S101" s="1546"/>
      <c r="T101" s="1546"/>
      <c r="U101" s="1547"/>
      <c r="V101" s="1546"/>
      <c r="W101" s="1546"/>
      <c r="X101" s="1546"/>
      <c r="Y101" s="1546"/>
      <c r="Z101" s="1546"/>
      <c r="AA101" s="1546"/>
      <c r="AB101" s="1546"/>
      <c r="AC101" s="1547"/>
      <c r="AD101" s="1546"/>
      <c r="AE101" s="1546"/>
      <c r="AF101" s="1546"/>
      <c r="AG101" s="1546"/>
      <c r="AH101" s="1546"/>
      <c r="AI101" s="1546"/>
      <c r="AJ101" s="1546"/>
      <c r="AK101" s="1547"/>
      <c r="AL101" s="1546"/>
      <c r="AM101" s="1546"/>
      <c r="AN101" s="1546"/>
      <c r="AO101" s="1546"/>
      <c r="AP101" s="1546"/>
      <c r="AQ101" s="1546"/>
      <c r="AR101" s="1546"/>
      <c r="AS101" s="1547"/>
      <c r="AT101" s="1546"/>
      <c r="AU101" s="1546"/>
      <c r="AV101" s="1546"/>
      <c r="AW101" s="1546"/>
      <c r="AX101" s="1546"/>
      <c r="AY101" s="1546"/>
      <c r="AZ101" s="1546"/>
      <c r="BA101" s="1547"/>
      <c r="BB101" s="1546"/>
      <c r="BC101" s="1546"/>
      <c r="BD101" s="1546"/>
      <c r="BE101" s="1546"/>
      <c r="BF101" s="1546"/>
      <c r="BG101" s="1546"/>
      <c r="BH101" s="1546"/>
      <c r="BI101" s="1547"/>
      <c r="BJ101" s="1546"/>
      <c r="BK101" s="1546"/>
      <c r="BL101" s="1546"/>
      <c r="BM101" s="1546"/>
      <c r="BN101" s="1546"/>
      <c r="BO101" s="1546"/>
      <c r="BP101" s="1546"/>
      <c r="BQ101" s="1547"/>
      <c r="BR101" s="1546"/>
      <c r="BS101" s="1546"/>
      <c r="BT101" s="1546"/>
      <c r="BU101" s="1546"/>
      <c r="BV101" s="1546"/>
      <c r="BW101" s="1546"/>
      <c r="BX101" s="1546"/>
      <c r="BY101" s="1547"/>
      <c r="BZ101" s="1546"/>
      <c r="CA101" s="1546"/>
      <c r="CB101" s="1546"/>
      <c r="CC101" s="1546"/>
      <c r="CD101" s="1546"/>
      <c r="CE101" s="1546"/>
      <c r="CF101" s="1546"/>
      <c r="CG101" s="1547"/>
      <c r="CH101" s="1546"/>
      <c r="CI101" s="1546"/>
      <c r="CJ101" s="1546"/>
      <c r="CK101" s="1546"/>
      <c r="CL101" s="1546"/>
      <c r="CM101" s="1546"/>
      <c r="CN101" s="1546"/>
      <c r="CO101" s="1547"/>
      <c r="CP101" s="1508"/>
      <c r="CQ101" s="1508"/>
      <c r="CR101" s="1508"/>
      <c r="CS101" s="1508"/>
      <c r="CT101" s="1508"/>
      <c r="CU101" s="1508"/>
      <c r="CV101" s="1508"/>
      <c r="CW101" s="1547"/>
      <c r="CX101" s="1546"/>
      <c r="CY101" s="1546"/>
      <c r="CZ101" s="1546"/>
      <c r="DA101" s="1546"/>
      <c r="DB101" s="1546"/>
      <c r="DC101" s="1546"/>
      <c r="DD101" s="1546"/>
      <c r="DE101" s="1546"/>
      <c r="DF101" s="1546"/>
    </row>
    <row r="102" spans="3:110">
      <c r="C102" s="1547"/>
      <c r="D102" s="1546"/>
      <c r="E102" s="1546"/>
      <c r="F102" s="1546"/>
      <c r="G102" s="1546"/>
      <c r="H102" s="1546"/>
      <c r="I102" s="1547"/>
      <c r="J102" s="1546"/>
      <c r="K102" s="1546"/>
      <c r="L102" s="1546"/>
      <c r="M102" s="1546"/>
      <c r="N102" s="1546"/>
      <c r="O102" s="1547"/>
      <c r="P102" s="1546"/>
      <c r="Q102" s="1546"/>
      <c r="R102" s="1546"/>
      <c r="S102" s="1546"/>
      <c r="T102" s="1546"/>
      <c r="U102" s="1547"/>
      <c r="V102" s="1546"/>
      <c r="W102" s="1546"/>
      <c r="X102" s="1546"/>
      <c r="Y102" s="1546"/>
      <c r="Z102" s="1546"/>
      <c r="AA102" s="1546"/>
      <c r="AB102" s="1546"/>
      <c r="AC102" s="1547"/>
      <c r="AD102" s="1546"/>
      <c r="AE102" s="1546"/>
      <c r="AF102" s="1546"/>
      <c r="AG102" s="1546"/>
      <c r="AH102" s="1546"/>
      <c r="AI102" s="1546"/>
      <c r="AJ102" s="1546"/>
      <c r="AK102" s="1547"/>
      <c r="AL102" s="1546"/>
      <c r="AM102" s="1546"/>
      <c r="AN102" s="1546"/>
      <c r="AO102" s="1546"/>
      <c r="AP102" s="1546"/>
      <c r="AQ102" s="1546"/>
      <c r="AR102" s="1546"/>
      <c r="AS102" s="1547"/>
      <c r="AT102" s="1546"/>
      <c r="AU102" s="1546"/>
      <c r="AV102" s="1546"/>
      <c r="AW102" s="1546"/>
      <c r="AX102" s="1546"/>
      <c r="AY102" s="1546"/>
      <c r="AZ102" s="1546"/>
      <c r="BA102" s="1547"/>
      <c r="BB102" s="1546"/>
      <c r="BC102" s="1546"/>
      <c r="BD102" s="1546"/>
      <c r="BE102" s="1546"/>
      <c r="BF102" s="1546"/>
      <c r="BG102" s="1546"/>
      <c r="BH102" s="1546"/>
      <c r="BI102" s="1547"/>
      <c r="BJ102" s="1546"/>
      <c r="BK102" s="1546"/>
      <c r="BL102" s="1546"/>
      <c r="BM102" s="1546"/>
      <c r="BN102" s="1546"/>
      <c r="BO102" s="1546"/>
      <c r="BP102" s="1546"/>
      <c r="BQ102" s="1547"/>
      <c r="BR102" s="1546"/>
      <c r="BS102" s="1546"/>
      <c r="BT102" s="1546"/>
      <c r="BU102" s="1546"/>
      <c r="BV102" s="1546"/>
      <c r="BW102" s="1546"/>
      <c r="BX102" s="1546"/>
      <c r="BY102" s="1547"/>
      <c r="BZ102" s="1546"/>
      <c r="CA102" s="1546"/>
      <c r="CB102" s="1546"/>
      <c r="CC102" s="1546"/>
      <c r="CD102" s="1546"/>
      <c r="CE102" s="1546"/>
      <c r="CF102" s="1546"/>
      <c r="CG102" s="1547"/>
      <c r="CH102" s="1546"/>
      <c r="CI102" s="1546"/>
      <c r="CJ102" s="1546"/>
      <c r="CK102" s="1546"/>
      <c r="CL102" s="1546"/>
      <c r="CM102" s="1546"/>
      <c r="CN102" s="1546"/>
      <c r="CO102" s="1547"/>
      <c r="CP102" s="1508"/>
      <c r="CQ102" s="1508"/>
      <c r="CR102" s="1508"/>
      <c r="CS102" s="1508"/>
      <c r="CT102" s="1508"/>
      <c r="CU102" s="1508"/>
      <c r="CV102" s="1508"/>
      <c r="CW102" s="1547"/>
      <c r="CX102" s="1546"/>
      <c r="CY102" s="1546"/>
      <c r="CZ102" s="1546"/>
      <c r="DA102" s="1546"/>
      <c r="DB102" s="1546"/>
      <c r="DC102" s="1546"/>
      <c r="DD102" s="1546"/>
      <c r="DE102" s="1546"/>
      <c r="DF102" s="1546"/>
    </row>
    <row r="103" spans="3:110">
      <c r="C103" s="1547"/>
      <c r="D103" s="1546"/>
      <c r="E103" s="1546"/>
      <c r="F103" s="1546"/>
      <c r="G103" s="1546"/>
      <c r="H103" s="1546"/>
      <c r="I103" s="1547"/>
      <c r="J103" s="1546"/>
      <c r="K103" s="1546"/>
      <c r="L103" s="1546"/>
      <c r="M103" s="1546"/>
      <c r="N103" s="1546"/>
      <c r="O103" s="1547"/>
      <c r="P103" s="1546"/>
      <c r="Q103" s="1546"/>
      <c r="R103" s="1546"/>
      <c r="S103" s="1546"/>
      <c r="T103" s="1546"/>
      <c r="U103" s="1547"/>
      <c r="V103" s="1546"/>
      <c r="W103" s="1546"/>
      <c r="X103" s="1546"/>
      <c r="Y103" s="1546"/>
      <c r="Z103" s="1546"/>
      <c r="AA103" s="1546"/>
      <c r="AB103" s="1546"/>
      <c r="AC103" s="1547"/>
      <c r="AD103" s="1546"/>
      <c r="AE103" s="1546"/>
      <c r="AF103" s="1546"/>
      <c r="AG103" s="1546"/>
      <c r="AH103" s="1546"/>
      <c r="AI103" s="1546"/>
      <c r="AJ103" s="1546"/>
      <c r="AK103" s="1547"/>
      <c r="AL103" s="1546"/>
      <c r="AM103" s="1546"/>
      <c r="AN103" s="1546"/>
      <c r="AO103" s="1546"/>
      <c r="AP103" s="1546"/>
      <c r="AQ103" s="1546"/>
      <c r="AR103" s="1546"/>
      <c r="AS103" s="1547"/>
      <c r="AT103" s="1546"/>
      <c r="AU103" s="1546"/>
      <c r="AV103" s="1546"/>
      <c r="AW103" s="1546"/>
      <c r="AX103" s="1546"/>
      <c r="AY103" s="1546"/>
      <c r="AZ103" s="1546"/>
      <c r="BA103" s="1547"/>
      <c r="BB103" s="1546"/>
      <c r="BC103" s="1546"/>
      <c r="BD103" s="1546"/>
      <c r="BE103" s="1546"/>
      <c r="BF103" s="1546"/>
      <c r="BG103" s="1546"/>
      <c r="BH103" s="1546"/>
      <c r="BI103" s="1547"/>
      <c r="BJ103" s="1546"/>
      <c r="BK103" s="1546"/>
      <c r="BL103" s="1546"/>
      <c r="BM103" s="1546"/>
      <c r="BN103" s="1546"/>
      <c r="BO103" s="1546"/>
      <c r="BP103" s="1546"/>
      <c r="BQ103" s="1547"/>
      <c r="BR103" s="1546"/>
      <c r="BS103" s="1546"/>
      <c r="BT103" s="1546"/>
      <c r="BU103" s="1546"/>
      <c r="BV103" s="1546"/>
      <c r="BW103" s="1546"/>
      <c r="BX103" s="1546"/>
      <c r="BY103" s="1547"/>
      <c r="BZ103" s="1546"/>
      <c r="CA103" s="1546"/>
      <c r="CB103" s="1546"/>
      <c r="CC103" s="1546"/>
      <c r="CD103" s="1546"/>
      <c r="CE103" s="1546"/>
      <c r="CF103" s="1546"/>
      <c r="CG103" s="1547"/>
      <c r="CH103" s="1546"/>
      <c r="CI103" s="1546"/>
      <c r="CJ103" s="1546"/>
      <c r="CK103" s="1546"/>
      <c r="CL103" s="1546"/>
      <c r="CM103" s="1546"/>
      <c r="CN103" s="1546"/>
      <c r="CO103" s="1547"/>
      <c r="CP103" s="1508"/>
      <c r="CQ103" s="1508"/>
      <c r="CR103" s="1508"/>
      <c r="CS103" s="1508"/>
      <c r="CT103" s="1508"/>
      <c r="CU103" s="1508"/>
      <c r="CV103" s="1508"/>
      <c r="CW103" s="1547"/>
      <c r="CX103" s="1546"/>
      <c r="CY103" s="1546"/>
      <c r="CZ103" s="1546"/>
      <c r="DA103" s="1546"/>
      <c r="DB103" s="1546"/>
      <c r="DC103" s="1546"/>
      <c r="DD103" s="1546"/>
      <c r="DE103" s="1546"/>
      <c r="DF103" s="1546"/>
    </row>
    <row r="104" spans="3:110">
      <c r="C104" s="1547"/>
      <c r="D104" s="1546"/>
      <c r="E104" s="1546"/>
      <c r="F104" s="1546"/>
      <c r="G104" s="1546"/>
      <c r="H104" s="1546"/>
      <c r="I104" s="1547"/>
      <c r="J104" s="1546"/>
      <c r="K104" s="1546"/>
      <c r="L104" s="1546"/>
      <c r="M104" s="1546"/>
      <c r="N104" s="1546"/>
      <c r="O104" s="1547"/>
      <c r="P104" s="1546"/>
      <c r="Q104" s="1546"/>
      <c r="R104" s="1546"/>
      <c r="S104" s="1546"/>
      <c r="T104" s="1546"/>
      <c r="U104" s="1547"/>
      <c r="V104" s="1546"/>
      <c r="W104" s="1546"/>
      <c r="X104" s="1546"/>
      <c r="Y104" s="1546"/>
      <c r="Z104" s="1546"/>
      <c r="AA104" s="1546"/>
      <c r="AB104" s="1546"/>
      <c r="AC104" s="1547"/>
      <c r="AD104" s="1546"/>
      <c r="AE104" s="1546"/>
      <c r="AF104" s="1546"/>
      <c r="AG104" s="1546"/>
      <c r="AH104" s="1546"/>
      <c r="AI104" s="1546"/>
      <c r="AJ104" s="1546"/>
      <c r="AK104" s="1547"/>
      <c r="AL104" s="1546"/>
      <c r="AM104" s="1546"/>
      <c r="AN104" s="1546"/>
      <c r="AO104" s="1546"/>
      <c r="AP104" s="1546"/>
      <c r="AQ104" s="1546"/>
      <c r="AR104" s="1546"/>
      <c r="AS104" s="1547"/>
      <c r="AT104" s="1546"/>
      <c r="AU104" s="1546"/>
      <c r="AV104" s="1546"/>
      <c r="AW104" s="1546"/>
      <c r="AX104" s="1546"/>
      <c r="AY104" s="1546"/>
      <c r="AZ104" s="1546"/>
      <c r="BA104" s="1547"/>
      <c r="BB104" s="1546"/>
      <c r="BC104" s="1546"/>
      <c r="BD104" s="1546"/>
      <c r="BE104" s="1546"/>
      <c r="BF104" s="1546"/>
      <c r="BG104" s="1546"/>
      <c r="BH104" s="1546"/>
      <c r="BI104" s="1547"/>
      <c r="BJ104" s="1546"/>
      <c r="BK104" s="1546"/>
      <c r="BL104" s="1546"/>
      <c r="BM104" s="1546"/>
      <c r="BN104" s="1546"/>
      <c r="BO104" s="1546"/>
      <c r="BP104" s="1546"/>
      <c r="BQ104" s="1547"/>
      <c r="BR104" s="1546"/>
      <c r="BS104" s="1546"/>
      <c r="BT104" s="1546"/>
      <c r="BU104" s="1546"/>
      <c r="BV104" s="1546"/>
      <c r="BW104" s="1546"/>
      <c r="BX104" s="1546"/>
      <c r="BY104" s="1547"/>
      <c r="BZ104" s="1546"/>
      <c r="CA104" s="1546"/>
      <c r="CB104" s="1546"/>
      <c r="CC104" s="1546"/>
      <c r="CD104" s="1546"/>
      <c r="CE104" s="1546"/>
      <c r="CF104" s="1546"/>
      <c r="CG104" s="1547"/>
      <c r="CH104" s="1546"/>
      <c r="CI104" s="1546"/>
      <c r="CJ104" s="1546"/>
      <c r="CK104" s="1546"/>
      <c r="CL104" s="1546"/>
      <c r="CM104" s="1546"/>
      <c r="CN104" s="1546"/>
      <c r="CO104" s="1547"/>
      <c r="CP104" s="1508"/>
      <c r="CQ104" s="1508"/>
      <c r="CR104" s="1508"/>
      <c r="CS104" s="1508"/>
      <c r="CT104" s="1508"/>
      <c r="CU104" s="1508"/>
      <c r="CV104" s="1508"/>
      <c r="CW104" s="1547"/>
      <c r="CX104" s="1546"/>
      <c r="CY104" s="1546"/>
      <c r="CZ104" s="1546"/>
      <c r="DA104" s="1546"/>
      <c r="DB104" s="1546"/>
      <c r="DC104" s="1546"/>
      <c r="DD104" s="1546"/>
      <c r="DE104" s="1546"/>
      <c r="DF104" s="1546"/>
    </row>
    <row r="105" spans="3:110">
      <c r="C105" s="1547"/>
      <c r="D105" s="1546"/>
      <c r="E105" s="1546"/>
      <c r="F105" s="1546"/>
      <c r="G105" s="1546"/>
      <c r="H105" s="1546"/>
      <c r="I105" s="1547"/>
      <c r="J105" s="1546"/>
      <c r="K105" s="1546"/>
      <c r="L105" s="1546"/>
      <c r="M105" s="1546"/>
      <c r="N105" s="1546"/>
      <c r="O105" s="1547"/>
      <c r="P105" s="1546"/>
      <c r="Q105" s="1546"/>
      <c r="R105" s="1546"/>
      <c r="S105" s="1546"/>
      <c r="T105" s="1546"/>
      <c r="U105" s="1547"/>
      <c r="V105" s="1546"/>
      <c r="W105" s="1546"/>
      <c r="X105" s="1546"/>
      <c r="Y105" s="1546"/>
      <c r="Z105" s="1546"/>
      <c r="AA105" s="1546"/>
      <c r="AB105" s="1546"/>
      <c r="AC105" s="1547"/>
      <c r="AD105" s="1546"/>
      <c r="AE105" s="1546"/>
      <c r="AF105" s="1546"/>
      <c r="AG105" s="1546"/>
      <c r="AH105" s="1546"/>
      <c r="AI105" s="1546"/>
      <c r="AJ105" s="1546"/>
      <c r="AK105" s="1547"/>
      <c r="AL105" s="1546"/>
      <c r="AM105" s="1546"/>
      <c r="AN105" s="1546"/>
      <c r="AO105" s="1546"/>
      <c r="AP105" s="1546"/>
      <c r="AQ105" s="1546"/>
      <c r="AR105" s="1546"/>
      <c r="AS105" s="1547"/>
      <c r="AT105" s="1546"/>
      <c r="AU105" s="1546"/>
      <c r="AV105" s="1546"/>
      <c r="AW105" s="1546"/>
      <c r="AX105" s="1546"/>
      <c r="AY105" s="1546"/>
      <c r="AZ105" s="1546"/>
      <c r="BA105" s="1547"/>
      <c r="BB105" s="1546"/>
      <c r="BC105" s="1546"/>
      <c r="BD105" s="1546"/>
      <c r="BE105" s="1546"/>
      <c r="BF105" s="1546"/>
      <c r="BG105" s="1546"/>
      <c r="BH105" s="1546"/>
      <c r="BI105" s="1547"/>
      <c r="BJ105" s="1546"/>
      <c r="BK105" s="1546"/>
      <c r="BL105" s="1546"/>
      <c r="BM105" s="1546"/>
      <c r="BN105" s="1546"/>
      <c r="BO105" s="1546"/>
      <c r="BP105" s="1546"/>
      <c r="BQ105" s="1547"/>
      <c r="BR105" s="1546"/>
      <c r="BS105" s="1546"/>
      <c r="BT105" s="1546"/>
      <c r="BU105" s="1546"/>
      <c r="BV105" s="1546"/>
      <c r="BW105" s="1546"/>
      <c r="BX105" s="1546"/>
      <c r="BY105" s="1547"/>
      <c r="BZ105" s="1546"/>
      <c r="CA105" s="1546"/>
      <c r="CB105" s="1546"/>
      <c r="CC105" s="1546"/>
      <c r="CD105" s="1546"/>
      <c r="CE105" s="1546"/>
      <c r="CF105" s="1546"/>
      <c r="CG105" s="1547"/>
      <c r="CH105" s="1546"/>
      <c r="CI105" s="1546"/>
      <c r="CJ105" s="1546"/>
      <c r="CK105" s="1546"/>
      <c r="CL105" s="1546"/>
      <c r="CM105" s="1546"/>
      <c r="CN105" s="1546"/>
      <c r="CO105" s="1547"/>
      <c r="CP105" s="1508"/>
      <c r="CQ105" s="1508"/>
      <c r="CR105" s="1508"/>
      <c r="CS105" s="1508"/>
      <c r="CT105" s="1508"/>
      <c r="CU105" s="1508"/>
      <c r="CV105" s="1508"/>
      <c r="CW105" s="1547"/>
      <c r="CX105" s="1546"/>
      <c r="CY105" s="1546"/>
      <c r="CZ105" s="1546"/>
      <c r="DA105" s="1546"/>
      <c r="DB105" s="1546"/>
      <c r="DC105" s="1546"/>
      <c r="DD105" s="1546"/>
      <c r="DE105" s="1546"/>
      <c r="DF105" s="1546"/>
    </row>
    <row r="106" spans="3:110">
      <c r="C106" s="1547"/>
      <c r="D106" s="1546"/>
      <c r="E106" s="1546"/>
      <c r="F106" s="1546"/>
      <c r="G106" s="1546"/>
      <c r="H106" s="1546"/>
      <c r="I106" s="1547"/>
      <c r="J106" s="1546"/>
      <c r="K106" s="1546"/>
      <c r="L106" s="1546"/>
      <c r="M106" s="1546"/>
      <c r="N106" s="1546"/>
      <c r="O106" s="1547"/>
      <c r="P106" s="1546"/>
      <c r="Q106" s="1546"/>
      <c r="R106" s="1546"/>
      <c r="S106" s="1546"/>
      <c r="T106" s="1546"/>
      <c r="U106" s="1547"/>
      <c r="V106" s="1546"/>
      <c r="W106" s="1546"/>
      <c r="X106" s="1546"/>
      <c r="Y106" s="1546"/>
      <c r="Z106" s="1546"/>
      <c r="AA106" s="1546"/>
      <c r="AB106" s="1546"/>
      <c r="AC106" s="1547"/>
      <c r="AD106" s="1546"/>
      <c r="AE106" s="1546"/>
      <c r="AF106" s="1546"/>
      <c r="AG106" s="1546"/>
      <c r="AH106" s="1546"/>
      <c r="AI106" s="1546"/>
      <c r="AJ106" s="1546"/>
      <c r="AK106" s="1547"/>
      <c r="AL106" s="1546"/>
      <c r="AM106" s="1546"/>
      <c r="AN106" s="1546"/>
      <c r="AO106" s="1546"/>
      <c r="AP106" s="1546"/>
      <c r="AQ106" s="1546"/>
      <c r="AR106" s="1546"/>
      <c r="AS106" s="1547"/>
      <c r="AT106" s="1546"/>
      <c r="AU106" s="1546"/>
      <c r="AV106" s="1546"/>
      <c r="AW106" s="1546"/>
      <c r="AX106" s="1546"/>
      <c r="AY106" s="1546"/>
      <c r="AZ106" s="1546"/>
      <c r="BA106" s="1547"/>
      <c r="BB106" s="1546"/>
      <c r="BC106" s="1546"/>
      <c r="BD106" s="1546"/>
      <c r="BE106" s="1546"/>
      <c r="BF106" s="1546"/>
      <c r="BG106" s="1546"/>
      <c r="BH106" s="1546"/>
      <c r="BI106" s="1547"/>
      <c r="BJ106" s="1546"/>
      <c r="BK106" s="1546"/>
      <c r="BL106" s="1546"/>
      <c r="BM106" s="1546"/>
      <c r="BN106" s="1546"/>
      <c r="BO106" s="1546"/>
      <c r="BP106" s="1546"/>
      <c r="BQ106" s="1547"/>
      <c r="BR106" s="1546"/>
      <c r="BS106" s="1546"/>
      <c r="BT106" s="1546"/>
      <c r="BU106" s="1546"/>
      <c r="BV106" s="1546"/>
      <c r="BW106" s="1546"/>
      <c r="BX106" s="1546"/>
      <c r="BY106" s="1547"/>
      <c r="BZ106" s="1546"/>
      <c r="CA106" s="1546"/>
      <c r="CB106" s="1546"/>
      <c r="CC106" s="1546"/>
      <c r="CD106" s="1546"/>
      <c r="CE106" s="1546"/>
      <c r="CF106" s="1546"/>
      <c r="CG106" s="1547"/>
      <c r="CH106" s="1546"/>
      <c r="CI106" s="1546"/>
      <c r="CJ106" s="1546"/>
      <c r="CK106" s="1546"/>
      <c r="CL106" s="1546"/>
      <c r="CM106" s="1546"/>
      <c r="CN106" s="1546"/>
      <c r="CO106" s="1547"/>
      <c r="CP106" s="1508"/>
      <c r="CQ106" s="1508"/>
      <c r="CR106" s="1508"/>
      <c r="CS106" s="1508"/>
      <c r="CT106" s="1508"/>
      <c r="CU106" s="1508"/>
      <c r="CV106" s="1508"/>
      <c r="CW106" s="1547"/>
      <c r="CX106" s="1546"/>
      <c r="CY106" s="1546"/>
      <c r="CZ106" s="1546"/>
      <c r="DA106" s="1546"/>
      <c r="DB106" s="1546"/>
      <c r="DC106" s="1546"/>
      <c r="DD106" s="1546"/>
      <c r="DE106" s="1546"/>
      <c r="DF106" s="1546"/>
    </row>
    <row r="107" spans="3:110">
      <c r="C107" s="1547"/>
      <c r="D107" s="1546"/>
      <c r="E107" s="1546"/>
      <c r="F107" s="1546"/>
      <c r="G107" s="1546"/>
      <c r="H107" s="1546"/>
      <c r="I107" s="1547"/>
      <c r="J107" s="1546"/>
      <c r="K107" s="1546"/>
      <c r="L107" s="1546"/>
      <c r="M107" s="1546"/>
      <c r="N107" s="1546"/>
      <c r="O107" s="1547"/>
      <c r="P107" s="1546"/>
      <c r="Q107" s="1546"/>
      <c r="R107" s="1546"/>
      <c r="S107" s="1546"/>
      <c r="T107" s="1546"/>
      <c r="U107" s="1547"/>
      <c r="V107" s="1546"/>
      <c r="W107" s="1546"/>
      <c r="X107" s="1546"/>
      <c r="Y107" s="1546"/>
      <c r="Z107" s="1546"/>
      <c r="AA107" s="1546"/>
      <c r="AB107" s="1546"/>
      <c r="AC107" s="1547"/>
      <c r="AD107" s="1546"/>
      <c r="AE107" s="1546"/>
      <c r="AF107" s="1546"/>
      <c r="AG107" s="1546"/>
      <c r="AH107" s="1546"/>
      <c r="AI107" s="1546"/>
      <c r="AJ107" s="1546"/>
      <c r="AK107" s="1547"/>
      <c r="AL107" s="1546"/>
      <c r="AM107" s="1546"/>
      <c r="AN107" s="1546"/>
      <c r="AO107" s="1546"/>
      <c r="AP107" s="1546"/>
      <c r="AQ107" s="1546"/>
      <c r="AR107" s="1546"/>
      <c r="AS107" s="1547"/>
      <c r="AT107" s="1546"/>
      <c r="AU107" s="1546"/>
      <c r="AV107" s="1546"/>
      <c r="AW107" s="1546"/>
      <c r="AX107" s="1546"/>
      <c r="AY107" s="1546"/>
      <c r="AZ107" s="1546"/>
      <c r="BA107" s="1547"/>
      <c r="BB107" s="1546"/>
      <c r="BC107" s="1546"/>
      <c r="BD107" s="1546"/>
      <c r="BE107" s="1546"/>
      <c r="BF107" s="1546"/>
      <c r="BG107" s="1546"/>
      <c r="BH107" s="1546"/>
      <c r="BI107" s="1547"/>
      <c r="BJ107" s="1546"/>
      <c r="BK107" s="1546"/>
      <c r="BL107" s="1546"/>
      <c r="BM107" s="1546"/>
      <c r="BN107" s="1546"/>
      <c r="BO107" s="1546"/>
      <c r="BP107" s="1546"/>
      <c r="BQ107" s="1547"/>
      <c r="BR107" s="1546"/>
      <c r="BS107" s="1546"/>
      <c r="BT107" s="1546"/>
      <c r="BU107" s="1546"/>
      <c r="BV107" s="1546"/>
      <c r="BW107" s="1546"/>
      <c r="BX107" s="1546"/>
      <c r="BY107" s="1547"/>
      <c r="BZ107" s="1546"/>
      <c r="CA107" s="1546"/>
      <c r="CB107" s="1546"/>
      <c r="CC107" s="1546"/>
      <c r="CD107" s="1546"/>
      <c r="CE107" s="1546"/>
      <c r="CF107" s="1546"/>
      <c r="CG107" s="1547"/>
      <c r="CH107" s="1546"/>
      <c r="CI107" s="1546"/>
      <c r="CJ107" s="1546"/>
      <c r="CK107" s="1546"/>
      <c r="CL107" s="1546"/>
      <c r="CM107" s="1546"/>
      <c r="CN107" s="1546"/>
      <c r="CO107" s="1547"/>
      <c r="CP107" s="1508"/>
      <c r="CQ107" s="1508"/>
      <c r="CR107" s="1508"/>
      <c r="CS107" s="1508"/>
      <c r="CT107" s="1508"/>
      <c r="CU107" s="1508"/>
      <c r="CV107" s="1508"/>
      <c r="CW107" s="1547"/>
      <c r="CX107" s="1546"/>
      <c r="CY107" s="1546"/>
      <c r="CZ107" s="1546"/>
      <c r="DA107" s="1546"/>
      <c r="DB107" s="1546"/>
      <c r="DC107" s="1546"/>
      <c r="DD107" s="1546"/>
      <c r="DE107" s="1546"/>
      <c r="DF107" s="1546"/>
    </row>
    <row r="108" spans="3:110">
      <c r="C108" s="1547"/>
      <c r="D108" s="1546"/>
      <c r="E108" s="1546"/>
      <c r="F108" s="1546"/>
      <c r="G108" s="1546"/>
      <c r="H108" s="1546"/>
      <c r="I108" s="1547"/>
      <c r="J108" s="1546"/>
      <c r="K108" s="1546"/>
      <c r="L108" s="1546"/>
      <c r="M108" s="1546"/>
      <c r="N108" s="1546"/>
      <c r="O108" s="1547"/>
      <c r="P108" s="1546"/>
      <c r="Q108" s="1546"/>
      <c r="R108" s="1546"/>
      <c r="S108" s="1546"/>
      <c r="T108" s="1546"/>
      <c r="U108" s="1547"/>
      <c r="V108" s="1546"/>
      <c r="W108" s="1546"/>
      <c r="X108" s="1546"/>
      <c r="Y108" s="1546"/>
      <c r="Z108" s="1546"/>
      <c r="AA108" s="1546"/>
      <c r="AB108" s="1546"/>
      <c r="AC108" s="1547"/>
      <c r="AD108" s="1546"/>
      <c r="AE108" s="1546"/>
      <c r="AF108" s="1546"/>
      <c r="AG108" s="1546"/>
      <c r="AH108" s="1546"/>
      <c r="AI108" s="1546"/>
      <c r="AJ108" s="1546"/>
      <c r="AK108" s="1547"/>
      <c r="AL108" s="1546"/>
      <c r="AM108" s="1546"/>
      <c r="AN108" s="1546"/>
      <c r="AO108" s="1546"/>
      <c r="AP108" s="1546"/>
      <c r="AQ108" s="1546"/>
      <c r="AR108" s="1546"/>
      <c r="AS108" s="1547"/>
      <c r="AT108" s="1546"/>
      <c r="AU108" s="1546"/>
      <c r="AV108" s="1546"/>
      <c r="AW108" s="1546"/>
      <c r="AX108" s="1546"/>
      <c r="AY108" s="1546"/>
      <c r="AZ108" s="1546"/>
      <c r="BA108" s="1547"/>
      <c r="BB108" s="1546"/>
      <c r="BC108" s="1546"/>
      <c r="BD108" s="1546"/>
      <c r="BE108" s="1546"/>
      <c r="BF108" s="1546"/>
      <c r="BG108" s="1546"/>
      <c r="BH108" s="1546"/>
      <c r="BI108" s="1547"/>
      <c r="BJ108" s="1546"/>
      <c r="BK108" s="1546"/>
      <c r="BL108" s="1546"/>
      <c r="BM108" s="1546"/>
      <c r="BN108" s="1546"/>
      <c r="BO108" s="1546"/>
      <c r="BP108" s="1546"/>
      <c r="BQ108" s="1547"/>
      <c r="BR108" s="1546"/>
      <c r="BS108" s="1546"/>
      <c r="BT108" s="1546"/>
      <c r="BU108" s="1546"/>
      <c r="BV108" s="1546"/>
      <c r="BW108" s="1546"/>
      <c r="BX108" s="1546"/>
      <c r="BY108" s="1547"/>
      <c r="BZ108" s="1546"/>
      <c r="CA108" s="1546"/>
      <c r="CB108" s="1546"/>
      <c r="CC108" s="1546"/>
      <c r="CD108" s="1546"/>
      <c r="CE108" s="1546"/>
      <c r="CF108" s="1546"/>
      <c r="CG108" s="1547"/>
      <c r="CH108" s="1546"/>
      <c r="CI108" s="1546"/>
      <c r="CJ108" s="1546"/>
      <c r="CK108" s="1546"/>
      <c r="CL108" s="1546"/>
      <c r="CM108" s="1546"/>
      <c r="CN108" s="1546"/>
      <c r="CO108" s="1547"/>
      <c r="CP108" s="1508"/>
      <c r="CQ108" s="1508"/>
      <c r="CR108" s="1508"/>
      <c r="CS108" s="1508"/>
      <c r="CT108" s="1508"/>
      <c r="CU108" s="1508"/>
      <c r="CV108" s="1508"/>
      <c r="CW108" s="1547"/>
      <c r="CX108" s="1546"/>
      <c r="CY108" s="1546"/>
      <c r="CZ108" s="1546"/>
      <c r="DA108" s="1546"/>
      <c r="DB108" s="1546"/>
      <c r="DC108" s="1546"/>
      <c r="DD108" s="1546"/>
      <c r="DE108" s="1546"/>
      <c r="DF108" s="1546"/>
    </row>
    <row r="109" spans="3:110">
      <c r="C109" s="1547"/>
      <c r="D109" s="1546"/>
      <c r="E109" s="1546"/>
      <c r="F109" s="1546"/>
      <c r="G109" s="1546"/>
      <c r="H109" s="1546"/>
      <c r="I109" s="1547"/>
      <c r="J109" s="1546"/>
      <c r="K109" s="1546"/>
      <c r="L109" s="1546"/>
      <c r="M109" s="1546"/>
      <c r="N109" s="1546"/>
      <c r="O109" s="1547"/>
      <c r="P109" s="1546"/>
      <c r="Q109" s="1546"/>
      <c r="R109" s="1546"/>
      <c r="S109" s="1546"/>
      <c r="T109" s="1546"/>
      <c r="U109" s="1547"/>
      <c r="V109" s="1546"/>
      <c r="W109" s="1546"/>
      <c r="X109" s="1546"/>
      <c r="Y109" s="1546"/>
      <c r="Z109" s="1546"/>
      <c r="AA109" s="1546"/>
      <c r="AB109" s="1546"/>
      <c r="AC109" s="1547"/>
      <c r="AD109" s="1546"/>
      <c r="AE109" s="1546"/>
      <c r="AF109" s="1546"/>
      <c r="AG109" s="1546"/>
      <c r="AH109" s="1546"/>
      <c r="AI109" s="1546"/>
      <c r="AJ109" s="1546"/>
      <c r="AK109" s="1547"/>
      <c r="AL109" s="1546"/>
      <c r="AM109" s="1546"/>
      <c r="AN109" s="1546"/>
      <c r="AO109" s="1546"/>
      <c r="AP109" s="1546"/>
      <c r="AQ109" s="1546"/>
      <c r="AR109" s="1546"/>
      <c r="AS109" s="1547"/>
      <c r="AT109" s="1546"/>
      <c r="AU109" s="1546"/>
      <c r="AV109" s="1546"/>
      <c r="AW109" s="1546"/>
      <c r="AX109" s="1546"/>
      <c r="AY109" s="1546"/>
      <c r="AZ109" s="1546"/>
      <c r="BA109" s="1547"/>
      <c r="BB109" s="1546"/>
      <c r="BC109" s="1546"/>
      <c r="BD109" s="1546"/>
      <c r="BE109" s="1546"/>
      <c r="BF109" s="1546"/>
      <c r="BG109" s="1546"/>
      <c r="BH109" s="1546"/>
      <c r="BI109" s="1547"/>
      <c r="BJ109" s="1546"/>
      <c r="BK109" s="1546"/>
      <c r="BL109" s="1546"/>
      <c r="BM109" s="1546"/>
      <c r="BN109" s="1546"/>
      <c r="BO109" s="1546"/>
      <c r="BP109" s="1546"/>
      <c r="BQ109" s="1547"/>
      <c r="BR109" s="1546"/>
      <c r="BS109" s="1546"/>
      <c r="BT109" s="1546"/>
      <c r="BU109" s="1546"/>
      <c r="BV109" s="1546"/>
      <c r="BW109" s="1546"/>
      <c r="BX109" s="1546"/>
      <c r="BY109" s="1547"/>
      <c r="BZ109" s="1546"/>
      <c r="CA109" s="1546"/>
      <c r="CB109" s="1546"/>
      <c r="CC109" s="1546"/>
      <c r="CD109" s="1546"/>
      <c r="CE109" s="1546"/>
      <c r="CF109" s="1546"/>
      <c r="CG109" s="1547"/>
      <c r="CH109" s="1546"/>
      <c r="CI109" s="1546"/>
      <c r="CJ109" s="1546"/>
      <c r="CK109" s="1546"/>
      <c r="CL109" s="1546"/>
      <c r="CM109" s="1546"/>
      <c r="CN109" s="1546"/>
      <c r="CO109" s="1547"/>
      <c r="CP109" s="1508"/>
      <c r="CQ109" s="1508"/>
      <c r="CR109" s="1508"/>
      <c r="CS109" s="1508"/>
      <c r="CT109" s="1508"/>
      <c r="CU109" s="1508"/>
      <c r="CV109" s="1508"/>
      <c r="CW109" s="1547"/>
      <c r="CX109" s="1546"/>
      <c r="CY109" s="1546"/>
      <c r="CZ109" s="1546"/>
      <c r="DA109" s="1546"/>
      <c r="DB109" s="1546"/>
      <c r="DC109" s="1546"/>
      <c r="DD109" s="1546"/>
      <c r="DE109" s="1546"/>
      <c r="DF109" s="1546"/>
    </row>
    <row r="110" spans="3:110">
      <c r="C110" s="1547"/>
      <c r="D110" s="1546"/>
      <c r="E110" s="1546"/>
      <c r="F110" s="1546"/>
      <c r="G110" s="1546"/>
      <c r="H110" s="1546"/>
      <c r="I110" s="1547"/>
      <c r="J110" s="1546"/>
      <c r="K110" s="1546"/>
      <c r="L110" s="1546"/>
      <c r="M110" s="1546"/>
      <c r="N110" s="1546"/>
      <c r="O110" s="1547"/>
      <c r="P110" s="1546"/>
      <c r="Q110" s="1546"/>
      <c r="R110" s="1546"/>
      <c r="S110" s="1546"/>
      <c r="T110" s="1546"/>
      <c r="U110" s="1547"/>
      <c r="V110" s="1546"/>
      <c r="W110" s="1546"/>
      <c r="X110" s="1546"/>
      <c r="Y110" s="1546"/>
      <c r="Z110" s="1546"/>
      <c r="AA110" s="1546"/>
      <c r="AB110" s="1546"/>
      <c r="AC110" s="1547"/>
      <c r="AD110" s="1546"/>
      <c r="AE110" s="1546"/>
      <c r="AF110" s="1546"/>
      <c r="AG110" s="1546"/>
      <c r="AH110" s="1546"/>
      <c r="AI110" s="1546"/>
      <c r="AJ110" s="1546"/>
      <c r="AK110" s="1547"/>
      <c r="AL110" s="1546"/>
      <c r="AM110" s="1546"/>
      <c r="AN110" s="1546"/>
      <c r="AO110" s="1546"/>
      <c r="AP110" s="1546"/>
      <c r="AQ110" s="1546"/>
      <c r="AR110" s="1546"/>
      <c r="AS110" s="1547"/>
      <c r="AT110" s="1546"/>
      <c r="AU110" s="1546"/>
      <c r="AV110" s="1546"/>
      <c r="AW110" s="1546"/>
      <c r="AX110" s="1546"/>
      <c r="AY110" s="1546"/>
      <c r="AZ110" s="1546"/>
      <c r="BA110" s="1547"/>
      <c r="BB110" s="1546"/>
      <c r="BC110" s="1546"/>
      <c r="BD110" s="1546"/>
      <c r="BE110" s="1546"/>
      <c r="BF110" s="1546"/>
      <c r="BG110" s="1546"/>
      <c r="BH110" s="1546"/>
      <c r="BI110" s="1547"/>
      <c r="BJ110" s="1546"/>
      <c r="BK110" s="1546"/>
      <c r="BL110" s="1546"/>
      <c r="BM110" s="1546"/>
      <c r="BN110" s="1546"/>
      <c r="BO110" s="1546"/>
      <c r="BP110" s="1546"/>
      <c r="BQ110" s="1547"/>
      <c r="BR110" s="1546"/>
      <c r="BS110" s="1546"/>
      <c r="BT110" s="1546"/>
      <c r="BU110" s="1546"/>
      <c r="BV110" s="1546"/>
      <c r="BW110" s="1546"/>
      <c r="BX110" s="1546"/>
      <c r="BY110" s="1547"/>
      <c r="BZ110" s="1546"/>
      <c r="CA110" s="1546"/>
      <c r="CB110" s="1546"/>
      <c r="CC110" s="1546"/>
      <c r="CD110" s="1546"/>
      <c r="CE110" s="1546"/>
      <c r="CF110" s="1546"/>
      <c r="CG110" s="1547"/>
      <c r="CH110" s="1546"/>
      <c r="CI110" s="1546"/>
      <c r="CJ110" s="1546"/>
      <c r="CK110" s="1546"/>
      <c r="CL110" s="1546"/>
      <c r="CM110" s="1546"/>
      <c r="CN110" s="1546"/>
      <c r="CO110" s="1547"/>
      <c r="CP110" s="1508"/>
      <c r="CQ110" s="1508"/>
      <c r="CR110" s="1508"/>
      <c r="CS110" s="1508"/>
      <c r="CT110" s="1508"/>
      <c r="CU110" s="1508"/>
      <c r="CV110" s="1508"/>
      <c r="CW110" s="1547"/>
      <c r="CX110" s="1546"/>
      <c r="CY110" s="1546"/>
      <c r="CZ110" s="1546"/>
      <c r="DA110" s="1546"/>
      <c r="DB110" s="1546"/>
      <c r="DC110" s="1546"/>
      <c r="DD110" s="1546"/>
      <c r="DE110" s="1546"/>
      <c r="DF110" s="1546"/>
    </row>
    <row r="111" spans="3:110">
      <c r="C111" s="1547"/>
      <c r="D111" s="1546"/>
      <c r="E111" s="1546"/>
      <c r="F111" s="1546"/>
      <c r="G111" s="1546"/>
      <c r="H111" s="1546"/>
      <c r="I111" s="1547"/>
      <c r="J111" s="1546"/>
      <c r="K111" s="1546"/>
      <c r="L111" s="1546"/>
      <c r="M111" s="1546"/>
      <c r="N111" s="1546"/>
      <c r="O111" s="1547"/>
      <c r="P111" s="1546"/>
      <c r="Q111" s="1546"/>
      <c r="R111" s="1546"/>
      <c r="S111" s="1546"/>
      <c r="T111" s="1546"/>
      <c r="U111" s="1547"/>
      <c r="V111" s="1546"/>
      <c r="W111" s="1546"/>
      <c r="X111" s="1546"/>
      <c r="Y111" s="1546"/>
      <c r="Z111" s="1546"/>
      <c r="AA111" s="1546"/>
      <c r="AB111" s="1546"/>
      <c r="AC111" s="1547"/>
      <c r="AD111" s="1546"/>
      <c r="AE111" s="1546"/>
      <c r="AF111" s="1546"/>
      <c r="AG111" s="1546"/>
      <c r="AH111" s="1546"/>
      <c r="AI111" s="1546"/>
      <c r="AJ111" s="1546"/>
      <c r="AK111" s="1547"/>
      <c r="AL111" s="1546"/>
      <c r="AM111" s="1546"/>
      <c r="AN111" s="1546"/>
      <c r="AO111" s="1546"/>
      <c r="AP111" s="1546"/>
      <c r="AQ111" s="1546"/>
      <c r="AR111" s="1546"/>
      <c r="AS111" s="1547"/>
      <c r="AT111" s="1546"/>
      <c r="AU111" s="1546"/>
      <c r="AV111" s="1546"/>
      <c r="AW111" s="1546"/>
      <c r="AX111" s="1546"/>
      <c r="AY111" s="1546"/>
      <c r="AZ111" s="1546"/>
      <c r="BA111" s="1547"/>
      <c r="BB111" s="1546"/>
      <c r="BC111" s="1546"/>
      <c r="BD111" s="1546"/>
      <c r="BE111" s="1546"/>
      <c r="BF111" s="1546"/>
      <c r="BG111" s="1546"/>
      <c r="BH111" s="1546"/>
      <c r="BI111" s="1547"/>
      <c r="BJ111" s="1546"/>
      <c r="BK111" s="1546"/>
      <c r="BL111" s="1546"/>
      <c r="BM111" s="1546"/>
      <c r="BN111" s="1546"/>
      <c r="BO111" s="1546"/>
      <c r="BP111" s="1546"/>
      <c r="BQ111" s="1547"/>
      <c r="BR111" s="1546"/>
      <c r="BS111" s="1546"/>
      <c r="BT111" s="1546"/>
      <c r="BU111" s="1546"/>
      <c r="BV111" s="1546"/>
      <c r="BW111" s="1546"/>
      <c r="BX111" s="1546"/>
      <c r="BY111" s="1547"/>
      <c r="BZ111" s="1546"/>
      <c r="CA111" s="1546"/>
      <c r="CB111" s="1546"/>
      <c r="CC111" s="1546"/>
      <c r="CD111" s="1546"/>
      <c r="CE111" s="1546"/>
      <c r="CF111" s="1546"/>
      <c r="CG111" s="1547"/>
      <c r="CH111" s="1546"/>
      <c r="CI111" s="1546"/>
      <c r="CJ111" s="1546"/>
      <c r="CK111" s="1546"/>
      <c r="CL111" s="1546"/>
      <c r="CM111" s="1546"/>
      <c r="CN111" s="1546"/>
      <c r="CO111" s="1547"/>
      <c r="CP111" s="1508"/>
      <c r="CQ111" s="1508"/>
      <c r="CR111" s="1508"/>
      <c r="CS111" s="1508"/>
      <c r="CT111" s="1508"/>
      <c r="CU111" s="1508"/>
      <c r="CV111" s="1508"/>
      <c r="CW111" s="1547"/>
      <c r="CX111" s="1546"/>
      <c r="CY111" s="1546"/>
      <c r="CZ111" s="1546"/>
      <c r="DA111" s="1546"/>
      <c r="DB111" s="1546"/>
      <c r="DC111" s="1546"/>
      <c r="DD111" s="1546"/>
      <c r="DE111" s="1546"/>
      <c r="DF111" s="1546"/>
    </row>
    <row r="112" spans="3:110">
      <c r="C112" s="1547"/>
      <c r="D112" s="1546"/>
      <c r="E112" s="1546"/>
      <c r="F112" s="1546"/>
      <c r="G112" s="1546"/>
      <c r="H112" s="1546"/>
      <c r="I112" s="1547"/>
      <c r="J112" s="1546"/>
      <c r="K112" s="1546"/>
      <c r="L112" s="1546"/>
      <c r="M112" s="1546"/>
      <c r="N112" s="1546"/>
      <c r="O112" s="1547"/>
      <c r="P112" s="1546"/>
      <c r="Q112" s="1546"/>
      <c r="R112" s="1546"/>
      <c r="S112" s="1546"/>
      <c r="T112" s="1546"/>
      <c r="U112" s="1547"/>
      <c r="V112" s="1546"/>
      <c r="W112" s="1546"/>
      <c r="X112" s="1546"/>
      <c r="Y112" s="1546"/>
      <c r="Z112" s="1546"/>
      <c r="AA112" s="1546"/>
      <c r="AB112" s="1546"/>
      <c r="AC112" s="1547"/>
      <c r="AD112" s="1546"/>
      <c r="AE112" s="1546"/>
      <c r="AF112" s="1546"/>
      <c r="AG112" s="1546"/>
      <c r="AH112" s="1546"/>
      <c r="AI112" s="1546"/>
      <c r="AJ112" s="1546"/>
      <c r="AK112" s="1547"/>
      <c r="AL112" s="1546"/>
      <c r="AM112" s="1546"/>
      <c r="AN112" s="1546"/>
      <c r="AO112" s="1546"/>
      <c r="AP112" s="1546"/>
      <c r="AQ112" s="1546"/>
      <c r="AR112" s="1546"/>
      <c r="AS112" s="1547"/>
      <c r="AT112" s="1546"/>
      <c r="AU112" s="1546"/>
      <c r="AV112" s="1546"/>
      <c r="AW112" s="1546"/>
      <c r="AX112" s="1546"/>
      <c r="AY112" s="1546"/>
      <c r="AZ112" s="1546"/>
      <c r="BA112" s="1547"/>
      <c r="BB112" s="1546"/>
      <c r="BC112" s="1546"/>
      <c r="BD112" s="1546"/>
      <c r="BE112" s="1546"/>
      <c r="BF112" s="1546"/>
      <c r="BG112" s="1546"/>
      <c r="BH112" s="1546"/>
      <c r="BI112" s="1547"/>
      <c r="BJ112" s="1546"/>
      <c r="BK112" s="1546"/>
      <c r="BL112" s="1546"/>
      <c r="BM112" s="1546"/>
      <c r="BN112" s="1546"/>
      <c r="BO112" s="1546"/>
      <c r="BP112" s="1546"/>
      <c r="BQ112" s="1547"/>
      <c r="BR112" s="1546"/>
      <c r="BS112" s="1546"/>
      <c r="BT112" s="1546"/>
      <c r="BU112" s="1546"/>
      <c r="BV112" s="1546"/>
      <c r="BW112" s="1546"/>
      <c r="BX112" s="1546"/>
      <c r="BY112" s="1547"/>
      <c r="BZ112" s="1546"/>
      <c r="CA112" s="1546"/>
      <c r="CB112" s="1546"/>
      <c r="CC112" s="1546"/>
      <c r="CD112" s="1546"/>
      <c r="CE112" s="1546"/>
      <c r="CF112" s="1546"/>
      <c r="CG112" s="1547"/>
      <c r="CH112" s="1546"/>
      <c r="CI112" s="1546"/>
      <c r="CJ112" s="1546"/>
      <c r="CK112" s="1546"/>
      <c r="CL112" s="1546"/>
      <c r="CM112" s="1546"/>
      <c r="CN112" s="1546"/>
      <c r="CO112" s="1547"/>
      <c r="CP112" s="1508"/>
      <c r="CQ112" s="1508"/>
      <c r="CR112" s="1508"/>
      <c r="CS112" s="1508"/>
      <c r="CT112" s="1508"/>
      <c r="CU112" s="1508"/>
      <c r="CV112" s="1508"/>
      <c r="CW112" s="1547"/>
      <c r="CX112" s="1546"/>
      <c r="CY112" s="1546"/>
      <c r="CZ112" s="1546"/>
      <c r="DA112" s="1546"/>
      <c r="DB112" s="1546"/>
      <c r="DC112" s="1546"/>
      <c r="DD112" s="1546"/>
      <c r="DE112" s="1546"/>
      <c r="DF112" s="1546"/>
    </row>
    <row r="113" spans="3:110">
      <c r="C113" s="1547"/>
      <c r="D113" s="1546"/>
      <c r="E113" s="1546"/>
      <c r="F113" s="1546"/>
      <c r="G113" s="1546"/>
      <c r="H113" s="1546"/>
      <c r="I113" s="1547"/>
      <c r="J113" s="1546"/>
      <c r="K113" s="1546"/>
      <c r="L113" s="1546"/>
      <c r="M113" s="1546"/>
      <c r="N113" s="1546"/>
      <c r="O113" s="1547"/>
      <c r="P113" s="1546"/>
      <c r="Q113" s="1546"/>
      <c r="R113" s="1546"/>
      <c r="S113" s="1546"/>
      <c r="T113" s="1546"/>
      <c r="U113" s="1547"/>
      <c r="V113" s="1546"/>
      <c r="W113" s="1546"/>
      <c r="X113" s="1546"/>
      <c r="Y113" s="1546"/>
      <c r="Z113" s="1546"/>
      <c r="AA113" s="1546"/>
      <c r="AB113" s="1546"/>
      <c r="AC113" s="1547"/>
      <c r="AD113" s="1546"/>
      <c r="AE113" s="1546"/>
      <c r="AF113" s="1546"/>
      <c r="AG113" s="1546"/>
      <c r="AH113" s="1546"/>
      <c r="AI113" s="1546"/>
      <c r="AJ113" s="1546"/>
      <c r="AK113" s="1547"/>
      <c r="AL113" s="1546"/>
      <c r="AM113" s="1546"/>
      <c r="AN113" s="1546"/>
      <c r="AO113" s="1546"/>
      <c r="AP113" s="1546"/>
      <c r="AQ113" s="1546"/>
      <c r="AR113" s="1546"/>
      <c r="AS113" s="1547"/>
      <c r="AT113" s="1546"/>
      <c r="AU113" s="1546"/>
      <c r="AV113" s="1546"/>
      <c r="AW113" s="1546"/>
      <c r="AX113" s="1546"/>
      <c r="AY113" s="1546"/>
      <c r="AZ113" s="1546"/>
      <c r="BA113" s="1547"/>
      <c r="BB113" s="1546"/>
      <c r="BC113" s="1546"/>
      <c r="BD113" s="1546"/>
      <c r="BE113" s="1546"/>
      <c r="BF113" s="1546"/>
      <c r="BG113" s="1546"/>
      <c r="BH113" s="1546"/>
      <c r="BI113" s="1547"/>
      <c r="BJ113" s="1546"/>
      <c r="BK113" s="1546"/>
      <c r="BL113" s="1546"/>
      <c r="BM113" s="1546"/>
      <c r="BN113" s="1546"/>
      <c r="BO113" s="1546"/>
      <c r="BP113" s="1546"/>
      <c r="BQ113" s="1547"/>
      <c r="BR113" s="1546"/>
      <c r="BS113" s="1546"/>
      <c r="BT113" s="1546"/>
      <c r="BU113" s="1546"/>
      <c r="BV113" s="1546"/>
      <c r="BW113" s="1546"/>
      <c r="BX113" s="1546"/>
      <c r="BY113" s="1547"/>
      <c r="BZ113" s="1546"/>
      <c r="CA113" s="1546"/>
      <c r="CB113" s="1546"/>
      <c r="CC113" s="1546"/>
      <c r="CD113" s="1546"/>
      <c r="CE113" s="1546"/>
      <c r="CF113" s="1546"/>
      <c r="CG113" s="1547"/>
      <c r="CH113" s="1546"/>
      <c r="CI113" s="1546"/>
      <c r="CJ113" s="1546"/>
      <c r="CK113" s="1546"/>
      <c r="CL113" s="1546"/>
      <c r="CM113" s="1546"/>
      <c r="CN113" s="1546"/>
      <c r="CO113" s="1547"/>
      <c r="CP113" s="1508"/>
      <c r="CQ113" s="1508"/>
      <c r="CR113" s="1508"/>
      <c r="CS113" s="1508"/>
      <c r="CT113" s="1508"/>
      <c r="CU113" s="1508"/>
      <c r="CV113" s="1508"/>
      <c r="CW113" s="1547"/>
      <c r="CX113" s="1546"/>
      <c r="CY113" s="1546"/>
      <c r="CZ113" s="1546"/>
      <c r="DA113" s="1546"/>
      <c r="DB113" s="1546"/>
      <c r="DC113" s="1546"/>
      <c r="DD113" s="1546"/>
      <c r="DE113" s="1546"/>
      <c r="DF113" s="1546"/>
    </row>
    <row r="114" spans="3:110">
      <c r="C114" s="1547"/>
      <c r="D114" s="1546"/>
      <c r="E114" s="1546"/>
      <c r="F114" s="1546"/>
      <c r="G114" s="1546"/>
      <c r="H114" s="1546"/>
      <c r="I114" s="1547"/>
      <c r="J114" s="1546"/>
      <c r="K114" s="1546"/>
      <c r="L114" s="1546"/>
      <c r="M114" s="1546"/>
      <c r="N114" s="1546"/>
      <c r="O114" s="1547"/>
      <c r="P114" s="1546"/>
      <c r="Q114" s="1546"/>
      <c r="R114" s="1546"/>
      <c r="S114" s="1546"/>
      <c r="T114" s="1546"/>
      <c r="U114" s="1547"/>
      <c r="V114" s="1546"/>
      <c r="W114" s="1546"/>
      <c r="X114" s="1546"/>
      <c r="Y114" s="1546"/>
      <c r="Z114" s="1546"/>
      <c r="AA114" s="1546"/>
      <c r="AB114" s="1546"/>
      <c r="AC114" s="1547"/>
      <c r="AD114" s="1546"/>
      <c r="AE114" s="1546"/>
      <c r="AF114" s="1546"/>
      <c r="AG114" s="1546"/>
      <c r="AH114" s="1546"/>
      <c r="AI114" s="1546"/>
      <c r="AJ114" s="1546"/>
      <c r="AK114" s="1547"/>
      <c r="AL114" s="1546"/>
      <c r="AM114" s="1546"/>
      <c r="AN114" s="1546"/>
      <c r="AO114" s="1546"/>
      <c r="AP114" s="1546"/>
      <c r="AQ114" s="1546"/>
      <c r="AR114" s="1546"/>
      <c r="AS114" s="1547"/>
      <c r="AT114" s="1546"/>
      <c r="AU114" s="1546"/>
      <c r="AV114" s="1546"/>
      <c r="AW114" s="1546"/>
      <c r="AX114" s="1546"/>
      <c r="AY114" s="1546"/>
      <c r="AZ114" s="1546"/>
      <c r="BA114" s="1547"/>
      <c r="BB114" s="1546"/>
      <c r="BC114" s="1546"/>
      <c r="BD114" s="1546"/>
      <c r="BE114" s="1546"/>
      <c r="BF114" s="1546"/>
      <c r="BG114" s="1546"/>
      <c r="BH114" s="1546"/>
      <c r="BI114" s="1547"/>
      <c r="BJ114" s="1546"/>
      <c r="BK114" s="1546"/>
      <c r="BL114" s="1546"/>
      <c r="BM114" s="1546"/>
      <c r="BN114" s="1546"/>
      <c r="BO114" s="1546"/>
      <c r="BP114" s="1546"/>
      <c r="BQ114" s="1547"/>
      <c r="BR114" s="1546"/>
      <c r="BS114" s="1546"/>
      <c r="BT114" s="1546"/>
      <c r="BU114" s="1546"/>
      <c r="BV114" s="1546"/>
      <c r="BW114" s="1546"/>
      <c r="BX114" s="1546"/>
      <c r="BY114" s="1547"/>
      <c r="BZ114" s="1546"/>
      <c r="CA114" s="1546"/>
      <c r="CB114" s="1546"/>
      <c r="CC114" s="1546"/>
      <c r="CD114" s="1546"/>
      <c r="CE114" s="1546"/>
      <c r="CF114" s="1546"/>
      <c r="CG114" s="1547"/>
      <c r="CH114" s="1546"/>
      <c r="CI114" s="1546"/>
      <c r="CJ114" s="1546"/>
      <c r="CK114" s="1546"/>
      <c r="CL114" s="1546"/>
      <c r="CM114" s="1546"/>
      <c r="CN114" s="1546"/>
      <c r="CO114" s="1547"/>
      <c r="CP114" s="1508"/>
      <c r="CQ114" s="1508"/>
      <c r="CR114" s="1508"/>
      <c r="CS114" s="1508"/>
      <c r="CT114" s="1508"/>
      <c r="CU114" s="1508"/>
      <c r="CV114" s="1508"/>
      <c r="CW114" s="1547"/>
      <c r="CX114" s="1546"/>
      <c r="CY114" s="1546"/>
      <c r="CZ114" s="1546"/>
      <c r="DA114" s="1546"/>
      <c r="DB114" s="1546"/>
      <c r="DC114" s="1546"/>
      <c r="DD114" s="1546"/>
      <c r="DE114" s="1546"/>
      <c r="DF114" s="1546"/>
    </row>
    <row r="115" spans="3:110">
      <c r="C115" s="1547"/>
      <c r="D115" s="1546"/>
      <c r="E115" s="1546"/>
      <c r="F115" s="1546"/>
      <c r="G115" s="1546"/>
      <c r="H115" s="1546"/>
      <c r="I115" s="1547"/>
      <c r="J115" s="1546"/>
      <c r="K115" s="1546"/>
      <c r="L115" s="1546"/>
      <c r="M115" s="1546"/>
      <c r="N115" s="1546"/>
      <c r="O115" s="1547"/>
      <c r="P115" s="1546"/>
      <c r="Q115" s="1546"/>
      <c r="R115" s="1546"/>
      <c r="S115" s="1546"/>
      <c r="T115" s="1546"/>
      <c r="U115" s="1547"/>
      <c r="V115" s="1546"/>
      <c r="W115" s="1546"/>
      <c r="X115" s="1546"/>
      <c r="Y115" s="1546"/>
      <c r="Z115" s="1546"/>
      <c r="AA115" s="1546"/>
      <c r="AB115" s="1546"/>
      <c r="AC115" s="1547"/>
      <c r="AD115" s="1546"/>
      <c r="AE115" s="1546"/>
      <c r="AF115" s="1546"/>
      <c r="AG115" s="1546"/>
      <c r="AH115" s="1546"/>
      <c r="AI115" s="1546"/>
      <c r="AJ115" s="1546"/>
      <c r="AK115" s="1547"/>
      <c r="AL115" s="1546"/>
      <c r="AM115" s="1546"/>
      <c r="AN115" s="1546"/>
      <c r="AO115" s="1546"/>
      <c r="AP115" s="1546"/>
      <c r="AQ115" s="1546"/>
      <c r="AR115" s="1546"/>
      <c r="AS115" s="1547"/>
      <c r="AT115" s="1546"/>
      <c r="AU115" s="1546"/>
      <c r="AV115" s="1546"/>
      <c r="AW115" s="1546"/>
      <c r="AX115" s="1546"/>
      <c r="AY115" s="1546"/>
      <c r="AZ115" s="1546"/>
      <c r="BA115" s="1547"/>
      <c r="BB115" s="1546"/>
      <c r="BC115" s="1546"/>
      <c r="BD115" s="1546"/>
      <c r="BE115" s="1546"/>
      <c r="BF115" s="1546"/>
      <c r="BG115" s="1546"/>
      <c r="BH115" s="1546"/>
      <c r="BI115" s="1547"/>
      <c r="BJ115" s="1546"/>
      <c r="BK115" s="1546"/>
      <c r="BL115" s="1546"/>
      <c r="BM115" s="1546"/>
      <c r="BN115" s="1546"/>
      <c r="BO115" s="1546"/>
      <c r="BP115" s="1546"/>
      <c r="BQ115" s="1547"/>
      <c r="BR115" s="1546"/>
      <c r="BS115" s="1546"/>
      <c r="BT115" s="1546"/>
      <c r="BU115" s="1546"/>
      <c r="BV115" s="1546"/>
      <c r="BW115" s="1546"/>
      <c r="BX115" s="1546"/>
      <c r="BY115" s="1547"/>
      <c r="BZ115" s="1546"/>
      <c r="CA115" s="1546"/>
      <c r="CB115" s="1546"/>
      <c r="CC115" s="1546"/>
      <c r="CD115" s="1546"/>
      <c r="CE115" s="1546"/>
      <c r="CF115" s="1546"/>
      <c r="CG115" s="1547"/>
      <c r="CH115" s="1546"/>
      <c r="CI115" s="1546"/>
      <c r="CJ115" s="1546"/>
      <c r="CK115" s="1546"/>
      <c r="CL115" s="1546"/>
      <c r="CM115" s="1546"/>
      <c r="CN115" s="1546"/>
      <c r="CO115" s="1547"/>
      <c r="CP115" s="1508"/>
      <c r="CQ115" s="1508"/>
      <c r="CR115" s="1508"/>
      <c r="CS115" s="1508"/>
      <c r="CT115" s="1508"/>
      <c r="CU115" s="1508"/>
      <c r="CV115" s="1508"/>
      <c r="CW115" s="1547"/>
      <c r="CX115" s="1546"/>
      <c r="CY115" s="1546"/>
      <c r="CZ115" s="1546"/>
      <c r="DA115" s="1546"/>
      <c r="DB115" s="1546"/>
      <c r="DC115" s="1546"/>
      <c r="DD115" s="1546"/>
      <c r="DE115" s="1546"/>
      <c r="DF115" s="1546"/>
    </row>
    <row r="116" spans="3:110">
      <c r="C116" s="1547"/>
      <c r="D116" s="1546"/>
      <c r="E116" s="1546"/>
      <c r="F116" s="1546"/>
      <c r="G116" s="1546"/>
      <c r="H116" s="1546"/>
      <c r="I116" s="1547"/>
      <c r="J116" s="1546"/>
      <c r="K116" s="1546"/>
      <c r="L116" s="1546"/>
      <c r="M116" s="1546"/>
      <c r="N116" s="1546"/>
      <c r="O116" s="1547"/>
      <c r="P116" s="1546"/>
      <c r="Q116" s="1546"/>
      <c r="R116" s="1546"/>
      <c r="S116" s="1546"/>
      <c r="T116" s="1546"/>
      <c r="U116" s="1547"/>
      <c r="V116" s="1546"/>
      <c r="W116" s="1546"/>
      <c r="X116" s="1546"/>
      <c r="Y116" s="1546"/>
      <c r="Z116" s="1546"/>
      <c r="AA116" s="1546"/>
      <c r="AB116" s="1546"/>
      <c r="AC116" s="1547"/>
      <c r="AD116" s="1546"/>
      <c r="AE116" s="1546"/>
      <c r="AF116" s="1546"/>
      <c r="AG116" s="1546"/>
      <c r="AH116" s="1546"/>
      <c r="AI116" s="1546"/>
      <c r="AJ116" s="1546"/>
      <c r="AK116" s="1547"/>
      <c r="AL116" s="1546"/>
      <c r="AM116" s="1546"/>
      <c r="AN116" s="1546"/>
      <c r="AO116" s="1546"/>
      <c r="AP116" s="1546"/>
      <c r="AQ116" s="1546"/>
      <c r="AR116" s="1546"/>
      <c r="AS116" s="1547"/>
      <c r="AT116" s="1546"/>
      <c r="AU116" s="1546"/>
      <c r="AV116" s="1546"/>
      <c r="AW116" s="1546"/>
      <c r="AX116" s="1546"/>
      <c r="AY116" s="1546"/>
      <c r="AZ116" s="1546"/>
      <c r="BA116" s="1547"/>
      <c r="BB116" s="1546"/>
      <c r="BC116" s="1546"/>
      <c r="BD116" s="1546"/>
      <c r="BE116" s="1546"/>
      <c r="BF116" s="1546"/>
      <c r="BG116" s="1546"/>
      <c r="BH116" s="1546"/>
      <c r="BI116" s="1547"/>
      <c r="BJ116" s="1546"/>
      <c r="BK116" s="1546"/>
      <c r="BL116" s="1546"/>
      <c r="BM116" s="1546"/>
      <c r="BN116" s="1546"/>
      <c r="BO116" s="1546"/>
      <c r="BP116" s="1546"/>
      <c r="BQ116" s="1547"/>
      <c r="BR116" s="1546"/>
      <c r="BS116" s="1546"/>
      <c r="BT116" s="1546"/>
      <c r="BU116" s="1546"/>
      <c r="BV116" s="1546"/>
      <c r="BW116" s="1546"/>
      <c r="BX116" s="1546"/>
      <c r="BY116" s="1547"/>
      <c r="BZ116" s="1546"/>
      <c r="CA116" s="1546"/>
      <c r="CB116" s="1546"/>
      <c r="CC116" s="1546"/>
      <c r="CD116" s="1546"/>
      <c r="CE116" s="1546"/>
      <c r="CF116" s="1546"/>
      <c r="CG116" s="1547"/>
      <c r="CH116" s="1546"/>
      <c r="CI116" s="1546"/>
      <c r="CJ116" s="1546"/>
      <c r="CK116" s="1546"/>
      <c r="CL116" s="1546"/>
      <c r="CM116" s="1546"/>
      <c r="CN116" s="1546"/>
      <c r="CO116" s="1547"/>
      <c r="CP116" s="1508"/>
      <c r="CQ116" s="1508"/>
      <c r="CR116" s="1508"/>
      <c r="CS116" s="1508"/>
      <c r="CT116" s="1508"/>
      <c r="CU116" s="1508"/>
      <c r="CV116" s="1508"/>
      <c r="CW116" s="1547"/>
      <c r="CX116" s="1546"/>
      <c r="CY116" s="1546"/>
      <c r="CZ116" s="1546"/>
      <c r="DA116" s="1546"/>
      <c r="DB116" s="1546"/>
      <c r="DC116" s="1546"/>
      <c r="DD116" s="1546"/>
      <c r="DE116" s="1546"/>
      <c r="DF116" s="1546"/>
    </row>
    <row r="117" spans="3:110">
      <c r="C117" s="1547"/>
      <c r="D117" s="1546"/>
      <c r="E117" s="1546"/>
      <c r="F117" s="1546"/>
      <c r="G117" s="1546"/>
      <c r="H117" s="1546"/>
      <c r="I117" s="1547"/>
      <c r="J117" s="1546"/>
      <c r="K117" s="1546"/>
      <c r="L117" s="1546"/>
      <c r="M117" s="1546"/>
      <c r="N117" s="1546"/>
      <c r="O117" s="1547"/>
      <c r="P117" s="1546"/>
      <c r="Q117" s="1546"/>
      <c r="R117" s="1546"/>
      <c r="S117" s="1546"/>
      <c r="T117" s="1546"/>
      <c r="U117" s="1547"/>
      <c r="V117" s="1546"/>
      <c r="W117" s="1546"/>
      <c r="X117" s="1546"/>
      <c r="Y117" s="1546"/>
      <c r="Z117" s="1546"/>
      <c r="AA117" s="1546"/>
      <c r="AB117" s="1546"/>
      <c r="AC117" s="1547"/>
      <c r="AD117" s="1546"/>
      <c r="AE117" s="1546"/>
      <c r="AF117" s="1546"/>
      <c r="AG117" s="1546"/>
      <c r="AH117" s="1546"/>
      <c r="AI117" s="1546"/>
      <c r="AJ117" s="1546"/>
      <c r="AK117" s="1547"/>
      <c r="AL117" s="1546"/>
      <c r="AM117" s="1546"/>
      <c r="AN117" s="1546"/>
      <c r="AO117" s="1546"/>
      <c r="AP117" s="1546"/>
      <c r="AQ117" s="1546"/>
      <c r="AR117" s="1546"/>
      <c r="AS117" s="1547"/>
      <c r="AT117" s="1546"/>
      <c r="AU117" s="1546"/>
      <c r="AV117" s="1546"/>
      <c r="AW117" s="1546"/>
      <c r="AX117" s="1546"/>
      <c r="AY117" s="1546"/>
      <c r="AZ117" s="1546"/>
      <c r="BA117" s="1547"/>
      <c r="BB117" s="1546"/>
      <c r="BC117" s="1546"/>
      <c r="BD117" s="1546"/>
      <c r="BE117" s="1546"/>
      <c r="BF117" s="1546"/>
      <c r="BG117" s="1546"/>
      <c r="BH117" s="1546"/>
      <c r="BI117" s="1547"/>
      <c r="BJ117" s="1546"/>
      <c r="BK117" s="1546"/>
      <c r="BL117" s="1546"/>
      <c r="BM117" s="1546"/>
      <c r="BN117" s="1546"/>
      <c r="BO117" s="1546"/>
      <c r="BP117" s="1546"/>
      <c r="BQ117" s="1547"/>
      <c r="BR117" s="1546"/>
      <c r="BS117" s="1546"/>
      <c r="BT117" s="1546"/>
      <c r="BU117" s="1546"/>
      <c r="BV117" s="1546"/>
      <c r="BW117" s="1546"/>
      <c r="BX117" s="1546"/>
      <c r="BY117" s="1547"/>
      <c r="BZ117" s="1546"/>
      <c r="CA117" s="1546"/>
      <c r="CB117" s="1546"/>
      <c r="CC117" s="1546"/>
      <c r="CD117" s="1546"/>
      <c r="CE117" s="1546"/>
      <c r="CF117" s="1546"/>
      <c r="CG117" s="1547"/>
      <c r="CH117" s="1546"/>
      <c r="CI117" s="1546"/>
      <c r="CJ117" s="1546"/>
      <c r="CK117" s="1546"/>
      <c r="CL117" s="1546"/>
      <c r="CM117" s="1546"/>
      <c r="CN117" s="1546"/>
      <c r="CO117" s="1547"/>
      <c r="CP117" s="1508"/>
      <c r="CQ117" s="1508"/>
      <c r="CR117" s="1508"/>
      <c r="CS117" s="1508"/>
      <c r="CT117" s="1508"/>
      <c r="CU117" s="1508"/>
      <c r="CV117" s="1508"/>
      <c r="CW117" s="1547"/>
      <c r="CX117" s="1546"/>
      <c r="CY117" s="1546"/>
      <c r="CZ117" s="1546"/>
      <c r="DA117" s="1546"/>
      <c r="DB117" s="1546"/>
      <c r="DC117" s="1546"/>
      <c r="DD117" s="1546"/>
      <c r="DE117" s="1546"/>
      <c r="DF117" s="1546"/>
    </row>
    <row r="118" spans="3:110">
      <c r="C118" s="1547"/>
      <c r="D118" s="1546"/>
      <c r="E118" s="1546"/>
      <c r="F118" s="1546"/>
      <c r="G118" s="1546"/>
      <c r="H118" s="1546"/>
      <c r="I118" s="1547"/>
      <c r="J118" s="1546"/>
      <c r="K118" s="1546"/>
      <c r="L118" s="1546"/>
      <c r="M118" s="1546"/>
      <c r="N118" s="1546"/>
      <c r="O118" s="1547"/>
      <c r="P118" s="1546"/>
      <c r="Q118" s="1546"/>
      <c r="R118" s="1546"/>
      <c r="S118" s="1546"/>
      <c r="T118" s="1546"/>
      <c r="U118" s="1547"/>
      <c r="V118" s="1546"/>
      <c r="W118" s="1546"/>
      <c r="X118" s="1546"/>
      <c r="Y118" s="1546"/>
      <c r="Z118" s="1546"/>
      <c r="AA118" s="1546"/>
      <c r="AB118" s="1546"/>
      <c r="AC118" s="1547"/>
      <c r="AD118" s="1546"/>
      <c r="AE118" s="1546"/>
      <c r="AF118" s="1546"/>
      <c r="AG118" s="1546"/>
      <c r="AH118" s="1546"/>
      <c r="AI118" s="1546"/>
      <c r="AJ118" s="1546"/>
      <c r="AK118" s="1547"/>
      <c r="AL118" s="1546"/>
      <c r="AM118" s="1546"/>
      <c r="AN118" s="1546"/>
      <c r="AO118" s="1546"/>
      <c r="AP118" s="1546"/>
      <c r="AQ118" s="1546"/>
      <c r="AR118" s="1546"/>
      <c r="AS118" s="1547"/>
      <c r="AT118" s="1546"/>
      <c r="AU118" s="1546"/>
      <c r="AV118" s="1546"/>
      <c r="AW118" s="1546"/>
      <c r="AX118" s="1546"/>
      <c r="AY118" s="1546"/>
      <c r="AZ118" s="1546"/>
      <c r="BA118" s="1547"/>
      <c r="BB118" s="1546"/>
      <c r="BC118" s="1546"/>
      <c r="BD118" s="1546"/>
      <c r="BE118" s="1546"/>
      <c r="BF118" s="1546"/>
      <c r="BG118" s="1546"/>
      <c r="BH118" s="1546"/>
      <c r="BI118" s="1547"/>
      <c r="BJ118" s="1546"/>
      <c r="BK118" s="1546"/>
      <c r="BL118" s="1546"/>
      <c r="BM118" s="1546"/>
      <c r="BN118" s="1546"/>
      <c r="BO118" s="1546"/>
      <c r="BP118" s="1546"/>
      <c r="BQ118" s="1547"/>
      <c r="BR118" s="1546"/>
      <c r="BS118" s="1546"/>
      <c r="BT118" s="1546"/>
      <c r="BU118" s="1546"/>
      <c r="BV118" s="1546"/>
      <c r="BW118" s="1546"/>
      <c r="BX118" s="1546"/>
      <c r="BY118" s="1547"/>
      <c r="BZ118" s="1546"/>
      <c r="CA118" s="1546"/>
      <c r="CB118" s="1546"/>
      <c r="CC118" s="1546"/>
      <c r="CD118" s="1546"/>
      <c r="CE118" s="1546"/>
      <c r="CF118" s="1546"/>
      <c r="CG118" s="1547"/>
      <c r="CH118" s="1546"/>
      <c r="CI118" s="1546"/>
      <c r="CJ118" s="1546"/>
      <c r="CK118" s="1546"/>
      <c r="CL118" s="1546"/>
      <c r="CM118" s="1546"/>
      <c r="CN118" s="1546"/>
      <c r="CO118" s="1547"/>
      <c r="CP118" s="1508"/>
      <c r="CQ118" s="1508"/>
      <c r="CR118" s="1508"/>
      <c r="CS118" s="1508"/>
      <c r="CT118" s="1508"/>
      <c r="CU118" s="1508"/>
      <c r="CV118" s="1508"/>
      <c r="CW118" s="1547"/>
      <c r="CX118" s="1546"/>
      <c r="CY118" s="1546"/>
      <c r="CZ118" s="1546"/>
      <c r="DA118" s="1546"/>
      <c r="DB118" s="1546"/>
      <c r="DC118" s="1546"/>
      <c r="DD118" s="1546"/>
      <c r="DE118" s="1546"/>
      <c r="DF118" s="1546"/>
    </row>
    <row r="119" spans="3:110">
      <c r="C119" s="1547"/>
      <c r="D119" s="1546"/>
      <c r="E119" s="1546"/>
      <c r="F119" s="1546"/>
      <c r="G119" s="1546"/>
      <c r="H119" s="1546"/>
      <c r="I119" s="1547"/>
      <c r="J119" s="1546"/>
      <c r="K119" s="1546"/>
      <c r="L119" s="1546"/>
      <c r="M119" s="1546"/>
      <c r="N119" s="1546"/>
      <c r="O119" s="1547"/>
      <c r="P119" s="1546"/>
      <c r="Q119" s="1546"/>
      <c r="R119" s="1546"/>
      <c r="S119" s="1546"/>
      <c r="T119" s="1546"/>
      <c r="U119" s="1547"/>
      <c r="V119" s="1546"/>
      <c r="W119" s="1546"/>
      <c r="X119" s="1546"/>
      <c r="Y119" s="1546"/>
      <c r="Z119" s="1546"/>
      <c r="AA119" s="1546"/>
      <c r="AB119" s="1546"/>
      <c r="AC119" s="1547"/>
      <c r="AD119" s="1546"/>
      <c r="AE119" s="1546"/>
      <c r="AF119" s="1546"/>
      <c r="AG119" s="1546"/>
      <c r="AH119" s="1546"/>
      <c r="AI119" s="1546"/>
      <c r="AJ119" s="1546"/>
      <c r="AK119" s="1547"/>
      <c r="AL119" s="1546"/>
      <c r="AM119" s="1546"/>
      <c r="AN119" s="1546"/>
      <c r="AO119" s="1546"/>
      <c r="AP119" s="1546"/>
      <c r="AQ119" s="1546"/>
      <c r="AR119" s="1546"/>
      <c r="AS119" s="1547"/>
      <c r="AT119" s="1546"/>
      <c r="AU119" s="1546"/>
      <c r="AV119" s="1546"/>
      <c r="AW119" s="1546"/>
      <c r="AX119" s="1546"/>
      <c r="AY119" s="1546"/>
      <c r="AZ119" s="1546"/>
      <c r="BA119" s="1547"/>
      <c r="BB119" s="1546"/>
      <c r="BC119" s="1546"/>
      <c r="BD119" s="1546"/>
      <c r="BE119" s="1546"/>
      <c r="BF119" s="1546"/>
      <c r="BG119" s="1546"/>
      <c r="BH119" s="1546"/>
      <c r="BI119" s="1547"/>
      <c r="BJ119" s="1546"/>
      <c r="BK119" s="1546"/>
      <c r="BL119" s="1546"/>
      <c r="BM119" s="1546"/>
      <c r="BN119" s="1546"/>
      <c r="BO119" s="1546"/>
      <c r="BP119" s="1546"/>
      <c r="BQ119" s="1547"/>
      <c r="BR119" s="1546"/>
      <c r="BS119" s="1546"/>
      <c r="BT119" s="1546"/>
      <c r="BU119" s="1546"/>
      <c r="BV119" s="1546"/>
      <c r="BW119" s="1546"/>
      <c r="BX119" s="1546"/>
      <c r="BY119" s="1547"/>
      <c r="BZ119" s="1546"/>
      <c r="CA119" s="1546"/>
      <c r="CB119" s="1546"/>
      <c r="CC119" s="1546"/>
      <c r="CD119" s="1546"/>
      <c r="CE119" s="1546"/>
      <c r="CF119" s="1546"/>
      <c r="CG119" s="1547"/>
      <c r="CH119" s="1546"/>
      <c r="CI119" s="1546"/>
      <c r="CJ119" s="1546"/>
      <c r="CK119" s="1546"/>
      <c r="CL119" s="1546"/>
      <c r="CM119" s="1546"/>
      <c r="CN119" s="1546"/>
      <c r="CO119" s="1547"/>
      <c r="CP119" s="1508"/>
      <c r="CQ119" s="1508"/>
      <c r="CR119" s="1508"/>
      <c r="CS119" s="1508"/>
      <c r="CT119" s="1508"/>
      <c r="CU119" s="1508"/>
      <c r="CV119" s="1508"/>
      <c r="CW119" s="1547"/>
      <c r="CX119" s="1546"/>
      <c r="CY119" s="1546"/>
      <c r="CZ119" s="1546"/>
      <c r="DA119" s="1546"/>
      <c r="DB119" s="1546"/>
      <c r="DC119" s="1546"/>
      <c r="DD119" s="1546"/>
      <c r="DE119" s="1546"/>
      <c r="DF119" s="1546"/>
    </row>
    <row r="120" spans="3:110">
      <c r="C120" s="1547"/>
      <c r="D120" s="1546"/>
      <c r="E120" s="1546"/>
      <c r="F120" s="1546"/>
      <c r="G120" s="1546"/>
      <c r="H120" s="1546"/>
      <c r="I120" s="1547"/>
      <c r="J120" s="1546"/>
      <c r="K120" s="1546"/>
      <c r="L120" s="1546"/>
      <c r="M120" s="1546"/>
      <c r="N120" s="1546"/>
      <c r="O120" s="1547"/>
      <c r="P120" s="1546"/>
      <c r="Q120" s="1546"/>
      <c r="R120" s="1546"/>
      <c r="S120" s="1546"/>
      <c r="T120" s="1546"/>
      <c r="U120" s="1547"/>
      <c r="V120" s="1546"/>
      <c r="W120" s="1546"/>
      <c r="X120" s="1546"/>
      <c r="Y120" s="1546"/>
      <c r="Z120" s="1546"/>
      <c r="AA120" s="1546"/>
      <c r="AB120" s="1546"/>
      <c r="AC120" s="1547"/>
      <c r="AD120" s="1546"/>
      <c r="AE120" s="1546"/>
      <c r="AF120" s="1546"/>
      <c r="AG120" s="1546"/>
      <c r="AH120" s="1546"/>
      <c r="AI120" s="1546"/>
      <c r="AJ120" s="1546"/>
      <c r="AK120" s="1547"/>
      <c r="AL120" s="1546"/>
      <c r="AM120" s="1546"/>
      <c r="AN120" s="1546"/>
      <c r="AO120" s="1546"/>
      <c r="AP120" s="1546"/>
      <c r="AQ120" s="1546"/>
      <c r="AR120" s="1546"/>
      <c r="AS120" s="1547"/>
      <c r="AT120" s="1546"/>
      <c r="AU120" s="1546"/>
      <c r="AV120" s="1546"/>
      <c r="AW120" s="1546"/>
      <c r="AX120" s="1546"/>
      <c r="AY120" s="1546"/>
      <c r="AZ120" s="1546"/>
      <c r="BA120" s="1547"/>
      <c r="BB120" s="1546"/>
      <c r="BC120" s="1546"/>
      <c r="BD120" s="1546"/>
      <c r="BE120" s="1546"/>
      <c r="BF120" s="1546"/>
      <c r="BG120" s="1546"/>
      <c r="BH120" s="1546"/>
      <c r="BI120" s="1547"/>
      <c r="BJ120" s="1546"/>
      <c r="BK120" s="1546"/>
      <c r="BL120" s="1546"/>
      <c r="BM120" s="1546"/>
      <c r="BN120" s="1546"/>
      <c r="BO120" s="1546"/>
      <c r="BP120" s="1546"/>
      <c r="BQ120" s="1547"/>
      <c r="BR120" s="1546"/>
      <c r="BS120" s="1546"/>
      <c r="BT120" s="1546"/>
      <c r="BU120" s="1546"/>
      <c r="BV120" s="1546"/>
      <c r="BW120" s="1546"/>
      <c r="BX120" s="1546"/>
      <c r="BY120" s="1547"/>
      <c r="BZ120" s="1546"/>
      <c r="CA120" s="1546"/>
      <c r="CB120" s="1546"/>
      <c r="CC120" s="1546"/>
      <c r="CD120" s="1546"/>
      <c r="CE120" s="1546"/>
      <c r="CF120" s="1546"/>
      <c r="CG120" s="1547"/>
      <c r="CH120" s="1546"/>
      <c r="CI120" s="1546"/>
      <c r="CJ120" s="1546"/>
      <c r="CK120" s="1546"/>
      <c r="CL120" s="1546"/>
      <c r="CM120" s="1546"/>
      <c r="CN120" s="1546"/>
      <c r="CO120" s="1547"/>
      <c r="CP120" s="1508"/>
      <c r="CQ120" s="1508"/>
      <c r="CR120" s="1508"/>
      <c r="CS120" s="1508"/>
      <c r="CT120" s="1508"/>
      <c r="CU120" s="1508"/>
      <c r="CV120" s="1508"/>
      <c r="CW120" s="1547"/>
      <c r="CX120" s="1546"/>
      <c r="CY120" s="1546"/>
      <c r="CZ120" s="1546"/>
      <c r="DA120" s="1546"/>
      <c r="DB120" s="1546"/>
      <c r="DC120" s="1546"/>
      <c r="DD120" s="1546"/>
      <c r="DE120" s="1546"/>
      <c r="DF120" s="1546"/>
    </row>
    <row r="121" spans="3:110">
      <c r="C121" s="1547"/>
      <c r="D121" s="1546"/>
      <c r="E121" s="1546"/>
      <c r="F121" s="1546"/>
      <c r="G121" s="1546"/>
      <c r="H121" s="1546"/>
      <c r="I121" s="1547"/>
      <c r="J121" s="1546"/>
      <c r="K121" s="1546"/>
      <c r="L121" s="1546"/>
      <c r="M121" s="1546"/>
      <c r="N121" s="1546"/>
      <c r="O121" s="1547"/>
      <c r="P121" s="1546"/>
      <c r="Q121" s="1546"/>
      <c r="R121" s="1546"/>
      <c r="S121" s="1546"/>
      <c r="T121" s="1546"/>
      <c r="U121" s="1547"/>
      <c r="V121" s="1546"/>
      <c r="W121" s="1546"/>
      <c r="X121" s="1546"/>
      <c r="Y121" s="1546"/>
      <c r="Z121" s="1546"/>
      <c r="AA121" s="1546"/>
      <c r="AB121" s="1546"/>
      <c r="AC121" s="1547"/>
      <c r="AD121" s="1546"/>
      <c r="AE121" s="1546"/>
      <c r="AF121" s="1546"/>
      <c r="AG121" s="1546"/>
      <c r="AH121" s="1546"/>
      <c r="AI121" s="1546"/>
      <c r="AJ121" s="1546"/>
      <c r="AK121" s="1547"/>
      <c r="AL121" s="1546"/>
      <c r="AM121" s="1546"/>
      <c r="AN121" s="1546"/>
      <c r="AO121" s="1546"/>
      <c r="AP121" s="1546"/>
      <c r="AQ121" s="1546"/>
      <c r="AR121" s="1546"/>
      <c r="AS121" s="1547"/>
      <c r="AT121" s="1546"/>
      <c r="AU121" s="1546"/>
      <c r="AV121" s="1546"/>
      <c r="AW121" s="1546"/>
      <c r="AX121" s="1546"/>
      <c r="AY121" s="1546"/>
      <c r="AZ121" s="1546"/>
      <c r="BA121" s="1547"/>
      <c r="BB121" s="1546"/>
      <c r="BC121" s="1546"/>
      <c r="BD121" s="1546"/>
      <c r="BE121" s="1546"/>
      <c r="BF121" s="1546"/>
      <c r="BG121" s="1546"/>
      <c r="BH121" s="1546"/>
      <c r="BI121" s="1547"/>
      <c r="BJ121" s="1546"/>
      <c r="BK121" s="1546"/>
      <c r="BL121" s="1546"/>
      <c r="BM121" s="1546"/>
      <c r="BN121" s="1546"/>
      <c r="BO121" s="1546"/>
      <c r="BP121" s="1546"/>
      <c r="BQ121" s="1547"/>
      <c r="BR121" s="1546"/>
      <c r="BS121" s="1546"/>
      <c r="BT121" s="1546"/>
      <c r="BU121" s="1546"/>
      <c r="BV121" s="1546"/>
      <c r="BW121" s="1546"/>
      <c r="BX121" s="1546"/>
      <c r="BY121" s="1547"/>
      <c r="BZ121" s="1546"/>
      <c r="CA121" s="1546"/>
      <c r="CB121" s="1546"/>
      <c r="CC121" s="1546"/>
      <c r="CD121" s="1546"/>
      <c r="CE121" s="1546"/>
      <c r="CF121" s="1546"/>
      <c r="CG121" s="1547"/>
      <c r="CH121" s="1546"/>
      <c r="CI121" s="1546"/>
      <c r="CJ121" s="1546"/>
      <c r="CK121" s="1546"/>
      <c r="CL121" s="1546"/>
      <c r="CM121" s="1546"/>
      <c r="CN121" s="1546"/>
      <c r="CO121" s="1547"/>
      <c r="CP121" s="1508"/>
      <c r="CQ121" s="1508"/>
      <c r="CR121" s="1508"/>
      <c r="CS121" s="1508"/>
      <c r="CT121" s="1508"/>
      <c r="CU121" s="1508"/>
      <c r="CV121" s="1508"/>
      <c r="CW121" s="1547"/>
      <c r="CX121" s="1546"/>
      <c r="CY121" s="1546"/>
      <c r="CZ121" s="1546"/>
      <c r="DA121" s="1546"/>
      <c r="DB121" s="1546"/>
      <c r="DC121" s="1546"/>
      <c r="DD121" s="1546"/>
      <c r="DE121" s="1546"/>
      <c r="DF121" s="1546"/>
    </row>
    <row r="122" spans="3:110">
      <c r="C122" s="1547"/>
      <c r="D122" s="1546"/>
      <c r="E122" s="1546"/>
      <c r="F122" s="1546"/>
      <c r="G122" s="1546"/>
      <c r="H122" s="1546"/>
      <c r="I122" s="1547"/>
      <c r="J122" s="1546"/>
      <c r="K122" s="1546"/>
      <c r="L122" s="1546"/>
      <c r="M122" s="1546"/>
      <c r="N122" s="1546"/>
      <c r="O122" s="1547"/>
      <c r="P122" s="1546"/>
      <c r="Q122" s="1546"/>
      <c r="R122" s="1546"/>
      <c r="S122" s="1546"/>
      <c r="T122" s="1546"/>
      <c r="U122" s="1547"/>
      <c r="V122" s="1546"/>
      <c r="W122" s="1546"/>
      <c r="X122" s="1546"/>
      <c r="Y122" s="1546"/>
      <c r="Z122" s="1546"/>
      <c r="AA122" s="1546"/>
      <c r="AB122" s="1546"/>
      <c r="AC122" s="1547"/>
      <c r="AD122" s="1546"/>
      <c r="AE122" s="1546"/>
      <c r="AF122" s="1546"/>
      <c r="AG122" s="1546"/>
      <c r="AH122" s="1546"/>
      <c r="AI122" s="1546"/>
      <c r="AJ122" s="1546"/>
      <c r="AK122" s="1547"/>
      <c r="AL122" s="1546"/>
      <c r="AM122" s="1546"/>
      <c r="AN122" s="1546"/>
      <c r="AO122" s="1546"/>
      <c r="AP122" s="1546"/>
      <c r="AQ122" s="1546"/>
      <c r="AR122" s="1546"/>
      <c r="AS122" s="1547"/>
      <c r="AT122" s="1546"/>
      <c r="AU122" s="1546"/>
      <c r="AV122" s="1546"/>
      <c r="AW122" s="1546"/>
      <c r="AX122" s="1546"/>
      <c r="AY122" s="1546"/>
      <c r="AZ122" s="1546"/>
      <c r="BA122" s="1547"/>
      <c r="BB122" s="1546"/>
      <c r="BC122" s="1546"/>
      <c r="BD122" s="1546"/>
      <c r="BE122" s="1546"/>
      <c r="BF122" s="1546"/>
      <c r="BG122" s="1546"/>
      <c r="BH122" s="1546"/>
      <c r="BI122" s="1547"/>
      <c r="BJ122" s="1546"/>
      <c r="BK122" s="1546"/>
      <c r="BL122" s="1546"/>
      <c r="BM122" s="1546"/>
      <c r="BN122" s="1546"/>
      <c r="BO122" s="1546"/>
      <c r="BP122" s="1546"/>
      <c r="BQ122" s="1547"/>
      <c r="BR122" s="1546"/>
      <c r="BS122" s="1546"/>
      <c r="BT122" s="1546"/>
      <c r="BU122" s="1546"/>
      <c r="BV122" s="1546"/>
      <c r="BW122" s="1546"/>
      <c r="BX122" s="1546"/>
      <c r="BY122" s="1547"/>
      <c r="BZ122" s="1546"/>
      <c r="CA122" s="1546"/>
      <c r="CB122" s="1546"/>
      <c r="CC122" s="1546"/>
      <c r="CD122" s="1546"/>
      <c r="CE122" s="1546"/>
      <c r="CF122" s="1546"/>
      <c r="CG122" s="1547"/>
      <c r="CH122" s="1546"/>
      <c r="CI122" s="1546"/>
      <c r="CJ122" s="1546"/>
      <c r="CK122" s="1546"/>
      <c r="CL122" s="1546"/>
      <c r="CM122" s="1546"/>
      <c r="CN122" s="1546"/>
      <c r="CO122" s="1547"/>
      <c r="CP122" s="1508"/>
      <c r="CQ122" s="1508"/>
      <c r="CR122" s="1508"/>
      <c r="CS122" s="1508"/>
      <c r="CT122" s="1508"/>
      <c r="CU122" s="1508"/>
      <c r="CV122" s="1508"/>
      <c r="CW122" s="1547"/>
      <c r="CX122" s="1546"/>
      <c r="CY122" s="1546"/>
      <c r="CZ122" s="1546"/>
      <c r="DA122" s="1546"/>
      <c r="DB122" s="1546"/>
      <c r="DC122" s="1546"/>
      <c r="DD122" s="1546"/>
      <c r="DE122" s="1546"/>
      <c r="DF122" s="1546"/>
    </row>
    <row r="123" spans="3:110">
      <c r="C123" s="1547"/>
      <c r="D123" s="1546"/>
      <c r="E123" s="1546"/>
      <c r="F123" s="1546"/>
      <c r="G123" s="1546"/>
      <c r="H123" s="1546"/>
      <c r="I123" s="1547"/>
      <c r="J123" s="1546"/>
      <c r="K123" s="1546"/>
      <c r="L123" s="1546"/>
      <c r="M123" s="1546"/>
      <c r="N123" s="1546"/>
      <c r="O123" s="1547"/>
      <c r="P123" s="1546"/>
      <c r="Q123" s="1546"/>
      <c r="R123" s="1546"/>
      <c r="S123" s="1546"/>
      <c r="T123" s="1546"/>
      <c r="U123" s="1547"/>
      <c r="V123" s="1546"/>
      <c r="W123" s="1546"/>
      <c r="X123" s="1546"/>
      <c r="Y123" s="1546"/>
      <c r="Z123" s="1546"/>
      <c r="AA123" s="1546"/>
      <c r="AB123" s="1546"/>
      <c r="AC123" s="1547"/>
      <c r="AD123" s="1546"/>
      <c r="AE123" s="1546"/>
      <c r="AF123" s="1546"/>
      <c r="AG123" s="1546"/>
      <c r="AH123" s="1546"/>
      <c r="AI123" s="1546"/>
      <c r="AJ123" s="1546"/>
      <c r="AK123" s="1547"/>
      <c r="AL123" s="1546"/>
      <c r="AM123" s="1546"/>
      <c r="AN123" s="1546"/>
      <c r="AO123" s="1546"/>
      <c r="AP123" s="1546"/>
      <c r="AQ123" s="1546"/>
      <c r="AR123" s="1546"/>
      <c r="AS123" s="1547"/>
      <c r="AT123" s="1546"/>
      <c r="AU123" s="1546"/>
      <c r="AV123" s="1546"/>
      <c r="AW123" s="1546"/>
      <c r="AX123" s="1546"/>
      <c r="AY123" s="1546"/>
      <c r="AZ123" s="1546"/>
      <c r="BA123" s="1547"/>
      <c r="BB123" s="1546"/>
      <c r="BC123" s="1546"/>
      <c r="BD123" s="1546"/>
      <c r="BE123" s="1546"/>
      <c r="BF123" s="1546"/>
      <c r="BG123" s="1546"/>
      <c r="BH123" s="1546"/>
      <c r="BI123" s="1547"/>
      <c r="BJ123" s="1546"/>
      <c r="BK123" s="1546"/>
      <c r="BL123" s="1546"/>
      <c r="BM123" s="1546"/>
      <c r="BN123" s="1546"/>
      <c r="BO123" s="1546"/>
      <c r="BP123" s="1546"/>
      <c r="BQ123" s="1547"/>
      <c r="BR123" s="1546"/>
      <c r="BS123" s="1546"/>
      <c r="BT123" s="1546"/>
      <c r="BU123" s="1546"/>
      <c r="BV123" s="1546"/>
      <c r="BW123" s="1546"/>
      <c r="BX123" s="1546"/>
      <c r="BY123" s="1547"/>
      <c r="BZ123" s="1546"/>
      <c r="CA123" s="1546"/>
      <c r="CB123" s="1546"/>
      <c r="CC123" s="1546"/>
      <c r="CD123" s="1546"/>
      <c r="CE123" s="1546"/>
      <c r="CF123" s="1546"/>
      <c r="CG123" s="1547"/>
      <c r="CH123" s="1546"/>
      <c r="CI123" s="1546"/>
      <c r="CJ123" s="1546"/>
      <c r="CK123" s="1546"/>
      <c r="CL123" s="1546"/>
      <c r="CM123" s="1546"/>
      <c r="CN123" s="1546"/>
      <c r="CO123" s="1547"/>
      <c r="CP123" s="1508"/>
      <c r="CQ123" s="1508"/>
      <c r="CR123" s="1508"/>
      <c r="CS123" s="1508"/>
      <c r="CT123" s="1508"/>
      <c r="CU123" s="1508"/>
      <c r="CV123" s="1508"/>
      <c r="CW123" s="1547"/>
      <c r="CX123" s="1546"/>
      <c r="CY123" s="1546"/>
      <c r="CZ123" s="1546"/>
      <c r="DA123" s="1546"/>
      <c r="DB123" s="1546"/>
      <c r="DC123" s="1546"/>
      <c r="DD123" s="1546"/>
      <c r="DE123" s="1546"/>
      <c r="DF123" s="1546"/>
    </row>
    <row r="124" spans="3:110">
      <c r="C124" s="1547"/>
      <c r="D124" s="1546"/>
      <c r="E124" s="1546"/>
      <c r="F124" s="1546"/>
      <c r="G124" s="1546"/>
      <c r="H124" s="1546"/>
      <c r="I124" s="1547"/>
      <c r="J124" s="1546"/>
      <c r="K124" s="1546"/>
      <c r="L124" s="1546"/>
      <c r="M124" s="1546"/>
      <c r="N124" s="1546"/>
      <c r="O124" s="1547"/>
      <c r="P124" s="1546"/>
      <c r="Q124" s="1546"/>
      <c r="R124" s="1546"/>
      <c r="S124" s="1546"/>
      <c r="T124" s="1546"/>
      <c r="U124" s="1547"/>
      <c r="V124" s="1546"/>
      <c r="W124" s="1546"/>
      <c r="X124" s="1546"/>
      <c r="Y124" s="1546"/>
      <c r="Z124" s="1546"/>
      <c r="AA124" s="1546"/>
      <c r="AB124" s="1546"/>
      <c r="AC124" s="1547"/>
      <c r="AD124" s="1546"/>
      <c r="AE124" s="1546"/>
      <c r="AF124" s="1546"/>
      <c r="AG124" s="1546"/>
      <c r="AH124" s="1546"/>
      <c r="AI124" s="1546"/>
      <c r="AJ124" s="1546"/>
      <c r="AK124" s="1547"/>
      <c r="AL124" s="1546"/>
      <c r="AM124" s="1546"/>
      <c r="AN124" s="1546"/>
      <c r="AO124" s="1546"/>
      <c r="AP124" s="1546"/>
      <c r="AQ124" s="1546"/>
      <c r="AR124" s="1546"/>
      <c r="AS124" s="1547"/>
      <c r="AT124" s="1546"/>
      <c r="AU124" s="1546"/>
      <c r="AV124" s="1546"/>
      <c r="AW124" s="1546"/>
      <c r="AX124" s="1546"/>
      <c r="AY124" s="1546"/>
      <c r="AZ124" s="1546"/>
      <c r="BA124" s="1547"/>
      <c r="BB124" s="1546"/>
      <c r="BC124" s="1546"/>
      <c r="BD124" s="1546"/>
      <c r="BE124" s="1546"/>
      <c r="BF124" s="1546"/>
      <c r="BG124" s="1546"/>
      <c r="BH124" s="1546"/>
      <c r="BI124" s="1547"/>
      <c r="BJ124" s="1546"/>
      <c r="BK124" s="1546"/>
      <c r="BL124" s="1546"/>
      <c r="BM124" s="1546"/>
      <c r="BN124" s="1546"/>
      <c r="BO124" s="1546"/>
      <c r="BP124" s="1546"/>
      <c r="BQ124" s="1547"/>
      <c r="BR124" s="1546"/>
      <c r="BS124" s="1546"/>
      <c r="BT124" s="1546"/>
      <c r="BU124" s="1546"/>
      <c r="BV124" s="1546"/>
      <c r="BW124" s="1546"/>
      <c r="BX124" s="1546"/>
      <c r="BY124" s="1547"/>
      <c r="BZ124" s="1546"/>
      <c r="CA124" s="1546"/>
      <c r="CB124" s="1546"/>
      <c r="CC124" s="1546"/>
      <c r="CD124" s="1546"/>
      <c r="CE124" s="1546"/>
      <c r="CF124" s="1546"/>
      <c r="CG124" s="1547"/>
      <c r="CH124" s="1546"/>
      <c r="CI124" s="1546"/>
      <c r="CJ124" s="1546"/>
      <c r="CK124" s="1546"/>
      <c r="CL124" s="1546"/>
      <c r="CM124" s="1546"/>
      <c r="CN124" s="1546"/>
      <c r="CO124" s="1547"/>
      <c r="CP124" s="1508"/>
      <c r="CQ124" s="1508"/>
      <c r="CR124" s="1508"/>
      <c r="CS124" s="1508"/>
      <c r="CT124" s="1508"/>
      <c r="CU124" s="1508"/>
      <c r="CV124" s="1508"/>
      <c r="CW124" s="1547"/>
      <c r="CX124" s="1546"/>
      <c r="CY124" s="1546"/>
      <c r="CZ124" s="1546"/>
      <c r="DA124" s="1546"/>
      <c r="DB124" s="1546"/>
      <c r="DC124" s="1546"/>
      <c r="DD124" s="1546"/>
      <c r="DE124" s="1546"/>
      <c r="DF124" s="1546"/>
    </row>
    <row r="125" spans="3:110">
      <c r="C125" s="1547"/>
      <c r="D125" s="1546"/>
      <c r="E125" s="1546"/>
      <c r="F125" s="1546"/>
      <c r="G125" s="1546"/>
      <c r="H125" s="1546"/>
      <c r="I125" s="1547"/>
      <c r="J125" s="1546"/>
      <c r="K125" s="1546"/>
      <c r="L125" s="1546"/>
      <c r="M125" s="1546"/>
      <c r="N125" s="1546"/>
      <c r="O125" s="1547"/>
      <c r="P125" s="1546"/>
      <c r="Q125" s="1546"/>
      <c r="R125" s="1546"/>
      <c r="S125" s="1546"/>
      <c r="T125" s="1546"/>
      <c r="U125" s="1547"/>
      <c r="V125" s="1546"/>
      <c r="W125" s="1546"/>
      <c r="X125" s="1546"/>
      <c r="Y125" s="1546"/>
      <c r="Z125" s="1546"/>
      <c r="AA125" s="1546"/>
      <c r="AB125" s="1546"/>
      <c r="AC125" s="1547"/>
      <c r="AD125" s="1546"/>
      <c r="AE125" s="1546"/>
      <c r="AF125" s="1546"/>
      <c r="AG125" s="1546"/>
      <c r="AH125" s="1546"/>
      <c r="AI125" s="1546"/>
      <c r="AJ125" s="1546"/>
      <c r="AK125" s="1547"/>
      <c r="AL125" s="1546"/>
      <c r="AM125" s="1546"/>
      <c r="AN125" s="1546"/>
      <c r="AO125" s="1546"/>
      <c r="AP125" s="1546"/>
      <c r="AQ125" s="1546"/>
      <c r="AR125" s="1546"/>
      <c r="AS125" s="1547"/>
      <c r="AT125" s="1546"/>
      <c r="AU125" s="1546"/>
      <c r="AV125" s="1546"/>
      <c r="AW125" s="1546"/>
      <c r="AX125" s="1546"/>
      <c r="AY125" s="1546"/>
      <c r="AZ125" s="1546"/>
      <c r="BA125" s="1547"/>
      <c r="BB125" s="1546"/>
      <c r="BC125" s="1546"/>
      <c r="BD125" s="1546"/>
      <c r="BE125" s="1546"/>
      <c r="BF125" s="1546"/>
      <c r="BG125" s="1546"/>
      <c r="BH125" s="1546"/>
      <c r="BI125" s="1547"/>
      <c r="BJ125" s="1546"/>
      <c r="BK125" s="1546"/>
      <c r="BL125" s="1546"/>
      <c r="BM125" s="1546"/>
      <c r="BN125" s="1546"/>
      <c r="BO125" s="1546"/>
      <c r="BP125" s="1546"/>
      <c r="BQ125" s="1547"/>
      <c r="BR125" s="1546"/>
      <c r="BS125" s="1546"/>
      <c r="BT125" s="1546"/>
      <c r="BU125" s="1546"/>
      <c r="BV125" s="1546"/>
      <c r="BW125" s="1546"/>
      <c r="BX125" s="1546"/>
      <c r="BY125" s="1547"/>
      <c r="BZ125" s="1546"/>
      <c r="CA125" s="1546"/>
      <c r="CB125" s="1546"/>
      <c r="CC125" s="1546"/>
      <c r="CD125" s="1546"/>
      <c r="CE125" s="1546"/>
      <c r="CF125" s="1546"/>
      <c r="CG125" s="1547"/>
      <c r="CH125" s="1546"/>
      <c r="CI125" s="1546"/>
      <c r="CJ125" s="1546"/>
      <c r="CK125" s="1546"/>
      <c r="CL125" s="1546"/>
      <c r="CM125" s="1546"/>
      <c r="CN125" s="1546"/>
      <c r="CO125" s="1547"/>
      <c r="CP125" s="1508"/>
      <c r="CQ125" s="1508"/>
      <c r="CR125" s="1508"/>
      <c r="CS125" s="1508"/>
      <c r="CT125" s="1508"/>
      <c r="CU125" s="1508"/>
      <c r="CV125" s="1508"/>
      <c r="CW125" s="1547"/>
      <c r="CX125" s="1546"/>
      <c r="CY125" s="1546"/>
      <c r="CZ125" s="1546"/>
      <c r="DA125" s="1546"/>
      <c r="DB125" s="1546"/>
      <c r="DC125" s="1546"/>
      <c r="DD125" s="1546"/>
      <c r="DE125" s="1546"/>
      <c r="DF125" s="1546"/>
    </row>
    <row r="126" spans="3:110">
      <c r="C126" s="1547"/>
      <c r="D126" s="1546"/>
      <c r="E126" s="1546"/>
      <c r="F126" s="1546"/>
      <c r="G126" s="1546"/>
      <c r="H126" s="1546"/>
      <c r="I126" s="1547"/>
      <c r="J126" s="1546"/>
      <c r="K126" s="1546"/>
      <c r="L126" s="1546"/>
      <c r="M126" s="1546"/>
      <c r="N126" s="1546"/>
      <c r="O126" s="1547"/>
      <c r="P126" s="1546"/>
      <c r="Q126" s="1546"/>
      <c r="R126" s="1546"/>
      <c r="S126" s="1546"/>
      <c r="T126" s="1546"/>
      <c r="U126" s="1547"/>
      <c r="V126" s="1546"/>
      <c r="W126" s="1546"/>
      <c r="X126" s="1546"/>
      <c r="Y126" s="1546"/>
      <c r="Z126" s="1546"/>
      <c r="AA126" s="1546"/>
      <c r="AB126" s="1546"/>
      <c r="AC126" s="1547"/>
      <c r="AD126" s="1546"/>
      <c r="AE126" s="1546"/>
      <c r="AF126" s="1546"/>
      <c r="AG126" s="1546"/>
      <c r="AH126" s="1546"/>
      <c r="AI126" s="1546"/>
      <c r="AJ126" s="1546"/>
      <c r="AK126" s="1547"/>
      <c r="AL126" s="1546"/>
      <c r="AM126" s="1546"/>
      <c r="AN126" s="1546"/>
      <c r="AO126" s="1546"/>
      <c r="AP126" s="1546"/>
      <c r="AQ126" s="1546"/>
      <c r="AR126" s="1546"/>
      <c r="AS126" s="1547"/>
      <c r="AT126" s="1546"/>
      <c r="AU126" s="1546"/>
      <c r="AV126" s="1546"/>
      <c r="AW126" s="1546"/>
      <c r="AX126" s="1546"/>
      <c r="AY126" s="1546"/>
      <c r="AZ126" s="1546"/>
      <c r="BA126" s="1547"/>
      <c r="BB126" s="1546"/>
      <c r="BC126" s="1546"/>
      <c r="BD126" s="1546"/>
      <c r="BE126" s="1546"/>
      <c r="BF126" s="1546"/>
      <c r="BG126" s="1546"/>
      <c r="BH126" s="1546"/>
      <c r="BI126" s="1547"/>
      <c r="BJ126" s="1546"/>
      <c r="BK126" s="1546"/>
      <c r="BL126" s="1546"/>
      <c r="BM126" s="1546"/>
      <c r="BN126" s="1546"/>
      <c r="BO126" s="1546"/>
      <c r="BP126" s="1546"/>
      <c r="BQ126" s="1547"/>
      <c r="BR126" s="1546"/>
      <c r="BS126" s="1546"/>
      <c r="BT126" s="1546"/>
      <c r="BU126" s="1546"/>
      <c r="BV126" s="1546"/>
      <c r="BW126" s="1546"/>
      <c r="BX126" s="1546"/>
      <c r="BY126" s="1547"/>
      <c r="BZ126" s="1546"/>
      <c r="CA126" s="1546"/>
      <c r="CB126" s="1546"/>
      <c r="CC126" s="1546"/>
      <c r="CD126" s="1546"/>
      <c r="CE126" s="1546"/>
      <c r="CF126" s="1546"/>
      <c r="CG126" s="1547"/>
      <c r="CH126" s="1546"/>
      <c r="CI126" s="1546"/>
      <c r="CJ126" s="1546"/>
      <c r="CK126" s="1546"/>
      <c r="CL126" s="1546"/>
      <c r="CM126" s="1546"/>
      <c r="CN126" s="1546"/>
      <c r="CO126" s="1547"/>
      <c r="CP126" s="1508"/>
      <c r="CQ126" s="1508"/>
      <c r="CR126" s="1508"/>
      <c r="CS126" s="1508"/>
      <c r="CT126" s="1508"/>
      <c r="CU126" s="1508"/>
      <c r="CV126" s="1508"/>
      <c r="CW126" s="1547"/>
      <c r="CX126" s="1546"/>
      <c r="CY126" s="1546"/>
      <c r="CZ126" s="1546"/>
      <c r="DA126" s="1546"/>
      <c r="DB126" s="1546"/>
      <c r="DC126" s="1546"/>
      <c r="DD126" s="1546"/>
      <c r="DE126" s="1546"/>
      <c r="DF126" s="1546"/>
    </row>
    <row r="127" spans="3:110">
      <c r="C127" s="1547"/>
      <c r="D127" s="1546"/>
      <c r="E127" s="1546"/>
      <c r="F127" s="1546"/>
      <c r="G127" s="1546"/>
      <c r="H127" s="1546"/>
      <c r="I127" s="1547"/>
      <c r="J127" s="1546"/>
      <c r="K127" s="1546"/>
      <c r="L127" s="1546"/>
      <c r="M127" s="1546"/>
      <c r="N127" s="1546"/>
      <c r="O127" s="1547"/>
      <c r="P127" s="1546"/>
      <c r="Q127" s="1546"/>
      <c r="R127" s="1546"/>
      <c r="S127" s="1546"/>
      <c r="T127" s="1546"/>
      <c r="U127" s="1547"/>
      <c r="V127" s="1546"/>
      <c r="W127" s="1546"/>
      <c r="X127" s="1546"/>
      <c r="Y127" s="1546"/>
      <c r="Z127" s="1546"/>
      <c r="AA127" s="1546"/>
      <c r="AB127" s="1546"/>
      <c r="AC127" s="1547"/>
      <c r="AD127" s="1546"/>
      <c r="AE127" s="1546"/>
      <c r="AF127" s="1546"/>
      <c r="AG127" s="1546"/>
      <c r="AH127" s="1546"/>
      <c r="AI127" s="1546"/>
      <c r="AJ127" s="1546"/>
      <c r="AK127" s="1547"/>
      <c r="AL127" s="1546"/>
      <c r="AM127" s="1546"/>
      <c r="AN127" s="1546"/>
      <c r="AO127" s="1546"/>
      <c r="AP127" s="1546"/>
      <c r="AQ127" s="1546"/>
      <c r="AR127" s="1546"/>
      <c r="AS127" s="1547"/>
      <c r="AT127" s="1546"/>
      <c r="AU127" s="1546"/>
      <c r="AV127" s="1546"/>
      <c r="AW127" s="1546"/>
      <c r="AX127" s="1546"/>
      <c r="AY127" s="1546"/>
      <c r="AZ127" s="1546"/>
      <c r="BA127" s="1547"/>
      <c r="BB127" s="1546"/>
      <c r="BC127" s="1546"/>
      <c r="BD127" s="1546"/>
      <c r="BE127" s="1546"/>
      <c r="BF127" s="1546"/>
      <c r="BG127" s="1546"/>
      <c r="BH127" s="1546"/>
      <c r="BI127" s="1547"/>
      <c r="BJ127" s="1546"/>
      <c r="BK127" s="1546"/>
      <c r="BL127" s="1546"/>
      <c r="BM127" s="1546"/>
      <c r="BN127" s="1546"/>
      <c r="BO127" s="1546"/>
      <c r="BP127" s="1546"/>
      <c r="BQ127" s="1547"/>
      <c r="BR127" s="1546"/>
      <c r="BS127" s="1546"/>
      <c r="BT127" s="1546"/>
      <c r="BU127" s="1546"/>
      <c r="BV127" s="1546"/>
      <c r="BW127" s="1546"/>
      <c r="BX127" s="1546"/>
      <c r="BY127" s="1547"/>
      <c r="BZ127" s="1546"/>
      <c r="CA127" s="1546"/>
      <c r="CB127" s="1546"/>
      <c r="CC127" s="1546"/>
      <c r="CD127" s="1546"/>
      <c r="CE127" s="1546"/>
      <c r="CF127" s="1546"/>
      <c r="CG127" s="1547"/>
      <c r="CH127" s="1546"/>
      <c r="CI127" s="1546"/>
      <c r="CJ127" s="1546"/>
      <c r="CK127" s="1546"/>
      <c r="CL127" s="1546"/>
      <c r="CM127" s="1546"/>
      <c r="CN127" s="1546"/>
      <c r="CO127" s="1547"/>
      <c r="CP127" s="1508"/>
      <c r="CQ127" s="1508"/>
      <c r="CR127" s="1508"/>
      <c r="CS127" s="1508"/>
      <c r="CT127" s="1508"/>
      <c r="CU127" s="1508"/>
      <c r="CV127" s="1508"/>
      <c r="CW127" s="1547"/>
      <c r="CX127" s="1546"/>
      <c r="CY127" s="1546"/>
      <c r="CZ127" s="1546"/>
      <c r="DA127" s="1546"/>
      <c r="DB127" s="1546"/>
      <c r="DC127" s="1546"/>
      <c r="DD127" s="1546"/>
      <c r="DE127" s="1546"/>
      <c r="DF127" s="1546"/>
    </row>
    <row r="128" spans="3:110">
      <c r="C128" s="1547"/>
      <c r="D128" s="1546"/>
      <c r="E128" s="1546"/>
      <c r="F128" s="1546"/>
      <c r="G128" s="1546"/>
      <c r="H128" s="1546"/>
      <c r="I128" s="1547"/>
      <c r="J128" s="1546"/>
      <c r="K128" s="1546"/>
      <c r="L128" s="1546"/>
      <c r="M128" s="1546"/>
      <c r="N128" s="1546"/>
      <c r="O128" s="1547"/>
      <c r="P128" s="1546"/>
      <c r="Q128" s="1546"/>
      <c r="R128" s="1546"/>
      <c r="S128" s="1546"/>
      <c r="T128" s="1546"/>
      <c r="U128" s="1547"/>
      <c r="V128" s="1546"/>
      <c r="W128" s="1546"/>
      <c r="X128" s="1546"/>
      <c r="Y128" s="1546"/>
      <c r="Z128" s="1546"/>
      <c r="AA128" s="1546"/>
      <c r="AB128" s="1546"/>
      <c r="AC128" s="1547"/>
      <c r="AD128" s="1546"/>
      <c r="AE128" s="1546"/>
      <c r="AF128" s="1546"/>
      <c r="AG128" s="1546"/>
      <c r="AH128" s="1546"/>
      <c r="AI128" s="1546"/>
      <c r="AJ128" s="1546"/>
      <c r="AK128" s="1547"/>
      <c r="AL128" s="1546"/>
      <c r="AM128" s="1546"/>
      <c r="AN128" s="1546"/>
      <c r="AO128" s="1546"/>
      <c r="AP128" s="1546"/>
      <c r="AQ128" s="1546"/>
      <c r="AR128" s="1546"/>
      <c r="AS128" s="1547"/>
      <c r="AT128" s="1546"/>
      <c r="AU128" s="1546"/>
      <c r="AV128" s="1546"/>
      <c r="AW128" s="1546"/>
      <c r="AX128" s="1546"/>
      <c r="AY128" s="1546"/>
      <c r="AZ128" s="1546"/>
      <c r="BA128" s="1547"/>
      <c r="BB128" s="1546"/>
      <c r="BC128" s="1546"/>
      <c r="BD128" s="1546"/>
      <c r="BE128" s="1546"/>
      <c r="BF128" s="1546"/>
      <c r="BG128" s="1546"/>
      <c r="BH128" s="1546"/>
      <c r="BI128" s="1547"/>
      <c r="BJ128" s="1546"/>
      <c r="BK128" s="1546"/>
      <c r="BL128" s="1546"/>
      <c r="BM128" s="1546"/>
      <c r="BN128" s="1546"/>
      <c r="BO128" s="1546"/>
      <c r="BP128" s="1546"/>
      <c r="BQ128" s="1547"/>
      <c r="BR128" s="1546"/>
      <c r="BS128" s="1546"/>
      <c r="BT128" s="1546"/>
      <c r="BU128" s="1546"/>
      <c r="BV128" s="1546"/>
      <c r="BW128" s="1546"/>
      <c r="BX128" s="1546"/>
      <c r="BY128" s="1547"/>
      <c r="BZ128" s="1546"/>
      <c r="CA128" s="1546"/>
      <c r="CB128" s="1546"/>
      <c r="CC128" s="1546"/>
      <c r="CD128" s="1546"/>
      <c r="CE128" s="1546"/>
      <c r="CF128" s="1546"/>
      <c r="CG128" s="1547"/>
      <c r="CH128" s="1546"/>
      <c r="CI128" s="1546"/>
      <c r="CJ128" s="1546"/>
      <c r="CK128" s="1546"/>
      <c r="CL128" s="1546"/>
      <c r="CM128" s="1546"/>
      <c r="CN128" s="1546"/>
      <c r="CO128" s="1547"/>
      <c r="CP128" s="1508"/>
      <c r="CQ128" s="1508"/>
      <c r="CR128" s="1508"/>
      <c r="CS128" s="1508"/>
      <c r="CT128" s="1508"/>
      <c r="CU128" s="1508"/>
      <c r="CV128" s="1508"/>
      <c r="CW128" s="1547"/>
      <c r="CX128" s="1546"/>
      <c r="CY128" s="1546"/>
      <c r="CZ128" s="1546"/>
      <c r="DA128" s="1546"/>
      <c r="DB128" s="1546"/>
      <c r="DC128" s="1546"/>
      <c r="DD128" s="1546"/>
      <c r="DE128" s="1546"/>
      <c r="DF128" s="1546"/>
    </row>
    <row r="129" spans="3:110">
      <c r="C129" s="1547"/>
      <c r="D129" s="1546"/>
      <c r="E129" s="1546"/>
      <c r="F129" s="1546"/>
      <c r="G129" s="1546"/>
      <c r="H129" s="1546"/>
      <c r="I129" s="1547"/>
      <c r="J129" s="1546"/>
      <c r="K129" s="1546"/>
      <c r="L129" s="1546"/>
      <c r="M129" s="1546"/>
      <c r="N129" s="1546"/>
      <c r="O129" s="1547"/>
      <c r="P129" s="1546"/>
      <c r="Q129" s="1546"/>
      <c r="R129" s="1546"/>
      <c r="S129" s="1546"/>
      <c r="T129" s="1546"/>
      <c r="U129" s="1547"/>
      <c r="V129" s="1546"/>
      <c r="W129" s="1546"/>
      <c r="X129" s="1546"/>
      <c r="Y129" s="1546"/>
      <c r="Z129" s="1546"/>
      <c r="AA129" s="1546"/>
      <c r="AB129" s="1546"/>
      <c r="AC129" s="1547"/>
      <c r="AD129" s="1546"/>
      <c r="AE129" s="1546"/>
      <c r="AF129" s="1546"/>
      <c r="AG129" s="1546"/>
      <c r="AH129" s="1546"/>
      <c r="AI129" s="1546"/>
      <c r="AJ129" s="1546"/>
      <c r="AK129" s="1547"/>
      <c r="AL129" s="1546"/>
      <c r="AM129" s="1546"/>
      <c r="AN129" s="1546"/>
      <c r="AO129" s="1546"/>
      <c r="AP129" s="1546"/>
      <c r="AQ129" s="1546"/>
      <c r="AR129" s="1546"/>
      <c r="AS129" s="1547"/>
      <c r="AT129" s="1546"/>
      <c r="AU129" s="1546"/>
      <c r="AV129" s="1546"/>
      <c r="AW129" s="1546"/>
      <c r="AX129" s="1546"/>
      <c r="AY129" s="1546"/>
      <c r="AZ129" s="1546"/>
      <c r="BA129" s="1547"/>
      <c r="BB129" s="1546"/>
      <c r="BC129" s="1546"/>
      <c r="BD129" s="1546"/>
      <c r="BE129" s="1546"/>
      <c r="BF129" s="1546"/>
      <c r="BG129" s="1546"/>
      <c r="BH129" s="1546"/>
      <c r="BI129" s="1547"/>
      <c r="BJ129" s="1546"/>
      <c r="BK129" s="1546"/>
      <c r="BL129" s="1546"/>
      <c r="BM129" s="1546"/>
      <c r="BN129" s="1546"/>
      <c r="BO129" s="1546"/>
      <c r="BP129" s="1546"/>
      <c r="BQ129" s="1547"/>
      <c r="BR129" s="1546"/>
      <c r="BS129" s="1546"/>
      <c r="BT129" s="1546"/>
      <c r="BU129" s="1546"/>
      <c r="BV129" s="1546"/>
      <c r="BW129" s="1546"/>
      <c r="BX129" s="1546"/>
      <c r="BY129" s="1547"/>
      <c r="BZ129" s="1546"/>
      <c r="CA129" s="1546"/>
      <c r="CB129" s="1546"/>
      <c r="CC129" s="1546"/>
      <c r="CD129" s="1546"/>
      <c r="CE129" s="1546"/>
      <c r="CF129" s="1546"/>
      <c r="CG129" s="1547"/>
      <c r="CH129" s="1546"/>
      <c r="CI129" s="1546"/>
      <c r="CJ129" s="1546"/>
      <c r="CK129" s="1546"/>
      <c r="CL129" s="1546"/>
      <c r="CM129" s="1546"/>
      <c r="CN129" s="1546"/>
      <c r="CO129" s="1547"/>
      <c r="CP129" s="1508"/>
      <c r="CQ129" s="1508"/>
      <c r="CR129" s="1508"/>
      <c r="CS129" s="1508"/>
      <c r="CT129" s="1508"/>
      <c r="CU129" s="1508"/>
      <c r="CV129" s="1508"/>
      <c r="CW129" s="1547"/>
      <c r="CX129" s="1546"/>
      <c r="CY129" s="1546"/>
      <c r="CZ129" s="1546"/>
      <c r="DA129" s="1546"/>
      <c r="DB129" s="1546"/>
      <c r="DC129" s="1546"/>
      <c r="DD129" s="1546"/>
      <c r="DE129" s="1546"/>
      <c r="DF129" s="1546"/>
    </row>
    <row r="130" spans="3:110">
      <c r="C130" s="1547"/>
      <c r="D130" s="1546"/>
      <c r="E130" s="1546"/>
      <c r="F130" s="1546"/>
      <c r="G130" s="1546"/>
      <c r="H130" s="1546"/>
      <c r="I130" s="1547"/>
      <c r="J130" s="1546"/>
      <c r="K130" s="1546"/>
      <c r="L130" s="1546"/>
      <c r="M130" s="1546"/>
      <c r="N130" s="1546"/>
      <c r="O130" s="1547"/>
      <c r="P130" s="1546"/>
      <c r="Q130" s="1546"/>
      <c r="R130" s="1546"/>
      <c r="S130" s="1546"/>
      <c r="T130" s="1546"/>
      <c r="U130" s="1547"/>
      <c r="V130" s="1546"/>
      <c r="W130" s="1546"/>
      <c r="X130" s="1546"/>
      <c r="Y130" s="1546"/>
      <c r="Z130" s="1546"/>
      <c r="AA130" s="1546"/>
      <c r="AB130" s="1546"/>
      <c r="AC130" s="1547"/>
      <c r="AD130" s="1546"/>
      <c r="AE130" s="1546"/>
      <c r="AF130" s="1546"/>
      <c r="AG130" s="1546"/>
      <c r="AH130" s="1546"/>
      <c r="AI130" s="1546"/>
      <c r="AJ130" s="1546"/>
      <c r="AK130" s="1547"/>
      <c r="AL130" s="1546"/>
      <c r="AM130" s="1546"/>
      <c r="AN130" s="1546"/>
      <c r="AO130" s="1546"/>
      <c r="AP130" s="1546"/>
      <c r="AQ130" s="1546"/>
      <c r="AR130" s="1546"/>
      <c r="AS130" s="1547"/>
      <c r="AT130" s="1546"/>
      <c r="AU130" s="1546"/>
      <c r="AV130" s="1546"/>
      <c r="AW130" s="1546"/>
      <c r="AX130" s="1546"/>
      <c r="AY130" s="1546"/>
      <c r="AZ130" s="1546"/>
      <c r="BA130" s="1547"/>
      <c r="BB130" s="1546"/>
      <c r="BC130" s="1546"/>
      <c r="BD130" s="1546"/>
      <c r="BE130" s="1546"/>
      <c r="BF130" s="1546"/>
      <c r="BG130" s="1546"/>
      <c r="BH130" s="1546"/>
      <c r="BI130" s="1547"/>
      <c r="BJ130" s="1546"/>
      <c r="BK130" s="1546"/>
      <c r="BL130" s="1546"/>
      <c r="BM130" s="1546"/>
      <c r="BN130" s="1546"/>
      <c r="BO130" s="1546"/>
      <c r="BP130" s="1546"/>
      <c r="BQ130" s="1547"/>
      <c r="BR130" s="1546"/>
      <c r="BS130" s="1546"/>
      <c r="BT130" s="1546"/>
      <c r="BU130" s="1546"/>
      <c r="BV130" s="1546"/>
      <c r="BW130" s="1546"/>
      <c r="BX130" s="1546"/>
      <c r="BY130" s="1547"/>
      <c r="BZ130" s="1546"/>
      <c r="CA130" s="1546"/>
      <c r="CB130" s="1546"/>
      <c r="CC130" s="1546"/>
      <c r="CD130" s="1546"/>
      <c r="CE130" s="1546"/>
      <c r="CF130" s="1546"/>
      <c r="CG130" s="1547"/>
      <c r="CH130" s="1546"/>
      <c r="CI130" s="1546"/>
      <c r="CJ130" s="1546"/>
      <c r="CK130" s="1546"/>
      <c r="CL130" s="1546"/>
      <c r="CM130" s="1546"/>
      <c r="CN130" s="1546"/>
      <c r="CO130" s="1547"/>
      <c r="CP130" s="1508"/>
      <c r="CQ130" s="1508"/>
      <c r="CR130" s="1508"/>
      <c r="CS130" s="1508"/>
      <c r="CT130" s="1508"/>
      <c r="CU130" s="1508"/>
      <c r="CV130" s="1508"/>
      <c r="CW130" s="1547"/>
      <c r="CX130" s="1546"/>
      <c r="CY130" s="1546"/>
      <c r="CZ130" s="1546"/>
      <c r="DA130" s="1546"/>
      <c r="DB130" s="1546"/>
      <c r="DC130" s="1546"/>
      <c r="DD130" s="1546"/>
      <c r="DE130" s="1546"/>
      <c r="DF130" s="1546"/>
    </row>
    <row r="131" spans="3:110">
      <c r="C131" s="1547"/>
      <c r="D131" s="1546"/>
      <c r="E131" s="1546"/>
      <c r="F131" s="1546"/>
      <c r="G131" s="1546"/>
      <c r="H131" s="1546"/>
      <c r="I131" s="1547"/>
      <c r="J131" s="1546"/>
      <c r="K131" s="1546"/>
      <c r="L131" s="1546"/>
      <c r="M131" s="1546"/>
      <c r="N131" s="1546"/>
      <c r="O131" s="1547"/>
      <c r="P131" s="1546"/>
      <c r="Q131" s="1546"/>
      <c r="R131" s="1546"/>
      <c r="S131" s="1546"/>
      <c r="T131" s="1546"/>
      <c r="U131" s="1547"/>
      <c r="V131" s="1546"/>
      <c r="W131" s="1546"/>
      <c r="X131" s="1546"/>
      <c r="Y131" s="1546"/>
      <c r="Z131" s="1546"/>
      <c r="AA131" s="1546"/>
      <c r="AB131" s="1546"/>
      <c r="AC131" s="1547"/>
      <c r="AD131" s="1546"/>
      <c r="AE131" s="1546"/>
      <c r="AF131" s="1546"/>
      <c r="AG131" s="1546"/>
      <c r="AH131" s="1546"/>
      <c r="AI131" s="1546"/>
      <c r="AJ131" s="1546"/>
      <c r="AK131" s="1547"/>
      <c r="AL131" s="1546"/>
      <c r="AM131" s="1546"/>
      <c r="AN131" s="1546"/>
      <c r="AO131" s="1546"/>
      <c r="AP131" s="1546"/>
      <c r="AQ131" s="1546"/>
      <c r="AR131" s="1546"/>
      <c r="AS131" s="1547"/>
      <c r="AT131" s="1546"/>
      <c r="AU131" s="1546"/>
      <c r="AV131" s="1546"/>
      <c r="AW131" s="1546"/>
      <c r="AX131" s="1546"/>
      <c r="AY131" s="1546"/>
      <c r="AZ131" s="1546"/>
      <c r="BA131" s="1547"/>
      <c r="BB131" s="1546"/>
      <c r="BC131" s="1546"/>
      <c r="BD131" s="1546"/>
      <c r="BE131" s="1546"/>
      <c r="BF131" s="1546"/>
      <c r="BG131" s="1546"/>
      <c r="BH131" s="1546"/>
      <c r="BI131" s="1547"/>
      <c r="BJ131" s="1546"/>
      <c r="BK131" s="1546"/>
      <c r="BL131" s="1546"/>
      <c r="BM131" s="1546"/>
      <c r="BN131" s="1546"/>
      <c r="BO131" s="1546"/>
      <c r="BP131" s="1546"/>
      <c r="BQ131" s="1547"/>
      <c r="BR131" s="1546"/>
      <c r="BS131" s="1546"/>
      <c r="BT131" s="1546"/>
      <c r="BU131" s="1546"/>
      <c r="BV131" s="1546"/>
      <c r="BW131" s="1546"/>
      <c r="BX131" s="1546"/>
      <c r="BY131" s="1547"/>
      <c r="BZ131" s="1546"/>
      <c r="CA131" s="1546"/>
      <c r="CB131" s="1546"/>
      <c r="CC131" s="1546"/>
      <c r="CD131" s="1546"/>
      <c r="CE131" s="1546"/>
      <c r="CF131" s="1546"/>
      <c r="CG131" s="1547"/>
      <c r="CH131" s="1546"/>
      <c r="CI131" s="1546"/>
      <c r="CJ131" s="1546"/>
      <c r="CK131" s="1546"/>
      <c r="CL131" s="1546"/>
      <c r="CM131" s="1546"/>
      <c r="CN131" s="1546"/>
      <c r="CO131" s="1547"/>
      <c r="CP131" s="1508"/>
      <c r="CQ131" s="1508"/>
      <c r="CR131" s="1508"/>
      <c r="CS131" s="1508"/>
      <c r="CT131" s="1508"/>
      <c r="CU131" s="1508"/>
      <c r="CV131" s="1508"/>
      <c r="CW131" s="1547"/>
      <c r="CX131" s="1546"/>
      <c r="CY131" s="1546"/>
      <c r="CZ131" s="1546"/>
      <c r="DA131" s="1546"/>
      <c r="DB131" s="1546"/>
      <c r="DC131" s="1546"/>
      <c r="DD131" s="1546"/>
      <c r="DE131" s="1546"/>
      <c r="DF131" s="1546"/>
    </row>
    <row r="132" spans="3:110">
      <c r="C132" s="1547"/>
      <c r="D132" s="1546"/>
      <c r="E132" s="1546"/>
      <c r="F132" s="1546"/>
      <c r="G132" s="1546"/>
      <c r="H132" s="1546"/>
      <c r="I132" s="1547"/>
      <c r="J132" s="1546"/>
      <c r="K132" s="1546"/>
      <c r="L132" s="1546"/>
      <c r="M132" s="1546"/>
      <c r="N132" s="1546"/>
      <c r="O132" s="1547"/>
      <c r="P132" s="1546"/>
      <c r="Q132" s="1546"/>
      <c r="R132" s="1546"/>
      <c r="S132" s="1546"/>
      <c r="T132" s="1546"/>
      <c r="U132" s="1547"/>
      <c r="V132" s="1546"/>
      <c r="W132" s="1546"/>
      <c r="X132" s="1546"/>
      <c r="Y132" s="1546"/>
      <c r="Z132" s="1546"/>
      <c r="AA132" s="1546"/>
      <c r="AB132" s="1546"/>
      <c r="AC132" s="1547"/>
      <c r="AD132" s="1546"/>
      <c r="AE132" s="1546"/>
      <c r="AF132" s="1546"/>
      <c r="AG132" s="1546"/>
      <c r="AH132" s="1546"/>
      <c r="AI132" s="1546"/>
      <c r="AJ132" s="1546"/>
      <c r="AK132" s="1547"/>
      <c r="AL132" s="1546"/>
      <c r="AM132" s="1546"/>
      <c r="AN132" s="1546"/>
      <c r="AO132" s="1546"/>
      <c r="AP132" s="1546"/>
      <c r="AQ132" s="1546"/>
      <c r="AR132" s="1546"/>
      <c r="AS132" s="1547"/>
      <c r="AT132" s="1546"/>
      <c r="AU132" s="1546"/>
      <c r="AV132" s="1546"/>
      <c r="AW132" s="1546"/>
      <c r="AX132" s="1546"/>
      <c r="AY132" s="1546"/>
      <c r="AZ132" s="1546"/>
      <c r="BA132" s="1547"/>
      <c r="BB132" s="1546"/>
      <c r="BC132" s="1546"/>
      <c r="BD132" s="1546"/>
      <c r="BE132" s="1546"/>
      <c r="BF132" s="1546"/>
      <c r="BG132" s="1546"/>
      <c r="BH132" s="1546"/>
      <c r="BI132" s="1547"/>
      <c r="BJ132" s="1546"/>
      <c r="BK132" s="1546"/>
      <c r="BL132" s="1546"/>
      <c r="BM132" s="1546"/>
      <c r="BN132" s="1546"/>
      <c r="BO132" s="1546"/>
      <c r="BP132" s="1546"/>
      <c r="BQ132" s="1547"/>
      <c r="BR132" s="1546"/>
      <c r="BS132" s="1546"/>
      <c r="BT132" s="1546"/>
      <c r="BU132" s="1546"/>
      <c r="BV132" s="1546"/>
      <c r="BW132" s="1546"/>
      <c r="BX132" s="1546"/>
      <c r="BY132" s="1547"/>
      <c r="BZ132" s="1546"/>
      <c r="CA132" s="1546"/>
      <c r="CB132" s="1546"/>
      <c r="CC132" s="1546"/>
      <c r="CD132" s="1546"/>
      <c r="CE132" s="1546"/>
      <c r="CF132" s="1546"/>
      <c r="CG132" s="1547"/>
      <c r="CH132" s="1546"/>
      <c r="CI132" s="1546"/>
      <c r="CJ132" s="1546"/>
      <c r="CK132" s="1546"/>
      <c r="CL132" s="1546"/>
      <c r="CM132" s="1546"/>
      <c r="CN132" s="1546"/>
      <c r="CO132" s="1547"/>
      <c r="CP132" s="1508"/>
      <c r="CQ132" s="1508"/>
      <c r="CR132" s="1508"/>
      <c r="CS132" s="1508"/>
      <c r="CT132" s="1508"/>
      <c r="CU132" s="1508"/>
      <c r="CV132" s="1508"/>
      <c r="CW132" s="1547"/>
      <c r="CX132" s="1546"/>
      <c r="CY132" s="1546"/>
      <c r="CZ132" s="1546"/>
      <c r="DA132" s="1546"/>
      <c r="DB132" s="1546"/>
      <c r="DC132" s="1546"/>
      <c r="DD132" s="1546"/>
      <c r="DE132" s="1546"/>
      <c r="DF132" s="1546"/>
    </row>
    <row r="133" spans="3:110">
      <c r="C133" s="1547"/>
      <c r="D133" s="1546"/>
      <c r="E133" s="1546"/>
      <c r="F133" s="1546"/>
      <c r="G133" s="1546"/>
      <c r="H133" s="1546"/>
      <c r="I133" s="1547"/>
      <c r="J133" s="1546"/>
      <c r="K133" s="1546"/>
      <c r="L133" s="1546"/>
      <c r="M133" s="1546"/>
      <c r="N133" s="1546"/>
      <c r="O133" s="1547"/>
      <c r="P133" s="1546"/>
      <c r="Q133" s="1546"/>
      <c r="R133" s="1546"/>
      <c r="S133" s="1546"/>
      <c r="T133" s="1546"/>
      <c r="U133" s="1547"/>
      <c r="V133" s="1546"/>
      <c r="W133" s="1546"/>
      <c r="X133" s="1546"/>
      <c r="Y133" s="1546"/>
      <c r="Z133" s="1546"/>
      <c r="AA133" s="1546"/>
      <c r="AB133" s="1546"/>
      <c r="AC133" s="1547"/>
      <c r="AD133" s="1546"/>
      <c r="AE133" s="1546"/>
      <c r="AF133" s="1546"/>
      <c r="AG133" s="1546"/>
      <c r="AH133" s="1546"/>
      <c r="AI133" s="1546"/>
      <c r="AJ133" s="1546"/>
      <c r="AK133" s="1547"/>
      <c r="AL133" s="1546"/>
      <c r="AM133" s="1546"/>
      <c r="AN133" s="1546"/>
      <c r="AO133" s="1546"/>
      <c r="AP133" s="1546"/>
      <c r="AQ133" s="1546"/>
      <c r="AR133" s="1546"/>
      <c r="AS133" s="1547"/>
      <c r="AT133" s="1546"/>
      <c r="AU133" s="1546"/>
      <c r="AV133" s="1546"/>
      <c r="AW133" s="1546"/>
      <c r="AX133" s="1546"/>
      <c r="AY133" s="1546"/>
      <c r="AZ133" s="1546"/>
      <c r="BA133" s="1547"/>
      <c r="BB133" s="1546"/>
      <c r="BC133" s="1546"/>
      <c r="BD133" s="1546"/>
      <c r="BE133" s="1546"/>
      <c r="BF133" s="1546"/>
      <c r="BG133" s="1546"/>
      <c r="BH133" s="1546"/>
      <c r="BI133" s="1547"/>
      <c r="BJ133" s="1546"/>
      <c r="BK133" s="1546"/>
      <c r="BL133" s="1546"/>
      <c r="BM133" s="1546"/>
      <c r="BN133" s="1546"/>
      <c r="BO133" s="1546"/>
      <c r="BP133" s="1546"/>
      <c r="BQ133" s="1547"/>
      <c r="BR133" s="1546"/>
      <c r="BS133" s="1546"/>
      <c r="BT133" s="1546"/>
      <c r="BU133" s="1546"/>
      <c r="BV133" s="1546"/>
      <c r="BW133" s="1546"/>
      <c r="BX133" s="1546"/>
      <c r="BY133" s="1547"/>
      <c r="BZ133" s="1546"/>
      <c r="CA133" s="1546"/>
      <c r="CB133" s="1546"/>
      <c r="CC133" s="1546"/>
      <c r="CD133" s="1546"/>
      <c r="CE133" s="1546"/>
      <c r="CF133" s="1546"/>
      <c r="CG133" s="1547"/>
      <c r="CH133" s="1546"/>
      <c r="CI133" s="1546"/>
      <c r="CJ133" s="1546"/>
      <c r="CK133" s="1546"/>
      <c r="CL133" s="1546"/>
      <c r="CM133" s="1546"/>
      <c r="CN133" s="1546"/>
      <c r="CO133" s="1547"/>
      <c r="CP133" s="1508"/>
      <c r="CQ133" s="1508"/>
      <c r="CR133" s="1508"/>
      <c r="CS133" s="1508"/>
      <c r="CT133" s="1508"/>
      <c r="CU133" s="1508"/>
      <c r="CV133" s="1508"/>
      <c r="CW133" s="1547"/>
      <c r="CX133" s="1546"/>
      <c r="CY133" s="1546"/>
      <c r="CZ133" s="1546"/>
      <c r="DA133" s="1546"/>
      <c r="DB133" s="1546"/>
      <c r="DC133" s="1546"/>
      <c r="DD133" s="1546"/>
      <c r="DE133" s="1546"/>
      <c r="DF133" s="1546"/>
    </row>
    <row r="134" spans="3:110">
      <c r="C134" s="1547"/>
      <c r="D134" s="1546"/>
      <c r="E134" s="1546"/>
      <c r="F134" s="1546"/>
      <c r="G134" s="1546"/>
      <c r="H134" s="1546"/>
      <c r="I134" s="1547"/>
      <c r="J134" s="1546"/>
      <c r="K134" s="1546"/>
      <c r="L134" s="1546"/>
      <c r="M134" s="1546"/>
      <c r="N134" s="1546"/>
      <c r="O134" s="1547"/>
      <c r="P134" s="1546"/>
      <c r="Q134" s="1546"/>
      <c r="R134" s="1546"/>
      <c r="S134" s="1546"/>
      <c r="T134" s="1546"/>
      <c r="U134" s="1547"/>
      <c r="V134" s="1546"/>
      <c r="W134" s="1546"/>
      <c r="X134" s="1546"/>
      <c r="Y134" s="1546"/>
      <c r="Z134" s="1546"/>
      <c r="AA134" s="1546"/>
      <c r="AB134" s="1546"/>
      <c r="AC134" s="1547"/>
      <c r="AD134" s="1546"/>
      <c r="AE134" s="1546"/>
      <c r="AF134" s="1546"/>
      <c r="AG134" s="1546"/>
      <c r="AH134" s="1546"/>
      <c r="AI134" s="1546"/>
      <c r="AJ134" s="1546"/>
      <c r="AK134" s="1547"/>
      <c r="AL134" s="1546"/>
      <c r="AM134" s="1546"/>
      <c r="AN134" s="1546"/>
      <c r="AO134" s="1546"/>
      <c r="AP134" s="1546"/>
      <c r="AQ134" s="1546"/>
      <c r="AR134" s="1546"/>
      <c r="AS134" s="1547"/>
      <c r="AT134" s="1546"/>
      <c r="AU134" s="1546"/>
      <c r="AV134" s="1546"/>
      <c r="AW134" s="1546"/>
      <c r="AX134" s="1546"/>
      <c r="AY134" s="1546"/>
      <c r="AZ134" s="1546"/>
      <c r="BA134" s="1547"/>
      <c r="BB134" s="1546"/>
      <c r="BC134" s="1546"/>
      <c r="BD134" s="1546"/>
      <c r="BE134" s="1546"/>
      <c r="BF134" s="1546"/>
      <c r="BG134" s="1546"/>
      <c r="BH134" s="1546"/>
      <c r="BI134" s="1547"/>
      <c r="BJ134" s="1546"/>
      <c r="BK134" s="1546"/>
      <c r="BL134" s="1546"/>
      <c r="BM134" s="1546"/>
      <c r="BN134" s="1546"/>
      <c r="BO134" s="1546"/>
      <c r="BP134" s="1546"/>
      <c r="BQ134" s="1547"/>
      <c r="BR134" s="1546"/>
      <c r="BS134" s="1546"/>
      <c r="BT134" s="1546"/>
      <c r="BU134" s="1546"/>
      <c r="BV134" s="1546"/>
      <c r="BW134" s="1546"/>
      <c r="BX134" s="1546"/>
      <c r="BY134" s="1547"/>
      <c r="BZ134" s="1546"/>
      <c r="CA134" s="1546"/>
      <c r="CB134" s="1546"/>
      <c r="CC134" s="1546"/>
      <c r="CD134" s="1546"/>
      <c r="CE134" s="1546"/>
      <c r="CF134" s="1546"/>
      <c r="CG134" s="1547"/>
      <c r="CH134" s="1546"/>
      <c r="CI134" s="1546"/>
      <c r="CJ134" s="1546"/>
      <c r="CK134" s="1546"/>
      <c r="CL134" s="1546"/>
      <c r="CM134" s="1546"/>
      <c r="CN134" s="1546"/>
      <c r="CO134" s="1547"/>
      <c r="CP134" s="1508"/>
      <c r="CQ134" s="1508"/>
      <c r="CR134" s="1508"/>
      <c r="CS134" s="1508"/>
      <c r="CT134" s="1508"/>
      <c r="CU134" s="1508"/>
      <c r="CV134" s="1508"/>
      <c r="CW134" s="1547"/>
      <c r="CX134" s="1546"/>
      <c r="CY134" s="1546"/>
      <c r="CZ134" s="1546"/>
      <c r="DA134" s="1546"/>
      <c r="DB134" s="1546"/>
      <c r="DC134" s="1546"/>
      <c r="DD134" s="1546"/>
      <c r="DE134" s="1546"/>
      <c r="DF134" s="1546"/>
    </row>
    <row r="135" spans="3:110">
      <c r="C135" s="1547"/>
      <c r="D135" s="1546"/>
      <c r="E135" s="1546"/>
      <c r="F135" s="1546"/>
      <c r="G135" s="1546"/>
      <c r="H135" s="1546"/>
      <c r="I135" s="1547"/>
      <c r="J135" s="1546"/>
      <c r="K135" s="1546"/>
      <c r="L135" s="1546"/>
      <c r="M135" s="1546"/>
      <c r="N135" s="1546"/>
      <c r="O135" s="1547"/>
      <c r="P135" s="1546"/>
      <c r="Q135" s="1546"/>
      <c r="R135" s="1546"/>
      <c r="S135" s="1546"/>
      <c r="T135" s="1546"/>
      <c r="U135" s="1547"/>
      <c r="V135" s="1546"/>
      <c r="W135" s="1546"/>
      <c r="X135" s="1546"/>
      <c r="Y135" s="1546"/>
      <c r="Z135" s="1546"/>
      <c r="AA135" s="1546"/>
      <c r="AB135" s="1546"/>
      <c r="AC135" s="1547"/>
      <c r="AD135" s="1546"/>
      <c r="AE135" s="1546"/>
      <c r="AF135" s="1546"/>
      <c r="AG135" s="1546"/>
      <c r="AH135" s="1546"/>
      <c r="AI135" s="1546"/>
      <c r="AJ135" s="1546"/>
      <c r="AK135" s="1547"/>
      <c r="AL135" s="1546"/>
      <c r="AM135" s="1546"/>
      <c r="AN135" s="1546"/>
      <c r="AO135" s="1546"/>
      <c r="AP135" s="1546"/>
      <c r="AQ135" s="1546"/>
      <c r="AR135" s="1546"/>
      <c r="AS135" s="1547"/>
      <c r="AT135" s="1546"/>
      <c r="AU135" s="1546"/>
      <c r="AV135" s="1546"/>
      <c r="AW135" s="1546"/>
      <c r="AX135" s="1546"/>
      <c r="AY135" s="1546"/>
      <c r="AZ135" s="1546"/>
      <c r="BA135" s="1547"/>
      <c r="BB135" s="1546"/>
      <c r="BC135" s="1546"/>
      <c r="BD135" s="1546"/>
      <c r="BE135" s="1546"/>
      <c r="BF135" s="1546"/>
      <c r="BG135" s="1546"/>
      <c r="BH135" s="1546"/>
      <c r="BI135" s="1547"/>
      <c r="BJ135" s="1546"/>
      <c r="BK135" s="1546"/>
      <c r="BL135" s="1546"/>
      <c r="BM135" s="1546"/>
      <c r="BN135" s="1546"/>
      <c r="BO135" s="1546"/>
      <c r="BP135" s="1546"/>
      <c r="BQ135" s="1547"/>
      <c r="BR135" s="1546"/>
      <c r="BS135" s="1546"/>
      <c r="BT135" s="1546"/>
      <c r="BU135" s="1546"/>
      <c r="BV135" s="1546"/>
      <c r="BW135" s="1546"/>
      <c r="BX135" s="1546"/>
      <c r="BY135" s="1547"/>
      <c r="BZ135" s="1546"/>
      <c r="CA135" s="1546"/>
      <c r="CB135" s="1546"/>
      <c r="CC135" s="1546"/>
      <c r="CD135" s="1546"/>
      <c r="CE135" s="1546"/>
      <c r="CF135" s="1546"/>
      <c r="CG135" s="1547"/>
      <c r="CH135" s="1546"/>
      <c r="CI135" s="1546"/>
      <c r="CJ135" s="1546"/>
      <c r="CK135" s="1546"/>
      <c r="CL135" s="1546"/>
      <c r="CM135" s="1546"/>
      <c r="CN135" s="1546"/>
      <c r="CO135" s="1547"/>
      <c r="CP135" s="1508"/>
      <c r="CQ135" s="1508"/>
      <c r="CR135" s="1508"/>
      <c r="CS135" s="1508"/>
      <c r="CT135" s="1508"/>
      <c r="CU135" s="1508"/>
      <c r="CV135" s="1508"/>
      <c r="CW135" s="1547"/>
      <c r="CX135" s="1546"/>
      <c r="CY135" s="1546"/>
      <c r="CZ135" s="1546"/>
      <c r="DA135" s="1546"/>
      <c r="DB135" s="1546"/>
      <c r="DC135" s="1546"/>
      <c r="DD135" s="1546"/>
      <c r="DE135" s="1546"/>
      <c r="DF135" s="1546"/>
    </row>
    <row r="136" spans="3:110">
      <c r="C136" s="1547"/>
      <c r="D136" s="1546"/>
      <c r="E136" s="1546"/>
      <c r="F136" s="1546"/>
      <c r="G136" s="1546"/>
      <c r="H136" s="1546"/>
      <c r="I136" s="1547"/>
      <c r="J136" s="1546"/>
      <c r="K136" s="1546"/>
      <c r="L136" s="1546"/>
      <c r="M136" s="1546"/>
      <c r="N136" s="1546"/>
      <c r="O136" s="1547"/>
      <c r="P136" s="1546"/>
      <c r="Q136" s="1546"/>
      <c r="R136" s="1546"/>
      <c r="S136" s="1546"/>
      <c r="T136" s="1546"/>
      <c r="U136" s="1547"/>
      <c r="V136" s="1546"/>
      <c r="W136" s="1546"/>
      <c r="X136" s="1546"/>
      <c r="Y136" s="1546"/>
      <c r="Z136" s="1546"/>
      <c r="AA136" s="1546"/>
      <c r="AB136" s="1546"/>
      <c r="AC136" s="1547"/>
      <c r="AD136" s="1546"/>
      <c r="AE136" s="1546"/>
      <c r="AF136" s="1546"/>
      <c r="AG136" s="1546"/>
      <c r="AH136" s="1546"/>
      <c r="AI136" s="1546"/>
      <c r="AJ136" s="1546"/>
      <c r="AK136" s="1547"/>
      <c r="AL136" s="1546"/>
      <c r="AM136" s="1546"/>
      <c r="AN136" s="1546"/>
      <c r="AO136" s="1546"/>
      <c r="AP136" s="1546"/>
      <c r="AQ136" s="1546"/>
      <c r="AR136" s="1546"/>
      <c r="AS136" s="1547"/>
      <c r="AT136" s="1546"/>
      <c r="AU136" s="1546"/>
      <c r="AV136" s="1546"/>
      <c r="AW136" s="1546"/>
      <c r="AX136" s="1546"/>
      <c r="AY136" s="1546"/>
      <c r="AZ136" s="1546"/>
      <c r="BA136" s="1547"/>
      <c r="BB136" s="1546"/>
      <c r="BC136" s="1546"/>
      <c r="BD136" s="1546"/>
      <c r="BE136" s="1546"/>
      <c r="BF136" s="1546"/>
      <c r="BG136" s="1546"/>
      <c r="BH136" s="1546"/>
      <c r="BI136" s="1547"/>
      <c r="BJ136" s="1546"/>
      <c r="BK136" s="1546"/>
      <c r="BL136" s="1546"/>
      <c r="BM136" s="1546"/>
      <c r="BN136" s="1546"/>
      <c r="BO136" s="1546"/>
      <c r="BP136" s="1546"/>
      <c r="BQ136" s="1547"/>
      <c r="BR136" s="1546"/>
      <c r="BS136" s="1546"/>
      <c r="BT136" s="1546"/>
      <c r="BU136" s="1546"/>
      <c r="BV136" s="1546"/>
      <c r="BW136" s="1546"/>
      <c r="BX136" s="1546"/>
      <c r="BY136" s="1547"/>
      <c r="BZ136" s="1546"/>
      <c r="CA136" s="1546"/>
      <c r="CB136" s="1546"/>
      <c r="CC136" s="1546"/>
      <c r="CD136" s="1546"/>
      <c r="CE136" s="1546"/>
      <c r="CF136" s="1546"/>
      <c r="CG136" s="1547"/>
      <c r="CH136" s="1546"/>
      <c r="CI136" s="1546"/>
      <c r="CJ136" s="1546"/>
      <c r="CK136" s="1546"/>
      <c r="CL136" s="1546"/>
      <c r="CM136" s="1546"/>
      <c r="CN136" s="1546"/>
      <c r="CO136" s="1547"/>
      <c r="CP136" s="1508"/>
      <c r="CQ136" s="1508"/>
      <c r="CR136" s="1508"/>
      <c r="CS136" s="1508"/>
      <c r="CT136" s="1508"/>
      <c r="CU136" s="1508"/>
      <c r="CV136" s="1508"/>
      <c r="CW136" s="1547"/>
      <c r="CX136" s="1546"/>
      <c r="CY136" s="1546"/>
      <c r="CZ136" s="1546"/>
      <c r="DA136" s="1546"/>
      <c r="DB136" s="1546"/>
      <c r="DC136" s="1546"/>
      <c r="DD136" s="1546"/>
      <c r="DE136" s="1546"/>
      <c r="DF136" s="1546"/>
    </row>
    <row r="137" spans="3:110">
      <c r="C137" s="1547"/>
      <c r="D137" s="1546"/>
      <c r="E137" s="1546"/>
      <c r="F137" s="1546"/>
      <c r="G137" s="1546"/>
      <c r="H137" s="1546"/>
      <c r="I137" s="1547"/>
      <c r="J137" s="1546"/>
      <c r="K137" s="1546"/>
      <c r="L137" s="1546"/>
      <c r="M137" s="1546"/>
      <c r="N137" s="1546"/>
      <c r="O137" s="1547"/>
      <c r="P137" s="1546"/>
      <c r="Q137" s="1546"/>
      <c r="R137" s="1546"/>
      <c r="S137" s="1546"/>
      <c r="T137" s="1546"/>
      <c r="U137" s="1547"/>
      <c r="V137" s="1546"/>
      <c r="W137" s="1546"/>
      <c r="X137" s="1546"/>
      <c r="Y137" s="1546"/>
      <c r="Z137" s="1546"/>
      <c r="AA137" s="1546"/>
      <c r="AB137" s="1546"/>
      <c r="AC137" s="1547"/>
      <c r="AD137" s="1546"/>
      <c r="AE137" s="1546"/>
      <c r="AF137" s="1546"/>
      <c r="AG137" s="1546"/>
      <c r="AH137" s="1546"/>
      <c r="AI137" s="1546"/>
      <c r="AJ137" s="1546"/>
      <c r="AK137" s="1547"/>
      <c r="AL137" s="1546"/>
      <c r="AM137" s="1546"/>
      <c r="AN137" s="1546"/>
      <c r="AO137" s="1546"/>
      <c r="AP137" s="1546"/>
      <c r="AQ137" s="1546"/>
      <c r="AR137" s="1546"/>
      <c r="AS137" s="1547"/>
      <c r="AT137" s="1546"/>
      <c r="AU137" s="1546"/>
      <c r="AV137" s="1546"/>
      <c r="AW137" s="1546"/>
      <c r="AX137" s="1546"/>
      <c r="AY137" s="1546"/>
      <c r="AZ137" s="1546"/>
      <c r="BA137" s="1547"/>
      <c r="BB137" s="1546"/>
      <c r="BC137" s="1546"/>
      <c r="BD137" s="1546"/>
      <c r="BE137" s="1546"/>
      <c r="BF137" s="1546"/>
      <c r="BG137" s="1546"/>
      <c r="BH137" s="1546"/>
      <c r="BI137" s="1547"/>
      <c r="BJ137" s="1546"/>
      <c r="BK137" s="1546"/>
      <c r="BL137" s="1546"/>
      <c r="BM137" s="1546"/>
      <c r="BN137" s="1546"/>
      <c r="BO137" s="1546"/>
      <c r="BP137" s="1546"/>
      <c r="BQ137" s="1547"/>
      <c r="BR137" s="1546"/>
      <c r="BS137" s="1546"/>
      <c r="BT137" s="1546"/>
      <c r="BU137" s="1546"/>
      <c r="BV137" s="1546"/>
      <c r="BW137" s="1546"/>
      <c r="BX137" s="1546"/>
      <c r="BY137" s="1547"/>
      <c r="BZ137" s="1546"/>
      <c r="CA137" s="1546"/>
      <c r="CB137" s="1546"/>
      <c r="CC137" s="1546"/>
      <c r="CD137" s="1546"/>
      <c r="CE137" s="1546"/>
      <c r="CF137" s="1546"/>
      <c r="CG137" s="1547"/>
      <c r="CH137" s="1546"/>
      <c r="CI137" s="1546"/>
      <c r="CJ137" s="1546"/>
      <c r="CK137" s="1546"/>
      <c r="CL137" s="1546"/>
      <c r="CM137" s="1546"/>
      <c r="CN137" s="1546"/>
      <c r="CO137" s="1547"/>
      <c r="CP137" s="1508"/>
      <c r="CQ137" s="1508"/>
      <c r="CR137" s="1508"/>
      <c r="CS137" s="1508"/>
      <c r="CT137" s="1508"/>
      <c r="CU137" s="1508"/>
      <c r="CV137" s="1508"/>
      <c r="CW137" s="1547"/>
      <c r="CX137" s="1546"/>
      <c r="CY137" s="1546"/>
      <c r="CZ137" s="1546"/>
      <c r="DA137" s="1546"/>
      <c r="DB137" s="1546"/>
      <c r="DC137" s="1546"/>
      <c r="DD137" s="1546"/>
      <c r="DE137" s="1546"/>
      <c r="DF137" s="1546"/>
    </row>
    <row r="138" spans="3:110">
      <c r="C138" s="1547"/>
      <c r="D138" s="1546"/>
      <c r="E138" s="1546"/>
      <c r="F138" s="1546"/>
      <c r="G138" s="1546"/>
      <c r="H138" s="1546"/>
      <c r="I138" s="1547"/>
      <c r="J138" s="1546"/>
      <c r="K138" s="1546"/>
      <c r="L138" s="1546"/>
      <c r="M138" s="1546"/>
      <c r="N138" s="1546"/>
      <c r="O138" s="1547"/>
      <c r="P138" s="1546"/>
      <c r="Q138" s="1546"/>
      <c r="R138" s="1546"/>
      <c r="S138" s="1546"/>
      <c r="T138" s="1546"/>
      <c r="U138" s="1547"/>
      <c r="V138" s="1546"/>
      <c r="W138" s="1546"/>
      <c r="X138" s="1546"/>
      <c r="Y138" s="1546"/>
      <c r="Z138" s="1546"/>
      <c r="AA138" s="1546"/>
      <c r="AB138" s="1546"/>
      <c r="AC138" s="1547"/>
      <c r="AD138" s="1546"/>
      <c r="AE138" s="1546"/>
      <c r="AF138" s="1546"/>
      <c r="AG138" s="1546"/>
      <c r="AH138" s="1546"/>
      <c r="AI138" s="1546"/>
      <c r="AJ138" s="1546"/>
      <c r="AK138" s="1547"/>
      <c r="AL138" s="1546"/>
      <c r="AM138" s="1546"/>
      <c r="AN138" s="1546"/>
      <c r="AO138" s="1546"/>
      <c r="AP138" s="1546"/>
      <c r="AQ138" s="1546"/>
      <c r="AR138" s="1546"/>
      <c r="AS138" s="1547"/>
      <c r="AT138" s="1546"/>
      <c r="AU138" s="1546"/>
      <c r="AV138" s="1546"/>
      <c r="AW138" s="1546"/>
      <c r="AX138" s="1546"/>
      <c r="AY138" s="1546"/>
      <c r="AZ138" s="1546"/>
      <c r="BA138" s="1547"/>
      <c r="BB138" s="1546"/>
      <c r="BC138" s="1546"/>
      <c r="BD138" s="1546"/>
      <c r="BE138" s="1546"/>
      <c r="BF138" s="1546"/>
      <c r="BG138" s="1546"/>
      <c r="BH138" s="1546"/>
      <c r="BI138" s="1547"/>
      <c r="BJ138" s="1546"/>
      <c r="BK138" s="1546"/>
      <c r="BL138" s="1546"/>
      <c r="BM138" s="1546"/>
      <c r="BN138" s="1546"/>
      <c r="BO138" s="1546"/>
      <c r="BP138" s="1546"/>
      <c r="BQ138" s="1547"/>
      <c r="BR138" s="1546"/>
      <c r="BS138" s="1546"/>
      <c r="BT138" s="1546"/>
      <c r="BU138" s="1546"/>
      <c r="BV138" s="1546"/>
      <c r="BW138" s="1546"/>
      <c r="BX138" s="1546"/>
      <c r="BY138" s="1547"/>
      <c r="BZ138" s="1546"/>
      <c r="CA138" s="1546"/>
      <c r="CB138" s="1546"/>
      <c r="CC138" s="1546"/>
      <c r="CD138" s="1546"/>
      <c r="CE138" s="1546"/>
      <c r="CF138" s="1546"/>
      <c r="CG138" s="1547"/>
      <c r="CH138" s="1546"/>
      <c r="CI138" s="1546"/>
      <c r="CJ138" s="1546"/>
      <c r="CK138" s="1546"/>
      <c r="CL138" s="1546"/>
      <c r="CM138" s="1546"/>
      <c r="CN138" s="1546"/>
      <c r="CO138" s="1547"/>
      <c r="CP138" s="1508"/>
      <c r="CQ138" s="1508"/>
      <c r="CR138" s="1508"/>
      <c r="CS138" s="1508"/>
      <c r="CT138" s="1508"/>
      <c r="CU138" s="1508"/>
      <c r="CV138" s="1508"/>
      <c r="CW138" s="1547"/>
      <c r="CX138" s="1546"/>
      <c r="CY138" s="1546"/>
      <c r="CZ138" s="1546"/>
      <c r="DA138" s="1546"/>
      <c r="DB138" s="1546"/>
      <c r="DC138" s="1546"/>
      <c r="DD138" s="1546"/>
      <c r="DE138" s="1546"/>
      <c r="DF138" s="1546"/>
    </row>
    <row r="139" spans="3:110">
      <c r="C139" s="1547"/>
      <c r="D139" s="1546"/>
      <c r="E139" s="1546"/>
      <c r="F139" s="1546"/>
      <c r="G139" s="1546"/>
      <c r="H139" s="1546"/>
      <c r="I139" s="1547"/>
      <c r="J139" s="1546"/>
      <c r="K139" s="1546"/>
      <c r="L139" s="1546"/>
      <c r="M139" s="1546"/>
      <c r="N139" s="1546"/>
      <c r="O139" s="1547"/>
      <c r="P139" s="1546"/>
      <c r="Q139" s="1546"/>
      <c r="R139" s="1546"/>
      <c r="S139" s="1546"/>
      <c r="T139" s="1546"/>
      <c r="U139" s="1547"/>
      <c r="V139" s="1546"/>
      <c r="W139" s="1546"/>
      <c r="X139" s="1546"/>
      <c r="Y139" s="1546"/>
      <c r="Z139" s="1546"/>
      <c r="AA139" s="1546"/>
      <c r="AB139" s="1546"/>
      <c r="AC139" s="1547"/>
      <c r="AD139" s="1546"/>
      <c r="AE139" s="1546"/>
      <c r="AF139" s="1546"/>
      <c r="AG139" s="1546"/>
      <c r="AH139" s="1546"/>
      <c r="AI139" s="1546"/>
      <c r="AJ139" s="1546"/>
      <c r="AK139" s="1547"/>
      <c r="AL139" s="1546"/>
      <c r="AM139" s="1546"/>
      <c r="AN139" s="1546"/>
      <c r="AO139" s="1546"/>
      <c r="AP139" s="1546"/>
      <c r="AQ139" s="1546"/>
      <c r="AR139" s="1546"/>
      <c r="AS139" s="1547"/>
      <c r="AT139" s="1546"/>
      <c r="AU139" s="1546"/>
      <c r="AV139" s="1546"/>
      <c r="AW139" s="1546"/>
      <c r="AX139" s="1546"/>
      <c r="AY139" s="1546"/>
      <c r="AZ139" s="1546"/>
      <c r="BA139" s="1547"/>
      <c r="BB139" s="1546"/>
      <c r="BC139" s="1546"/>
      <c r="BD139" s="1546"/>
      <c r="BE139" s="1546"/>
      <c r="BF139" s="1546"/>
      <c r="BG139" s="1546"/>
      <c r="BH139" s="1546"/>
      <c r="BI139" s="1547"/>
      <c r="BJ139" s="1546"/>
      <c r="BK139" s="1546"/>
      <c r="BL139" s="1546"/>
      <c r="BM139" s="1546"/>
      <c r="BN139" s="1546"/>
      <c r="BO139" s="1546"/>
      <c r="BP139" s="1546"/>
      <c r="BQ139" s="1547"/>
      <c r="BR139" s="1546"/>
      <c r="BS139" s="1546"/>
      <c r="BT139" s="1546"/>
      <c r="BU139" s="1546"/>
      <c r="BV139" s="1546"/>
      <c r="BW139" s="1546"/>
      <c r="BX139" s="1546"/>
      <c r="BY139" s="1547"/>
      <c r="BZ139" s="1546"/>
      <c r="CA139" s="1546"/>
      <c r="CB139" s="1546"/>
      <c r="CC139" s="1546"/>
      <c r="CD139" s="1546"/>
      <c r="CE139" s="1546"/>
      <c r="CF139" s="1546"/>
      <c r="CG139" s="1547"/>
      <c r="CH139" s="1546"/>
      <c r="CI139" s="1546"/>
      <c r="CJ139" s="1546"/>
      <c r="CK139" s="1546"/>
      <c r="CL139" s="1546"/>
      <c r="CM139" s="1546"/>
      <c r="CN139" s="1546"/>
      <c r="CO139" s="1547"/>
      <c r="CP139" s="1508"/>
      <c r="CQ139" s="1508"/>
      <c r="CR139" s="1508"/>
      <c r="CS139" s="1508"/>
      <c r="CT139" s="1508"/>
      <c r="CU139" s="1508"/>
      <c r="CV139" s="1508"/>
      <c r="CW139" s="1547"/>
      <c r="CX139" s="1546"/>
      <c r="CY139" s="1546"/>
      <c r="CZ139" s="1546"/>
      <c r="DA139" s="1546"/>
      <c r="DB139" s="1546"/>
      <c r="DC139" s="1546"/>
      <c r="DD139" s="1546"/>
      <c r="DE139" s="1546"/>
      <c r="DF139" s="1546"/>
    </row>
    <row r="140" spans="3:110">
      <c r="C140" s="1547"/>
      <c r="D140" s="1546"/>
      <c r="E140" s="1546"/>
      <c r="F140" s="1546"/>
      <c r="G140" s="1546"/>
      <c r="H140" s="1546"/>
      <c r="I140" s="1547"/>
      <c r="J140" s="1546"/>
      <c r="K140" s="1546"/>
      <c r="L140" s="1546"/>
      <c r="M140" s="1546"/>
      <c r="N140" s="1546"/>
      <c r="O140" s="1547"/>
      <c r="P140" s="1546"/>
      <c r="Q140" s="1546"/>
      <c r="R140" s="1546"/>
      <c r="S140" s="1546"/>
      <c r="T140" s="1546"/>
      <c r="U140" s="1547"/>
      <c r="V140" s="1546"/>
      <c r="W140" s="1546"/>
      <c r="X140" s="1546"/>
      <c r="Y140" s="1546"/>
      <c r="Z140" s="1546"/>
      <c r="AA140" s="1546"/>
      <c r="AB140" s="1546"/>
      <c r="AC140" s="1547"/>
      <c r="AD140" s="1546"/>
      <c r="AE140" s="1546"/>
      <c r="AF140" s="1546"/>
      <c r="AG140" s="1546"/>
      <c r="AH140" s="1546"/>
      <c r="AI140" s="1546"/>
      <c r="AJ140" s="1546"/>
      <c r="AK140" s="1547"/>
      <c r="AL140" s="1546"/>
      <c r="AM140" s="1546"/>
      <c r="AN140" s="1546"/>
      <c r="AO140" s="1546"/>
      <c r="AP140" s="1546"/>
      <c r="AQ140" s="1546"/>
      <c r="AR140" s="1546"/>
      <c r="AS140" s="1547"/>
      <c r="AT140" s="1546"/>
      <c r="AU140" s="1546"/>
      <c r="AV140" s="1546"/>
      <c r="AW140" s="1546"/>
      <c r="AX140" s="1546"/>
      <c r="AY140" s="1546"/>
      <c r="AZ140" s="1546"/>
      <c r="BA140" s="1547"/>
      <c r="BB140" s="1546"/>
      <c r="BC140" s="1546"/>
      <c r="BD140" s="1546"/>
      <c r="BE140" s="1546"/>
      <c r="BF140" s="1546"/>
      <c r="BG140" s="1546"/>
      <c r="BH140" s="1546"/>
      <c r="BI140" s="1547"/>
      <c r="BJ140" s="1546"/>
      <c r="BK140" s="1546"/>
      <c r="BL140" s="1546"/>
      <c r="BM140" s="1546"/>
      <c r="BN140" s="1546"/>
      <c r="BO140" s="1546"/>
      <c r="BP140" s="1546"/>
      <c r="BQ140" s="1547"/>
      <c r="BR140" s="1546"/>
      <c r="BS140" s="1546"/>
      <c r="BT140" s="1546"/>
      <c r="BU140" s="1546"/>
      <c r="BV140" s="1546"/>
      <c r="BW140" s="1546"/>
      <c r="BX140" s="1546"/>
      <c r="BY140" s="1547"/>
      <c r="BZ140" s="1546"/>
      <c r="CA140" s="1546"/>
      <c r="CB140" s="1546"/>
      <c r="CC140" s="1546"/>
      <c r="CD140" s="1546"/>
      <c r="CE140" s="1546"/>
      <c r="CF140" s="1546"/>
      <c r="CG140" s="1547"/>
      <c r="CH140" s="1546"/>
      <c r="CI140" s="1546"/>
      <c r="CJ140" s="1546"/>
      <c r="CK140" s="1546"/>
      <c r="CL140" s="1546"/>
      <c r="CM140" s="1546"/>
      <c r="CN140" s="1546"/>
      <c r="CO140" s="1547"/>
      <c r="CP140" s="1508"/>
      <c r="CQ140" s="1508"/>
      <c r="CR140" s="1508"/>
      <c r="CS140" s="1508"/>
      <c r="CT140" s="1508"/>
      <c r="CU140" s="1508"/>
      <c r="CV140" s="1508"/>
      <c r="CW140" s="1547"/>
      <c r="CX140" s="1546"/>
      <c r="CY140" s="1546"/>
      <c r="CZ140" s="1546"/>
      <c r="DA140" s="1546"/>
      <c r="DB140" s="1546"/>
      <c r="DC140" s="1546"/>
      <c r="DD140" s="1546"/>
      <c r="DE140" s="1546"/>
      <c r="DF140" s="1546"/>
    </row>
    <row r="141" spans="3:110">
      <c r="C141" s="1547"/>
      <c r="D141" s="1546"/>
      <c r="E141" s="1546"/>
      <c r="F141" s="1546"/>
      <c r="G141" s="1546"/>
      <c r="H141" s="1546"/>
      <c r="I141" s="1547"/>
      <c r="J141" s="1546"/>
      <c r="K141" s="1546"/>
      <c r="L141" s="1546"/>
      <c r="M141" s="1546"/>
      <c r="N141" s="1546"/>
      <c r="O141" s="1547"/>
      <c r="P141" s="1546"/>
      <c r="Q141" s="1546"/>
      <c r="R141" s="1546"/>
      <c r="S141" s="1546"/>
      <c r="T141" s="1546"/>
      <c r="U141" s="1547"/>
      <c r="V141" s="1546"/>
      <c r="W141" s="1546"/>
      <c r="X141" s="1546"/>
      <c r="Y141" s="1546"/>
      <c r="Z141" s="1546"/>
      <c r="AA141" s="1546"/>
      <c r="AB141" s="1546"/>
      <c r="AC141" s="1547"/>
      <c r="AD141" s="1546"/>
      <c r="AE141" s="1546"/>
      <c r="AF141" s="1546"/>
      <c r="AG141" s="1546"/>
      <c r="AH141" s="1546"/>
      <c r="AI141" s="1546"/>
      <c r="AJ141" s="1546"/>
      <c r="AK141" s="1547"/>
      <c r="AL141" s="1546"/>
      <c r="AM141" s="1546"/>
      <c r="AN141" s="1546"/>
      <c r="AO141" s="1546"/>
      <c r="AP141" s="1546"/>
      <c r="AQ141" s="1546"/>
      <c r="AR141" s="1546"/>
      <c r="AS141" s="1547"/>
      <c r="AT141" s="1546"/>
      <c r="AU141" s="1546"/>
      <c r="AV141" s="1546"/>
      <c r="AW141" s="1546"/>
      <c r="AX141" s="1546"/>
      <c r="AY141" s="1546"/>
      <c r="AZ141" s="1546"/>
      <c r="BA141" s="1547"/>
      <c r="BB141" s="1546"/>
      <c r="BC141" s="1546"/>
      <c r="BD141" s="1546"/>
      <c r="BE141" s="1546"/>
      <c r="BF141" s="1546"/>
      <c r="BG141" s="1546"/>
      <c r="BH141" s="1546"/>
      <c r="BI141" s="1547"/>
      <c r="BJ141" s="1546"/>
      <c r="BK141" s="1546"/>
      <c r="BL141" s="1546"/>
      <c r="BM141" s="1546"/>
      <c r="BN141" s="1546"/>
      <c r="BO141" s="1546"/>
      <c r="BP141" s="1546"/>
      <c r="BQ141" s="1547"/>
      <c r="BR141" s="1546"/>
      <c r="BS141" s="1546"/>
      <c r="BT141" s="1546"/>
      <c r="BU141" s="1546"/>
      <c r="BV141" s="1546"/>
      <c r="BW141" s="1546"/>
      <c r="BX141" s="1546"/>
      <c r="BY141" s="1547"/>
      <c r="BZ141" s="1546"/>
      <c r="CA141" s="1546"/>
      <c r="CB141" s="1546"/>
      <c r="CC141" s="1546"/>
      <c r="CD141" s="1546"/>
      <c r="CE141" s="1546"/>
      <c r="CF141" s="1546"/>
      <c r="CG141" s="1547"/>
      <c r="CH141" s="1546"/>
      <c r="CI141" s="1546"/>
      <c r="CJ141" s="1546"/>
      <c r="CK141" s="1546"/>
      <c r="CL141" s="1546"/>
      <c r="CM141" s="1546"/>
      <c r="CN141" s="1546"/>
      <c r="CO141" s="1547"/>
      <c r="CP141" s="1508"/>
      <c r="CQ141" s="1508"/>
      <c r="CR141" s="1508"/>
      <c r="CS141" s="1508"/>
      <c r="CT141" s="1508"/>
      <c r="CU141" s="1508"/>
      <c r="CV141" s="1508"/>
      <c r="CW141" s="1547"/>
      <c r="CX141" s="1546"/>
      <c r="CY141" s="1546"/>
      <c r="CZ141" s="1546"/>
      <c r="DA141" s="1546"/>
      <c r="DB141" s="1546"/>
      <c r="DC141" s="1546"/>
      <c r="DD141" s="1546"/>
      <c r="DE141" s="1546"/>
      <c r="DF141" s="1546"/>
    </row>
    <row r="142" spans="3:110">
      <c r="C142" s="1547"/>
      <c r="D142" s="1546"/>
      <c r="E142" s="1546"/>
      <c r="F142" s="1546"/>
      <c r="G142" s="1546"/>
      <c r="H142" s="1546"/>
      <c r="I142" s="1547"/>
      <c r="J142" s="1546"/>
      <c r="K142" s="1546"/>
      <c r="L142" s="1546"/>
      <c r="M142" s="1546"/>
      <c r="N142" s="1546"/>
      <c r="O142" s="1547"/>
      <c r="P142" s="1546"/>
      <c r="Q142" s="1546"/>
      <c r="R142" s="1546"/>
      <c r="S142" s="1546"/>
      <c r="T142" s="1546"/>
      <c r="U142" s="1547"/>
      <c r="V142" s="1546"/>
      <c r="W142" s="1546"/>
      <c r="X142" s="1546"/>
      <c r="Y142" s="1546"/>
      <c r="Z142" s="1546"/>
      <c r="AA142" s="1546"/>
      <c r="AB142" s="1546"/>
      <c r="AC142" s="1547"/>
      <c r="AD142" s="1546"/>
      <c r="AE142" s="1546"/>
      <c r="AF142" s="1546"/>
      <c r="AG142" s="1546"/>
      <c r="AH142" s="1546"/>
      <c r="AI142" s="1546"/>
      <c r="AJ142" s="1546"/>
      <c r="AK142" s="1547"/>
      <c r="AL142" s="1546"/>
      <c r="AM142" s="1546"/>
      <c r="AN142" s="1546"/>
      <c r="AO142" s="1546"/>
      <c r="AP142" s="1546"/>
      <c r="AQ142" s="1546"/>
      <c r="AR142" s="1546"/>
      <c r="AS142" s="1547"/>
      <c r="AT142" s="1546"/>
      <c r="AU142" s="1546"/>
      <c r="AV142" s="1546"/>
      <c r="AW142" s="1546"/>
      <c r="AX142" s="1546"/>
      <c r="AY142" s="1546"/>
      <c r="AZ142" s="1546"/>
      <c r="BA142" s="1547"/>
      <c r="BB142" s="1546"/>
      <c r="BC142" s="1546"/>
      <c r="BD142" s="1546"/>
      <c r="BE142" s="1546"/>
      <c r="BF142" s="1546"/>
      <c r="BG142" s="1546"/>
      <c r="BH142" s="1546"/>
      <c r="BI142" s="1547"/>
      <c r="BJ142" s="1546"/>
      <c r="BK142" s="1546"/>
      <c r="BL142" s="1546"/>
      <c r="BM142" s="1546"/>
      <c r="BN142" s="1546"/>
      <c r="BO142" s="1546"/>
      <c r="BP142" s="1546"/>
      <c r="BQ142" s="1547"/>
      <c r="BR142" s="1546"/>
      <c r="BS142" s="1546"/>
      <c r="BT142" s="1546"/>
      <c r="BU142" s="1546"/>
      <c r="BV142" s="1546"/>
      <c r="BW142" s="1546"/>
      <c r="BX142" s="1546"/>
      <c r="BY142" s="1547"/>
      <c r="BZ142" s="1546"/>
      <c r="CA142" s="1546"/>
      <c r="CB142" s="1546"/>
      <c r="CC142" s="1546"/>
      <c r="CD142" s="1546"/>
      <c r="CE142" s="1546"/>
      <c r="CF142" s="1546"/>
      <c r="CG142" s="1547"/>
      <c r="CH142" s="1546"/>
      <c r="CI142" s="1546"/>
      <c r="CJ142" s="1546"/>
      <c r="CK142" s="1546"/>
      <c r="CL142" s="1546"/>
      <c r="CM142" s="1546"/>
      <c r="CN142" s="1546"/>
      <c r="CO142" s="1547"/>
      <c r="CP142" s="1508"/>
      <c r="CQ142" s="1508"/>
      <c r="CR142" s="1508"/>
      <c r="CS142" s="1508"/>
      <c r="CT142" s="1508"/>
      <c r="CU142" s="1508"/>
      <c r="CV142" s="1508"/>
      <c r="CW142" s="1547"/>
      <c r="CX142" s="1546"/>
      <c r="CY142" s="1546"/>
      <c r="CZ142" s="1546"/>
      <c r="DA142" s="1546"/>
      <c r="DB142" s="1546"/>
      <c r="DC142" s="1546"/>
      <c r="DD142" s="1546"/>
      <c r="DE142" s="1546"/>
      <c r="DF142" s="1546"/>
    </row>
    <row r="143" spans="3:110">
      <c r="C143" s="1547"/>
      <c r="D143" s="1546"/>
      <c r="E143" s="1546"/>
      <c r="F143" s="1546"/>
      <c r="G143" s="1546"/>
      <c r="H143" s="1546"/>
      <c r="I143" s="1547"/>
      <c r="J143" s="1546"/>
      <c r="K143" s="1546"/>
      <c r="L143" s="1546"/>
      <c r="M143" s="1546"/>
      <c r="N143" s="1546"/>
      <c r="O143" s="1547"/>
      <c r="P143" s="1546"/>
      <c r="Q143" s="1546"/>
      <c r="R143" s="1546"/>
      <c r="S143" s="1546"/>
      <c r="T143" s="1546"/>
      <c r="U143" s="1547"/>
      <c r="V143" s="1546"/>
      <c r="W143" s="1546"/>
      <c r="X143" s="1546"/>
      <c r="Y143" s="1546"/>
      <c r="Z143" s="1546"/>
      <c r="AA143" s="1546"/>
      <c r="AB143" s="1546"/>
      <c r="AC143" s="1547"/>
      <c r="AD143" s="1546"/>
      <c r="AE143" s="1546"/>
      <c r="AF143" s="1546"/>
      <c r="AG143" s="1546"/>
      <c r="AH143" s="1546"/>
      <c r="AI143" s="1546"/>
      <c r="AJ143" s="1546"/>
      <c r="AK143" s="1547"/>
      <c r="AL143" s="1546"/>
      <c r="AM143" s="1546"/>
      <c r="AN143" s="1546"/>
      <c r="AO143" s="1546"/>
      <c r="AP143" s="1546"/>
      <c r="AQ143" s="1546"/>
      <c r="AR143" s="1546"/>
      <c r="AS143" s="1547"/>
      <c r="AT143" s="1546"/>
      <c r="AU143" s="1546"/>
      <c r="AV143" s="1546"/>
      <c r="AW143" s="1546"/>
      <c r="AX143" s="1546"/>
      <c r="AY143" s="1546"/>
      <c r="AZ143" s="1546"/>
      <c r="BA143" s="1547"/>
      <c r="BB143" s="1546"/>
      <c r="BC143" s="1546"/>
      <c r="BD143" s="1546"/>
      <c r="BE143" s="1546"/>
      <c r="BF143" s="1546"/>
      <c r="BG143" s="1546"/>
      <c r="BH143" s="1546"/>
      <c r="BI143" s="1547"/>
      <c r="BJ143" s="1546"/>
      <c r="BK143" s="1546"/>
      <c r="BL143" s="1546"/>
      <c r="BM143" s="1546"/>
      <c r="BN143" s="1546"/>
      <c r="BO143" s="1546"/>
      <c r="BP143" s="1546"/>
      <c r="BQ143" s="1547"/>
      <c r="BR143" s="1546"/>
      <c r="BS143" s="1546"/>
      <c r="BT143" s="1546"/>
      <c r="BU143" s="1546"/>
      <c r="BV143" s="1546"/>
      <c r="BW143" s="1546"/>
      <c r="BX143" s="1546"/>
      <c r="BY143" s="1547"/>
      <c r="BZ143" s="1546"/>
      <c r="CA143" s="1546"/>
      <c r="CB143" s="1546"/>
      <c r="CC143" s="1546"/>
      <c r="CD143" s="1546"/>
      <c r="CE143" s="1546"/>
      <c r="CF143" s="1546"/>
      <c r="CG143" s="1547"/>
      <c r="CH143" s="1546"/>
      <c r="CI143" s="1546"/>
      <c r="CJ143" s="1546"/>
      <c r="CK143" s="1546"/>
      <c r="CL143" s="1546"/>
      <c r="CM143" s="1546"/>
      <c r="CN143" s="1546"/>
      <c r="CO143" s="1547"/>
      <c r="CP143" s="1508"/>
      <c r="CQ143" s="1508"/>
      <c r="CR143" s="1508"/>
      <c r="CS143" s="1508"/>
      <c r="CT143" s="1508"/>
      <c r="CU143" s="1508"/>
      <c r="CV143" s="1508"/>
      <c r="CW143" s="1547"/>
      <c r="CX143" s="1546"/>
      <c r="CY143" s="1546"/>
      <c r="CZ143" s="1546"/>
      <c r="DA143" s="1546"/>
      <c r="DB143" s="1546"/>
      <c r="DC143" s="1546"/>
      <c r="DD143" s="1546"/>
      <c r="DE143" s="1546"/>
      <c r="DF143" s="1546"/>
    </row>
    <row r="144" spans="3:110">
      <c r="C144" s="1547"/>
      <c r="D144" s="1546"/>
      <c r="E144" s="1546"/>
      <c r="F144" s="1546"/>
      <c r="G144" s="1546"/>
      <c r="H144" s="1546"/>
      <c r="I144" s="1547"/>
      <c r="J144" s="1546"/>
      <c r="K144" s="1546"/>
      <c r="L144" s="1546"/>
      <c r="M144" s="1546"/>
      <c r="N144" s="1546"/>
      <c r="O144" s="1547"/>
      <c r="P144" s="1546"/>
      <c r="Q144" s="1546"/>
      <c r="R144" s="1546"/>
      <c r="S144" s="1546"/>
      <c r="T144" s="1546"/>
      <c r="U144" s="1547"/>
      <c r="V144" s="1546"/>
      <c r="W144" s="1546"/>
      <c r="X144" s="1546"/>
      <c r="Y144" s="1546"/>
      <c r="Z144" s="1546"/>
      <c r="AA144" s="1546"/>
      <c r="AB144" s="1546"/>
      <c r="AC144" s="1547"/>
      <c r="AD144" s="1546"/>
      <c r="AE144" s="1546"/>
      <c r="AF144" s="1546"/>
      <c r="AG144" s="1546"/>
      <c r="AH144" s="1546"/>
      <c r="AI144" s="1546"/>
      <c r="AJ144" s="1546"/>
      <c r="AK144" s="1547"/>
      <c r="AL144" s="1546"/>
      <c r="AM144" s="1546"/>
      <c r="AN144" s="1546"/>
      <c r="AO144" s="1546"/>
      <c r="AP144" s="1546"/>
      <c r="AQ144" s="1546"/>
      <c r="AR144" s="1546"/>
      <c r="AS144" s="1547"/>
      <c r="AT144" s="1546"/>
      <c r="AU144" s="1546"/>
      <c r="AV144" s="1546"/>
      <c r="AW144" s="1546"/>
      <c r="AX144" s="1546"/>
      <c r="AY144" s="1546"/>
      <c r="AZ144" s="1546"/>
      <c r="BA144" s="1547"/>
      <c r="BB144" s="1546"/>
      <c r="BC144" s="1546"/>
      <c r="BD144" s="1546"/>
      <c r="BE144" s="1546"/>
      <c r="BF144" s="1546"/>
      <c r="BG144" s="1546"/>
      <c r="BH144" s="1546"/>
      <c r="BI144" s="1547"/>
      <c r="BJ144" s="1546"/>
      <c r="BK144" s="1546"/>
      <c r="BL144" s="1546"/>
      <c r="BM144" s="1546"/>
      <c r="BN144" s="1546"/>
      <c r="BO144" s="1546"/>
      <c r="BP144" s="1546"/>
      <c r="BQ144" s="1547"/>
      <c r="BR144" s="1546"/>
      <c r="BS144" s="1546"/>
      <c r="BT144" s="1546"/>
      <c r="BU144" s="1546"/>
      <c r="BV144" s="1546"/>
      <c r="BW144" s="1546"/>
      <c r="BX144" s="1546"/>
      <c r="BY144" s="1547"/>
      <c r="BZ144" s="1546"/>
      <c r="CA144" s="1546"/>
      <c r="CB144" s="1546"/>
      <c r="CC144" s="1546"/>
      <c r="CD144" s="1546"/>
      <c r="CE144" s="1546"/>
      <c r="CF144" s="1546"/>
      <c r="CG144" s="1547"/>
      <c r="CH144" s="1546"/>
      <c r="CI144" s="1546"/>
      <c r="CJ144" s="1546"/>
      <c r="CK144" s="1546"/>
      <c r="CL144" s="1546"/>
      <c r="CM144" s="1546"/>
      <c r="CN144" s="1546"/>
      <c r="CO144" s="1547"/>
      <c r="CP144" s="1508"/>
      <c r="CQ144" s="1508"/>
      <c r="CR144" s="1508"/>
      <c r="CS144" s="1508"/>
      <c r="CT144" s="1508"/>
      <c r="CU144" s="1508"/>
      <c r="CV144" s="1508"/>
      <c r="CW144" s="1547"/>
      <c r="CX144" s="1546"/>
      <c r="CY144" s="1546"/>
      <c r="CZ144" s="1546"/>
      <c r="DA144" s="1546"/>
      <c r="DB144" s="1546"/>
      <c r="DC144" s="1546"/>
      <c r="DD144" s="1546"/>
      <c r="DE144" s="1546"/>
      <c r="DF144" s="1546"/>
    </row>
    <row r="145" spans="3:110">
      <c r="C145" s="1547"/>
      <c r="D145" s="1546"/>
      <c r="E145" s="1546"/>
      <c r="F145" s="1546"/>
      <c r="G145" s="1546"/>
      <c r="H145" s="1546"/>
      <c r="I145" s="1547"/>
      <c r="J145" s="1546"/>
      <c r="K145" s="1546"/>
      <c r="L145" s="1546"/>
      <c r="M145" s="1546"/>
      <c r="N145" s="1546"/>
      <c r="O145" s="1547"/>
      <c r="P145" s="1546"/>
      <c r="Q145" s="1546"/>
      <c r="R145" s="1546"/>
      <c r="S145" s="1546"/>
      <c r="T145" s="1546"/>
      <c r="U145" s="1547"/>
      <c r="V145" s="1546"/>
      <c r="W145" s="1546"/>
      <c r="X145" s="1546"/>
      <c r="Y145" s="1546"/>
      <c r="Z145" s="1546"/>
      <c r="AA145" s="1546"/>
      <c r="AB145" s="1546"/>
      <c r="AC145" s="1547"/>
      <c r="AD145" s="1546"/>
      <c r="AE145" s="1546"/>
      <c r="AF145" s="1546"/>
      <c r="AG145" s="1546"/>
      <c r="AH145" s="1546"/>
      <c r="AI145" s="1546"/>
      <c r="AJ145" s="1546"/>
      <c r="AK145" s="1547"/>
      <c r="AL145" s="1546"/>
      <c r="AM145" s="1546"/>
      <c r="AN145" s="1546"/>
      <c r="AO145" s="1546"/>
      <c r="AP145" s="1546"/>
      <c r="AQ145" s="1546"/>
      <c r="AR145" s="1546"/>
      <c r="AS145" s="1547"/>
      <c r="AT145" s="1546"/>
      <c r="AU145" s="1546"/>
      <c r="AV145" s="1546"/>
      <c r="AW145" s="1546"/>
      <c r="AX145" s="1546"/>
      <c r="AY145" s="1546"/>
      <c r="AZ145" s="1546"/>
      <c r="BA145" s="1547"/>
      <c r="BB145" s="1546"/>
      <c r="BC145" s="1546"/>
      <c r="BD145" s="1546"/>
      <c r="BE145" s="1546"/>
      <c r="BF145" s="1546"/>
      <c r="BG145" s="1546"/>
      <c r="BH145" s="1546"/>
      <c r="BI145" s="1547"/>
      <c r="BJ145" s="1546"/>
      <c r="BK145" s="1546"/>
      <c r="BL145" s="1546"/>
      <c r="BM145" s="1546"/>
      <c r="BN145" s="1546"/>
      <c r="BO145" s="1546"/>
      <c r="BP145" s="1546"/>
      <c r="BQ145" s="1547"/>
      <c r="BR145" s="1546"/>
      <c r="BS145" s="1546"/>
      <c r="BT145" s="1546"/>
      <c r="BU145" s="1546"/>
      <c r="BV145" s="1546"/>
      <c r="BW145" s="1546"/>
      <c r="BX145" s="1546"/>
      <c r="BY145" s="1547"/>
      <c r="BZ145" s="1546"/>
      <c r="CA145" s="1546"/>
      <c r="CB145" s="1546"/>
      <c r="CC145" s="1546"/>
      <c r="CD145" s="1546"/>
      <c r="CE145" s="1546"/>
      <c r="CF145" s="1546"/>
      <c r="CG145" s="1547"/>
      <c r="CH145" s="1546"/>
      <c r="CI145" s="1546"/>
      <c r="CJ145" s="1546"/>
      <c r="CK145" s="1546"/>
      <c r="CL145" s="1546"/>
      <c r="CM145" s="1546"/>
      <c r="CN145" s="1546"/>
      <c r="CO145" s="1547"/>
      <c r="CP145" s="1508"/>
      <c r="CQ145" s="1508"/>
      <c r="CR145" s="1508"/>
      <c r="CS145" s="1508"/>
      <c r="CT145" s="1508"/>
      <c r="CU145" s="1508"/>
      <c r="CV145" s="1508"/>
      <c r="CW145" s="1547"/>
      <c r="CX145" s="1546"/>
      <c r="CY145" s="1546"/>
      <c r="CZ145" s="1546"/>
      <c r="DA145" s="1546"/>
      <c r="DB145" s="1546"/>
      <c r="DC145" s="1546"/>
      <c r="DD145" s="1546"/>
      <c r="DE145" s="1546"/>
      <c r="DF145" s="1546"/>
    </row>
    <row r="146" spans="3:110">
      <c r="C146" s="1547"/>
      <c r="D146" s="1546"/>
      <c r="E146" s="1546"/>
      <c r="F146" s="1546"/>
      <c r="G146" s="1546"/>
      <c r="H146" s="1546"/>
      <c r="I146" s="1547"/>
      <c r="J146" s="1546"/>
      <c r="K146" s="1546"/>
      <c r="L146" s="1546"/>
      <c r="M146" s="1546"/>
      <c r="N146" s="1546"/>
      <c r="O146" s="1547"/>
      <c r="P146" s="1546"/>
      <c r="Q146" s="1546"/>
      <c r="R146" s="1546"/>
      <c r="S146" s="1546"/>
      <c r="T146" s="1546"/>
      <c r="U146" s="1547"/>
      <c r="V146" s="1546"/>
      <c r="W146" s="1546"/>
      <c r="X146" s="1546"/>
      <c r="Y146" s="1546"/>
      <c r="Z146" s="1546"/>
      <c r="AA146" s="1546"/>
      <c r="AB146" s="1546"/>
      <c r="AC146" s="1547"/>
      <c r="AD146" s="1546"/>
      <c r="AE146" s="1546"/>
      <c r="AF146" s="1546"/>
      <c r="AG146" s="1546"/>
      <c r="AH146" s="1546"/>
      <c r="AI146" s="1546"/>
      <c r="AJ146" s="1546"/>
      <c r="AK146" s="1547"/>
      <c r="AL146" s="1546"/>
      <c r="AM146" s="1546"/>
      <c r="AN146" s="1546"/>
      <c r="AO146" s="1546"/>
      <c r="AP146" s="1546"/>
      <c r="AQ146" s="1546"/>
      <c r="AR146" s="1546"/>
      <c r="AS146" s="1547"/>
      <c r="AT146" s="1546"/>
      <c r="AU146" s="1546"/>
      <c r="AV146" s="1546"/>
      <c r="AW146" s="1546"/>
      <c r="AX146" s="1546"/>
      <c r="AY146" s="1546"/>
      <c r="AZ146" s="1546"/>
      <c r="BA146" s="1547"/>
      <c r="BB146" s="1546"/>
      <c r="BC146" s="1546"/>
      <c r="BD146" s="1546"/>
      <c r="BE146" s="1546"/>
      <c r="BF146" s="1546"/>
      <c r="BG146" s="1546"/>
      <c r="BH146" s="1546"/>
      <c r="BI146" s="1547"/>
      <c r="BJ146" s="1546"/>
      <c r="BK146" s="1546"/>
      <c r="BL146" s="1546"/>
      <c r="BM146" s="1546"/>
      <c r="BN146" s="1546"/>
      <c r="BO146" s="1546"/>
      <c r="BP146" s="1546"/>
      <c r="BQ146" s="1547"/>
      <c r="BR146" s="1546"/>
      <c r="BS146" s="1546"/>
      <c r="BT146" s="1546"/>
      <c r="BU146" s="1546"/>
      <c r="BV146" s="1546"/>
      <c r="BW146" s="1546"/>
      <c r="BX146" s="1546"/>
      <c r="BY146" s="1547"/>
      <c r="BZ146" s="1546"/>
      <c r="CA146" s="1546"/>
      <c r="CB146" s="1546"/>
      <c r="CC146" s="1546"/>
      <c r="CD146" s="1546"/>
      <c r="CE146" s="1546"/>
      <c r="CF146" s="1546"/>
      <c r="CG146" s="1547"/>
      <c r="CH146" s="1546"/>
      <c r="CI146" s="1546"/>
      <c r="CJ146" s="1546"/>
      <c r="CK146" s="1546"/>
      <c r="CL146" s="1546"/>
      <c r="CM146" s="1546"/>
      <c r="CN146" s="1546"/>
      <c r="CO146" s="1547"/>
      <c r="CP146" s="1508"/>
      <c r="CQ146" s="1508"/>
      <c r="CR146" s="1508"/>
      <c r="CS146" s="1508"/>
      <c r="CT146" s="1508"/>
      <c r="CU146" s="1508"/>
      <c r="CV146" s="1508"/>
      <c r="CW146" s="1547"/>
      <c r="CX146" s="1546"/>
      <c r="CY146" s="1546"/>
      <c r="CZ146" s="1546"/>
      <c r="DA146" s="1546"/>
      <c r="DB146" s="1546"/>
      <c r="DC146" s="1546"/>
      <c r="DD146" s="1546"/>
      <c r="DE146" s="1546"/>
      <c r="DF146" s="1546"/>
    </row>
    <row r="147" spans="3:110">
      <c r="C147" s="1547"/>
      <c r="D147" s="1546"/>
      <c r="E147" s="1546"/>
      <c r="F147" s="1546"/>
      <c r="G147" s="1546"/>
      <c r="H147" s="1546"/>
      <c r="I147" s="1547"/>
      <c r="J147" s="1546"/>
      <c r="K147" s="1546"/>
      <c r="L147" s="1546"/>
      <c r="M147" s="1546"/>
      <c r="N147" s="1546"/>
      <c r="O147" s="1547"/>
      <c r="P147" s="1546"/>
      <c r="Q147" s="1546"/>
      <c r="R147" s="1546"/>
      <c r="S147" s="1546"/>
      <c r="T147" s="1546"/>
      <c r="U147" s="1547"/>
      <c r="V147" s="1546"/>
      <c r="W147" s="1546"/>
      <c r="X147" s="1546"/>
      <c r="Y147" s="1546"/>
      <c r="Z147" s="1546"/>
      <c r="AA147" s="1546"/>
      <c r="AB147" s="1546"/>
      <c r="AC147" s="1547"/>
      <c r="AD147" s="1546"/>
      <c r="AE147" s="1546"/>
      <c r="AF147" s="1546"/>
      <c r="AG147" s="1546"/>
      <c r="AH147" s="1546"/>
      <c r="AI147" s="1546"/>
      <c r="AJ147" s="1546"/>
      <c r="AK147" s="1547"/>
      <c r="AL147" s="1546"/>
      <c r="AM147" s="1546"/>
      <c r="AN147" s="1546"/>
      <c r="AO147" s="1546"/>
      <c r="AP147" s="1546"/>
      <c r="AQ147" s="1546"/>
      <c r="AR147" s="1546"/>
      <c r="AS147" s="1547"/>
      <c r="AT147" s="1546"/>
      <c r="AU147" s="1546"/>
      <c r="AV147" s="1546"/>
      <c r="AW147" s="1546"/>
      <c r="AX147" s="1546"/>
      <c r="AY147" s="1546"/>
      <c r="AZ147" s="1546"/>
      <c r="BA147" s="1547"/>
      <c r="BB147" s="1546"/>
      <c r="BC147" s="1546"/>
      <c r="BD147" s="1546"/>
      <c r="BE147" s="1546"/>
      <c r="BF147" s="1546"/>
      <c r="BG147" s="1546"/>
      <c r="BH147" s="1546"/>
      <c r="BI147" s="1547"/>
      <c r="BJ147" s="1546"/>
      <c r="BK147" s="1546"/>
      <c r="BL147" s="1546"/>
      <c r="BM147" s="1546"/>
      <c r="BN147" s="1546"/>
      <c r="BO147" s="1546"/>
      <c r="BP147" s="1546"/>
      <c r="BQ147" s="1547"/>
      <c r="BR147" s="1546"/>
      <c r="BS147" s="1546"/>
      <c r="BT147" s="1546"/>
      <c r="BU147" s="1546"/>
      <c r="BV147" s="1546"/>
      <c r="BW147" s="1546"/>
      <c r="BX147" s="1546"/>
      <c r="BY147" s="1547"/>
      <c r="BZ147" s="1546"/>
      <c r="CA147" s="1546"/>
      <c r="CB147" s="1546"/>
      <c r="CC147" s="1546"/>
      <c r="CD147" s="1546"/>
      <c r="CE147" s="1546"/>
      <c r="CF147" s="1546"/>
      <c r="CG147" s="1547"/>
      <c r="CH147" s="1546"/>
      <c r="CI147" s="1546"/>
      <c r="CJ147" s="1546"/>
      <c r="CK147" s="1546"/>
      <c r="CL147" s="1546"/>
      <c r="CM147" s="1546"/>
      <c r="CN147" s="1546"/>
      <c r="CO147" s="1547"/>
      <c r="CP147" s="1508"/>
      <c r="CQ147" s="1508"/>
      <c r="CR147" s="1508"/>
      <c r="CS147" s="1508"/>
      <c r="CT147" s="1508"/>
      <c r="CU147" s="1508"/>
      <c r="CV147" s="1508"/>
      <c r="CW147" s="1547"/>
      <c r="CX147" s="1546"/>
      <c r="CY147" s="1546"/>
      <c r="CZ147" s="1546"/>
      <c r="DA147" s="1546"/>
      <c r="DB147" s="1546"/>
      <c r="DC147" s="1546"/>
      <c r="DD147" s="1546"/>
      <c r="DE147" s="1546"/>
      <c r="DF147" s="1546"/>
    </row>
    <row r="148" spans="3:110">
      <c r="C148" s="1547"/>
      <c r="D148" s="1546"/>
      <c r="E148" s="1546"/>
      <c r="F148" s="1546"/>
      <c r="G148" s="1546"/>
      <c r="H148" s="1546"/>
      <c r="I148" s="1547"/>
      <c r="J148" s="1546"/>
      <c r="K148" s="1546"/>
      <c r="L148" s="1546"/>
      <c r="M148" s="1546"/>
      <c r="N148" s="1546"/>
      <c r="O148" s="1547"/>
      <c r="P148" s="1546"/>
      <c r="Q148" s="1546"/>
      <c r="R148" s="1546"/>
      <c r="S148" s="1546"/>
      <c r="T148" s="1546"/>
      <c r="U148" s="1547"/>
      <c r="V148" s="1546"/>
      <c r="W148" s="1546"/>
      <c r="X148" s="1546"/>
      <c r="Y148" s="1546"/>
      <c r="Z148" s="1546"/>
      <c r="AA148" s="1546"/>
      <c r="AB148" s="1546"/>
      <c r="AC148" s="1547"/>
      <c r="AD148" s="1546"/>
      <c r="AE148" s="1546"/>
      <c r="AF148" s="1546"/>
      <c r="AG148" s="1546"/>
      <c r="AH148" s="1546"/>
      <c r="AI148" s="1546"/>
      <c r="AJ148" s="1546"/>
      <c r="AK148" s="1547"/>
      <c r="AL148" s="1546"/>
      <c r="AM148" s="1546"/>
      <c r="AN148" s="1546"/>
      <c r="AO148" s="1546"/>
      <c r="AP148" s="1546"/>
      <c r="AQ148" s="1546"/>
      <c r="AR148" s="1546"/>
      <c r="AS148" s="1547"/>
      <c r="AT148" s="1546"/>
      <c r="AU148" s="1546"/>
      <c r="AV148" s="1546"/>
      <c r="AW148" s="1546"/>
      <c r="AX148" s="1546"/>
      <c r="AY148" s="1546"/>
      <c r="AZ148" s="1546"/>
      <c r="BA148" s="1547"/>
      <c r="BB148" s="1546"/>
      <c r="BC148" s="1546"/>
      <c r="BD148" s="1546"/>
      <c r="BE148" s="1546"/>
      <c r="BF148" s="1546"/>
      <c r="BG148" s="1546"/>
      <c r="BH148" s="1546"/>
      <c r="BI148" s="1547"/>
      <c r="BJ148" s="1546"/>
      <c r="BK148" s="1546"/>
      <c r="BL148" s="1546"/>
      <c r="BM148" s="1546"/>
      <c r="BN148" s="1546"/>
      <c r="BO148" s="1546"/>
      <c r="BP148" s="1546"/>
      <c r="BQ148" s="1547"/>
      <c r="BR148" s="1546"/>
      <c r="BS148" s="1546"/>
      <c r="BT148" s="1546"/>
      <c r="BU148" s="1546"/>
      <c r="BV148" s="1546"/>
      <c r="BW148" s="1546"/>
      <c r="BX148" s="1546"/>
      <c r="BY148" s="1547"/>
      <c r="BZ148" s="1546"/>
      <c r="CA148" s="1546"/>
      <c r="CB148" s="1546"/>
      <c r="CC148" s="1546"/>
      <c r="CD148" s="1546"/>
      <c r="CE148" s="1546"/>
      <c r="CF148" s="1546"/>
      <c r="CG148" s="1547"/>
      <c r="CH148" s="1546"/>
      <c r="CI148" s="1546"/>
      <c r="CJ148" s="1546"/>
      <c r="CK148" s="1546"/>
      <c r="CL148" s="1546"/>
      <c r="CM148" s="1546"/>
      <c r="CN148" s="1546"/>
      <c r="CO148" s="1547"/>
      <c r="CP148" s="1508"/>
      <c r="CQ148" s="1508"/>
      <c r="CR148" s="1508"/>
      <c r="CS148" s="1508"/>
      <c r="CT148" s="1508"/>
      <c r="CU148" s="1508"/>
      <c r="CV148" s="1508"/>
      <c r="CW148" s="1547"/>
      <c r="CX148" s="1546"/>
      <c r="CY148" s="1546"/>
      <c r="CZ148" s="1546"/>
      <c r="DA148" s="1546"/>
      <c r="DB148" s="1546"/>
      <c r="DC148" s="1546"/>
      <c r="DD148" s="1546"/>
      <c r="DE148" s="1546"/>
      <c r="DF148" s="1546"/>
    </row>
    <row r="149" spans="3:110">
      <c r="C149" s="1547"/>
      <c r="D149" s="1546"/>
      <c r="E149" s="1546"/>
      <c r="F149" s="1546"/>
      <c r="G149" s="1546"/>
      <c r="H149" s="1546"/>
      <c r="I149" s="1547"/>
      <c r="J149" s="1546"/>
      <c r="K149" s="1546"/>
      <c r="L149" s="1546"/>
      <c r="M149" s="1546"/>
      <c r="N149" s="1546"/>
      <c r="O149" s="1547"/>
      <c r="P149" s="1546"/>
      <c r="Q149" s="1546"/>
      <c r="R149" s="1546"/>
      <c r="S149" s="1546"/>
      <c r="T149" s="1546"/>
      <c r="U149" s="1547"/>
      <c r="V149" s="1546"/>
      <c r="W149" s="1546"/>
      <c r="X149" s="1546"/>
      <c r="Y149" s="1546"/>
      <c r="Z149" s="1546"/>
      <c r="AA149" s="1546"/>
      <c r="AB149" s="1546"/>
      <c r="AC149" s="1547"/>
      <c r="AD149" s="1546"/>
      <c r="AE149" s="1546"/>
      <c r="AF149" s="1546"/>
      <c r="AG149" s="1546"/>
      <c r="AH149" s="1546"/>
      <c r="AI149" s="1546"/>
      <c r="AJ149" s="1546"/>
      <c r="AK149" s="1547"/>
      <c r="AL149" s="1546"/>
      <c r="AM149" s="1546"/>
      <c r="AN149" s="1546"/>
      <c r="AO149" s="1546"/>
      <c r="AP149" s="1546"/>
      <c r="AQ149" s="1546"/>
      <c r="AR149" s="1546"/>
      <c r="AS149" s="1547"/>
      <c r="AT149" s="1546"/>
      <c r="AU149" s="1546"/>
      <c r="AV149" s="1546"/>
      <c r="AW149" s="1546"/>
      <c r="AX149" s="1546"/>
      <c r="AY149" s="1546"/>
      <c r="AZ149" s="1546"/>
      <c r="BA149" s="1547"/>
      <c r="BB149" s="1546"/>
      <c r="BC149" s="1546"/>
      <c r="BD149" s="1546"/>
      <c r="BE149" s="1546"/>
      <c r="BF149" s="1546"/>
      <c r="BG149" s="1546"/>
      <c r="BH149" s="1546"/>
      <c r="BI149" s="1547"/>
      <c r="BJ149" s="1546"/>
      <c r="BK149" s="1546"/>
      <c r="BL149" s="1546"/>
      <c r="BM149" s="1546"/>
      <c r="BN149" s="1546"/>
      <c r="BO149" s="1546"/>
      <c r="BP149" s="1546"/>
      <c r="BQ149" s="1547"/>
      <c r="BR149" s="1546"/>
      <c r="BS149" s="1546"/>
      <c r="BT149" s="1546"/>
      <c r="BU149" s="1546"/>
      <c r="BV149" s="1546"/>
      <c r="BW149" s="1546"/>
      <c r="BX149" s="1546"/>
      <c r="BY149" s="1547"/>
      <c r="BZ149" s="1546"/>
      <c r="CA149" s="1546"/>
      <c r="CB149" s="1546"/>
      <c r="CC149" s="1546"/>
      <c r="CD149" s="1546"/>
      <c r="CE149" s="1546"/>
      <c r="CF149" s="1546"/>
      <c r="CG149" s="1547"/>
      <c r="CH149" s="1546"/>
      <c r="CI149" s="1546"/>
      <c r="CJ149" s="1546"/>
      <c r="CK149" s="1546"/>
      <c r="CL149" s="1546"/>
      <c r="CM149" s="1546"/>
      <c r="CN149" s="1546"/>
      <c r="CO149" s="1547"/>
      <c r="CP149" s="1508"/>
      <c r="CQ149" s="1508"/>
      <c r="CR149" s="1508"/>
      <c r="CS149" s="1508"/>
      <c r="CT149" s="1508"/>
      <c r="CU149" s="1508"/>
      <c r="CV149" s="1508"/>
      <c r="CW149" s="1547"/>
      <c r="CX149" s="1546"/>
      <c r="CY149" s="1546"/>
      <c r="CZ149" s="1546"/>
      <c r="DA149" s="1546"/>
      <c r="DB149" s="1546"/>
      <c r="DC149" s="1546"/>
      <c r="DD149" s="1546"/>
      <c r="DE149" s="1546"/>
      <c r="DF149" s="1546"/>
    </row>
    <row r="150" spans="3:110">
      <c r="C150" s="1547"/>
      <c r="D150" s="1546"/>
      <c r="E150" s="1546"/>
      <c r="F150" s="1546"/>
      <c r="G150" s="1546"/>
      <c r="H150" s="1546"/>
      <c r="I150" s="1547"/>
      <c r="J150" s="1546"/>
      <c r="K150" s="1546"/>
      <c r="L150" s="1546"/>
      <c r="M150" s="1546"/>
      <c r="N150" s="1546"/>
      <c r="O150" s="1547"/>
      <c r="P150" s="1546"/>
      <c r="Q150" s="1546"/>
      <c r="R150" s="1546"/>
      <c r="S150" s="1546"/>
      <c r="T150" s="1546"/>
      <c r="U150" s="1547"/>
      <c r="V150" s="1546"/>
      <c r="W150" s="1546"/>
      <c r="X150" s="1546"/>
      <c r="Y150" s="1546"/>
      <c r="Z150" s="1546"/>
      <c r="AA150" s="1546"/>
      <c r="AB150" s="1546"/>
      <c r="AC150" s="1547"/>
      <c r="AD150" s="1546"/>
      <c r="AE150" s="1546"/>
      <c r="AF150" s="1546"/>
      <c r="AG150" s="1546"/>
      <c r="AH150" s="1546"/>
      <c r="AI150" s="1546"/>
      <c r="AJ150" s="1546"/>
      <c r="AK150" s="1547"/>
      <c r="AL150" s="1546"/>
      <c r="AM150" s="1546"/>
      <c r="AN150" s="1546"/>
      <c r="AO150" s="1546"/>
      <c r="AP150" s="1546"/>
      <c r="AQ150" s="1546"/>
      <c r="AR150" s="1546"/>
      <c r="AS150" s="1547"/>
      <c r="AT150" s="1546"/>
      <c r="AU150" s="1546"/>
      <c r="AV150" s="1546"/>
      <c r="AW150" s="1546"/>
      <c r="AX150" s="1546"/>
      <c r="AY150" s="1546"/>
      <c r="AZ150" s="1546"/>
      <c r="BA150" s="1547"/>
      <c r="BB150" s="1546"/>
      <c r="BC150" s="1546"/>
      <c r="BD150" s="1546"/>
      <c r="BE150" s="1546"/>
      <c r="BF150" s="1546"/>
      <c r="BG150" s="1546"/>
      <c r="BH150" s="1546"/>
      <c r="BI150" s="1547"/>
      <c r="BJ150" s="1546"/>
      <c r="BK150" s="1546"/>
      <c r="BL150" s="1546"/>
      <c r="BM150" s="1546"/>
      <c r="BN150" s="1546"/>
      <c r="BO150" s="1546"/>
      <c r="BP150" s="1546"/>
      <c r="BQ150" s="1547"/>
      <c r="BR150" s="1546"/>
      <c r="BS150" s="1546"/>
      <c r="BT150" s="1546"/>
      <c r="BU150" s="1546"/>
      <c r="BV150" s="1546"/>
      <c r="BW150" s="1546"/>
      <c r="BX150" s="1546"/>
      <c r="BY150" s="1547"/>
      <c r="BZ150" s="1546"/>
      <c r="CA150" s="1546"/>
      <c r="CB150" s="1546"/>
      <c r="CC150" s="1546"/>
      <c r="CD150" s="1546"/>
      <c r="CE150" s="1546"/>
      <c r="CF150" s="1546"/>
      <c r="CG150" s="1547"/>
      <c r="CH150" s="1546"/>
      <c r="CI150" s="1546"/>
      <c r="CJ150" s="1546"/>
      <c r="CK150" s="1546"/>
      <c r="CL150" s="1546"/>
      <c r="CM150" s="1546"/>
      <c r="CN150" s="1546"/>
      <c r="CO150" s="1547"/>
      <c r="CP150" s="1508"/>
      <c r="CQ150" s="1508"/>
      <c r="CR150" s="1508"/>
      <c r="CS150" s="1508"/>
      <c r="CT150" s="1508"/>
      <c r="CU150" s="1508"/>
      <c r="CV150" s="1508"/>
      <c r="CW150" s="1547"/>
      <c r="CX150" s="1546"/>
      <c r="CY150" s="1546"/>
      <c r="CZ150" s="1546"/>
      <c r="DA150" s="1546"/>
      <c r="DB150" s="1546"/>
      <c r="DC150" s="1546"/>
      <c r="DD150" s="1546"/>
      <c r="DE150" s="1546"/>
      <c r="DF150" s="1546"/>
    </row>
  </sheetData>
  <mergeCells count="14">
    <mergeCell ref="D4:H4"/>
    <mergeCell ref="J4:N4"/>
    <mergeCell ref="P4:T4"/>
    <mergeCell ref="V4:AB4"/>
    <mergeCell ref="AD4:AJ4"/>
    <mergeCell ref="AL4:AR4"/>
    <mergeCell ref="AT4:AZ4"/>
    <mergeCell ref="BB4:BH4"/>
    <mergeCell ref="BJ4:BP4"/>
    <mergeCell ref="BR4:BX4"/>
    <mergeCell ref="BZ4:CF4"/>
    <mergeCell ref="CH4:CN4"/>
    <mergeCell ref="CP4:CW4"/>
    <mergeCell ref="CX4:DE4"/>
  </mergeCells>
  <pageMargins left="0.25" right="0.25" top="0.75" bottom="0.75" header="0.3" footer="0.3"/>
  <pageSetup paperSize="9" scale="71" orientation="landscape"/>
  <headerFooter>
    <oddHeader>&amp;C&amp;P sur&amp;N</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5">
    <tabColor theme="8" tint="0.399975585192419"/>
    <pageSetUpPr fitToPage="1"/>
  </sheetPr>
  <dimension ref="A1:DJ143"/>
  <sheetViews>
    <sheetView showGridLines="0" view="pageBreakPreview" zoomScale="91" zoomScaleNormal="100" workbookViewId="0">
      <pane xSplit="3" ySplit="4" topLeftCell="D5" activePane="bottomRight" state="frozen"/>
      <selection/>
      <selection pane="topRight"/>
      <selection pane="bottomLeft"/>
      <selection pane="bottomRight" activeCell="BR4" sqref="BR4"/>
    </sheetView>
  </sheetViews>
  <sheetFormatPr defaultColWidth="11.4266666666667" defaultRowHeight="15"/>
  <cols>
    <col min="1" max="1" width="1" style="1392" customWidth="1"/>
    <col min="2" max="2" width="39.7133333333333" customWidth="1"/>
    <col min="3" max="3" width="0.853333333333333" style="1392" customWidth="1" outlineLevel="1"/>
    <col min="4" max="4" width="5.42666666666667" style="640" hidden="1" customWidth="1" outlineLevel="1"/>
    <col min="5" max="5" width="7.42666666666667" style="640" hidden="1" customWidth="1" outlineLevel="1"/>
    <col min="6" max="6" width="8" style="640" hidden="1" customWidth="1" outlineLevel="1"/>
    <col min="7" max="7" width="5.42666666666667" style="640" hidden="1" customWidth="1" outlineLevel="1"/>
    <col min="8" max="8" width="7.85333333333333" hidden="1" customWidth="1" outlineLevel="1"/>
    <col min="9" max="9" width="0.853333333333333" style="1392" hidden="1" customWidth="1" outlineLevel="1"/>
    <col min="10" max="10" width="5.42666666666667" style="640" hidden="1" customWidth="1" outlineLevel="1"/>
    <col min="11" max="11" width="7.42666666666667" style="640" hidden="1" customWidth="1" outlineLevel="1"/>
    <col min="12" max="12" width="8" style="640" hidden="1" customWidth="1" outlineLevel="1"/>
    <col min="13" max="13" width="5.42666666666667" style="640" hidden="1" customWidth="1" outlineLevel="1"/>
    <col min="14" max="14" width="7.85333333333333" hidden="1" customWidth="1" outlineLevel="1"/>
    <col min="15" max="15" width="0.426666666666667" style="1392" hidden="1" customWidth="1" outlineLevel="1"/>
    <col min="16" max="16" width="5.42666666666667" style="640" hidden="1" customWidth="1" outlineLevel="1"/>
    <col min="17" max="17" width="7.42666666666667" style="640" hidden="1" customWidth="1" outlineLevel="1"/>
    <col min="18" max="18" width="8" style="640" hidden="1" customWidth="1" outlineLevel="1"/>
    <col min="19" max="19" width="5.42666666666667" style="640" hidden="1" customWidth="1" outlineLevel="1"/>
    <col min="20" max="20" width="7.57333333333333" hidden="1" customWidth="1" outlineLevel="1"/>
    <col min="21" max="21" width="0.853333333333333" style="1392" hidden="1" customWidth="1" outlineLevel="1"/>
    <col min="22" max="22" width="5.42666666666667" style="640" hidden="1" customWidth="1" outlineLevel="1"/>
    <col min="23" max="23" width="7.42666666666667" style="640" hidden="1" customWidth="1" outlineLevel="1"/>
    <col min="24" max="24" width="6.71333333333333" style="640" hidden="1" customWidth="1" outlineLevel="1"/>
    <col min="25" max="25" width="8" style="640" hidden="1" customWidth="1" outlineLevel="1"/>
    <col min="26" max="26" width="7.14" style="640" hidden="1" customWidth="1" outlineLevel="1"/>
    <col min="27" max="27" width="5.85333333333333" style="640" hidden="1" customWidth="1" outlineLevel="1"/>
    <col min="28" max="28" width="9.71333333333333" hidden="1" customWidth="1" outlineLevel="1"/>
    <col min="29" max="29" width="0.853333333333333" style="1392" hidden="1" customWidth="1" outlineLevel="1" collapsed="1"/>
    <col min="30" max="30" width="5.42666666666667" style="640" hidden="1" customWidth="1" outlineLevel="1" collapsed="1"/>
    <col min="31" max="31" width="7.42666666666667" style="640" hidden="1" customWidth="1" outlineLevel="1"/>
    <col min="32" max="32" width="6.71333333333333" style="640" hidden="1" customWidth="1" outlineLevel="1"/>
    <col min="33" max="33" width="8" style="640" hidden="1" customWidth="1" outlineLevel="1"/>
    <col min="34" max="34" width="7.14" style="640" hidden="1" customWidth="1" outlineLevel="1"/>
    <col min="35" max="35" width="6.28666666666667" style="640" hidden="1" customWidth="1" outlineLevel="1"/>
    <col min="36" max="36" width="7.57333333333333" hidden="1" customWidth="1" outlineLevel="1"/>
    <col min="37" max="37" width="0.853333333333333" style="1392" hidden="1" customWidth="1" outlineLevel="1"/>
    <col min="38" max="38" width="5.42666666666667" style="640" hidden="1" customWidth="1" outlineLevel="1"/>
    <col min="39" max="39" width="7.42666666666667" style="640" hidden="1" customWidth="1" outlineLevel="1"/>
    <col min="40" max="40" width="6.71333333333333" style="640" hidden="1" customWidth="1" outlineLevel="1"/>
    <col min="41" max="41" width="8" style="640" hidden="1" customWidth="1" outlineLevel="1"/>
    <col min="42" max="42" width="13.14" style="640" hidden="1" customWidth="1" outlineLevel="1"/>
    <col min="43" max="43" width="5.42666666666667" style="640" hidden="1" customWidth="1" outlineLevel="1"/>
    <col min="44" max="44" width="9" hidden="1" customWidth="1" outlineLevel="1"/>
    <col min="45" max="45" width="0.853333333333333" style="1392" hidden="1" customWidth="1"/>
    <col min="46" max="46" width="5.42666666666667" style="640" hidden="1" customWidth="1"/>
    <col min="47" max="47" width="7.42666666666667" style="640" hidden="1" customWidth="1"/>
    <col min="48" max="48" width="6.71333333333333" style="640" hidden="1" customWidth="1"/>
    <col min="49" max="49" width="8" style="640" hidden="1" customWidth="1"/>
    <col min="50" max="50" width="13.14" style="640" hidden="1" customWidth="1"/>
    <col min="51" max="51" width="5.42666666666667" style="640" hidden="1" customWidth="1"/>
    <col min="52" max="52" width="8.28666666666667" hidden="1" customWidth="1"/>
    <col min="53" max="53" width="0.853333333333333" style="1392" hidden="1" customWidth="1" outlineLevel="1"/>
    <col min="54" max="54" width="6.28666666666667" style="640" hidden="1" customWidth="1" outlineLevel="1"/>
    <col min="55" max="55" width="7.42666666666667" style="640" hidden="1" customWidth="1" outlineLevel="1"/>
    <col min="56" max="56" width="6.28666666666667" style="640" hidden="1" customWidth="1" outlineLevel="1"/>
    <col min="57" max="57" width="8" style="640" hidden="1" customWidth="1" outlineLevel="1"/>
    <col min="58" max="58" width="7.14" style="640" hidden="1" customWidth="1" outlineLevel="1"/>
    <col min="59" max="59" width="5.42666666666667" style="640" hidden="1" customWidth="1" outlineLevel="1"/>
    <col min="60" max="60" width="8.28666666666667" hidden="1" customWidth="1" outlineLevel="1"/>
    <col min="61" max="61" width="0.853333333333333" style="1392" hidden="1" customWidth="1" outlineLevel="1"/>
    <col min="62" max="62" width="5.42666666666667" style="640" hidden="1" customWidth="1" outlineLevel="1"/>
    <col min="63" max="63" width="7.42666666666667" style="640" hidden="1" customWidth="1" outlineLevel="1"/>
    <col min="64" max="64" width="6.28666666666667" style="640" hidden="1" customWidth="1" outlineLevel="1"/>
    <col min="65" max="65" width="8" style="640" hidden="1" customWidth="1" outlineLevel="1"/>
    <col min="66" max="66" width="7.14" style="640" hidden="1" customWidth="1" outlineLevel="1"/>
    <col min="67" max="67" width="5.42666666666667" style="640" hidden="1" customWidth="1" outlineLevel="1"/>
    <col min="68" max="68" width="9" hidden="1" customWidth="1" outlineLevel="1"/>
    <col min="69" max="69" width="0.853333333333333" style="1392" hidden="1" customWidth="1" outlineLevel="1"/>
    <col min="70" max="70" width="5.42666666666667" style="640" customWidth="1" outlineLevel="1" collapsed="1"/>
    <col min="71" max="71" width="7.42666666666667" style="640" customWidth="1" outlineLevel="1"/>
    <col min="72" max="72" width="7.71333333333333" style="640" customWidth="1" outlineLevel="1"/>
    <col min="73" max="73" width="9" style="640" customWidth="1" outlineLevel="1"/>
    <col min="74" max="74" width="7.14" style="640" customWidth="1" outlineLevel="1"/>
    <col min="75" max="75" width="5.42666666666667" style="640" customWidth="1" outlineLevel="1"/>
    <col min="76" max="76" width="9" customWidth="1" outlineLevel="1"/>
    <col min="77" max="77" width="0.853333333333333" style="1392" hidden="1" customWidth="1" outlineLevel="1"/>
    <col min="78" max="80" width="7.71333333333333" style="640" hidden="1" customWidth="1" outlineLevel="1"/>
    <col min="81" max="81" width="8" style="640" hidden="1" customWidth="1" outlineLevel="1"/>
    <col min="82" max="82" width="7.14" style="640" hidden="1" customWidth="1" outlineLevel="1"/>
    <col min="83" max="83" width="7.71333333333333" style="640" hidden="1" customWidth="1" outlineLevel="1"/>
    <col min="84" max="84" width="4.85333333333333" hidden="1" customWidth="1" outlineLevel="1"/>
    <col min="85" max="85" width="0.853333333333333" style="1392" hidden="1" customWidth="1" outlineLevel="1"/>
    <col min="86" max="88" width="7.71333333333333" style="640" hidden="1" customWidth="1" outlineLevel="1"/>
    <col min="89" max="89" width="8" style="640" hidden="1" customWidth="1" outlineLevel="1"/>
    <col min="90" max="90" width="7.14" style="640" hidden="1" customWidth="1" outlineLevel="1"/>
    <col min="91" max="91" width="7.71333333333333" style="640" hidden="1" customWidth="1" outlineLevel="1"/>
    <col min="92" max="92" width="4.85333333333333" hidden="1" customWidth="1" outlineLevel="1"/>
    <col min="93" max="93" width="0.573333333333333" style="1392" customWidth="1" collapsed="1"/>
    <col min="94" max="94" width="6" customWidth="1"/>
    <col min="95" max="95" width="7.42666666666667" customWidth="1"/>
    <col min="96" max="96" width="6.71333333333333" customWidth="1"/>
    <col min="97" max="97" width="8.57333333333333" customWidth="1"/>
    <col min="98" max="98" width="7.71333333333333" hidden="1" customWidth="1"/>
    <col min="99" max="99" width="6.42666666666667" customWidth="1"/>
    <col min="100" max="100" width="8.57333333333333" style="640" customWidth="1"/>
    <col min="101" max="101" width="0.853333333333333" style="1392" customWidth="1"/>
    <col min="102" max="102" width="8.85333333333333" customWidth="1"/>
    <col min="103" max="104" width="7.57333333333333" hidden="1" customWidth="1"/>
    <col min="105" max="105" width="7.71333333333333" customWidth="1"/>
    <col min="106" max="106" width="8.14" customWidth="1"/>
    <col min="107" max="107" width="8.57333333333333" customWidth="1"/>
    <col min="108" max="108" width="9.57333333333333" hidden="1" customWidth="1"/>
    <col min="109" max="109" width="9.57333333333333" hidden="1" customWidth="1" collapsed="1"/>
    <col min="110" max="110" width="9.57333333333333" hidden="1" customWidth="1" outlineLevel="1"/>
    <col min="111" max="111" width="1.42666666666667" style="1392" customWidth="1" collapsed="1"/>
    <col min="112" max="112" width="12.8533333333333" customWidth="1"/>
    <col min="113" max="113" width="2.85333333333333" customWidth="1"/>
    <col min="114" max="114" width="16.5733333333333" customWidth="1"/>
  </cols>
  <sheetData>
    <row r="1" spans="4:100">
      <c r="D1"/>
      <c r="E1"/>
      <c r="F1"/>
      <c r="G1"/>
      <c r="I1"/>
      <c r="J1"/>
      <c r="K1"/>
      <c r="L1"/>
      <c r="M1"/>
      <c r="O1"/>
      <c r="P1"/>
      <c r="Q1"/>
      <c r="R1"/>
      <c r="S1"/>
      <c r="U1"/>
      <c r="V1"/>
      <c r="W1"/>
      <c r="X1"/>
      <c r="Y1"/>
      <c r="Z1"/>
      <c r="AA1"/>
      <c r="AC1"/>
      <c r="AD1" s="616"/>
      <c r="AJ1" s="640"/>
      <c r="AK1" s="640"/>
      <c r="AR1" s="640"/>
      <c r="AS1" s="640"/>
      <c r="AY1" s="1466"/>
      <c r="AZ1" s="640"/>
      <c r="BA1" s="640"/>
      <c r="BH1" s="640"/>
      <c r="BI1" s="640"/>
      <c r="BP1" s="640"/>
      <c r="BQ1" s="640"/>
      <c r="BX1" s="640"/>
      <c r="BY1" s="640"/>
      <c r="CF1" s="640"/>
      <c r="CG1" s="640"/>
      <c r="CN1" s="640"/>
      <c r="CO1" s="640"/>
      <c r="CP1" s="640"/>
      <c r="CQ1" s="771"/>
      <c r="CR1" s="771"/>
      <c r="CU1" s="771"/>
      <c r="CV1" s="616"/>
    </row>
    <row r="2" ht="15.75" spans="2:110">
      <c r="B2" s="812"/>
      <c r="C2" s="1393"/>
      <c r="D2" s="1394"/>
      <c r="E2" s="1416"/>
      <c r="F2" s="1394"/>
      <c r="G2" s="1394"/>
      <c r="H2" s="1417"/>
      <c r="I2" s="1393"/>
      <c r="J2" s="1394"/>
      <c r="K2" s="1416"/>
      <c r="L2" s="1394"/>
      <c r="M2" s="1394"/>
      <c r="N2" s="1417"/>
      <c r="O2" s="1393"/>
      <c r="P2" s="1394"/>
      <c r="Q2" s="1416"/>
      <c r="R2" s="1394"/>
      <c r="S2" s="1394"/>
      <c r="T2" s="1417"/>
      <c r="U2" s="1393"/>
      <c r="V2" s="1394"/>
      <c r="W2" s="1453"/>
      <c r="X2" s="1454"/>
      <c r="Y2" s="1453"/>
      <c r="Z2" s="1453"/>
      <c r="AA2" s="1453"/>
      <c r="AB2" s="1457"/>
      <c r="AC2" s="1393"/>
      <c r="AD2" s="1458"/>
      <c r="AE2" s="1416"/>
      <c r="AF2" s="1416"/>
      <c r="AG2" s="1394"/>
      <c r="AH2" s="1394"/>
      <c r="AI2" s="1394"/>
      <c r="AJ2" s="1458"/>
      <c r="AK2" s="1393"/>
      <c r="AL2" s="1461"/>
      <c r="AM2" s="1416"/>
      <c r="AN2" s="1416"/>
      <c r="AO2" s="1394"/>
      <c r="AP2" s="1394"/>
      <c r="AQ2" s="1394"/>
      <c r="AR2" s="1417"/>
      <c r="AS2" s="1393"/>
      <c r="AT2" s="1394"/>
      <c r="AU2" s="1416"/>
      <c r="AV2" s="1416"/>
      <c r="AW2" s="1394"/>
      <c r="AX2" s="1394"/>
      <c r="AY2" s="1394"/>
      <c r="AZ2" s="1467"/>
      <c r="BA2" s="1393"/>
      <c r="BB2" s="1416"/>
      <c r="BC2" s="1416"/>
      <c r="BD2" s="1416"/>
      <c r="BE2" s="1394"/>
      <c r="BF2" s="1394"/>
      <c r="BG2" s="1394"/>
      <c r="BH2" s="1417"/>
      <c r="BI2" s="1393"/>
      <c r="BJ2" s="1416"/>
      <c r="BK2" s="1416"/>
      <c r="BL2" s="1416"/>
      <c r="BM2" s="1394"/>
      <c r="BN2" s="1394"/>
      <c r="BO2" s="1394"/>
      <c r="BP2" s="1417"/>
      <c r="BQ2" s="1393"/>
      <c r="BR2" s="1458"/>
      <c r="BS2" s="1416"/>
      <c r="BT2" s="1416"/>
      <c r="BU2" s="1394"/>
      <c r="BV2" s="1394"/>
      <c r="BW2" s="1394"/>
      <c r="BX2" s="1417"/>
      <c r="BY2" s="1393"/>
      <c r="BZ2" s="1416"/>
      <c r="CA2" s="1416"/>
      <c r="CB2" s="1416"/>
      <c r="CC2" s="1394"/>
      <c r="CD2" s="1394"/>
      <c r="CE2" s="1394"/>
      <c r="CF2" s="1417"/>
      <c r="CG2" s="1393"/>
      <c r="CH2" s="1416"/>
      <c r="CI2" s="1416"/>
      <c r="CJ2" s="1416"/>
      <c r="CK2" s="1394"/>
      <c r="CL2" s="1394"/>
      <c r="CM2" s="1394"/>
      <c r="CN2" s="1417"/>
      <c r="CO2" s="1393"/>
      <c r="CP2" s="1417"/>
      <c r="CQ2" s="1417"/>
      <c r="CR2" s="1417"/>
      <c r="CS2" s="1417"/>
      <c r="CT2" s="1417"/>
      <c r="CU2" s="1417"/>
      <c r="CV2" s="1416"/>
      <c r="CX2" s="1417"/>
      <c r="CY2" s="812"/>
      <c r="CZ2" s="812"/>
      <c r="DA2" s="812"/>
      <c r="DB2" s="812"/>
      <c r="DC2" s="812"/>
      <c r="DD2" s="812"/>
      <c r="DE2" s="812"/>
      <c r="DF2" s="812"/>
    </row>
    <row r="3" s="809" customFormat="1" ht="12.75" spans="1:111">
      <c r="A3" s="609"/>
      <c r="B3" s="590"/>
      <c r="C3" s="609"/>
      <c r="D3" s="590" t="s">
        <v>17</v>
      </c>
      <c r="E3" s="590"/>
      <c r="F3" s="590"/>
      <c r="G3" s="590"/>
      <c r="H3" s="590"/>
      <c r="I3" s="609"/>
      <c r="J3" s="642" t="s">
        <v>18</v>
      </c>
      <c r="K3" s="642"/>
      <c r="L3" s="642"/>
      <c r="M3" s="642"/>
      <c r="N3" s="642"/>
      <c r="O3" s="609"/>
      <c r="P3" s="642" t="s">
        <v>19</v>
      </c>
      <c r="Q3" s="642"/>
      <c r="R3" s="642"/>
      <c r="S3" s="642"/>
      <c r="T3" s="642"/>
      <c r="U3" s="609"/>
      <c r="V3" s="642" t="s">
        <v>20</v>
      </c>
      <c r="W3" s="642"/>
      <c r="X3" s="642"/>
      <c r="Y3" s="642"/>
      <c r="Z3" s="642"/>
      <c r="AA3" s="642"/>
      <c r="AB3" s="642"/>
      <c r="AC3" s="609"/>
      <c r="AD3" s="642" t="s">
        <v>21</v>
      </c>
      <c r="AE3" s="642"/>
      <c r="AF3" s="642"/>
      <c r="AG3" s="642"/>
      <c r="AH3" s="642"/>
      <c r="AI3" s="642"/>
      <c r="AJ3" s="642"/>
      <c r="AK3" s="609"/>
      <c r="AL3" s="642" t="s">
        <v>22</v>
      </c>
      <c r="AM3" s="642"/>
      <c r="AN3" s="642"/>
      <c r="AO3" s="642"/>
      <c r="AP3" s="642"/>
      <c r="AQ3" s="642"/>
      <c r="AR3" s="642"/>
      <c r="AS3" s="609"/>
      <c r="AT3" s="642" t="s">
        <v>23</v>
      </c>
      <c r="AU3" s="642"/>
      <c r="AV3" s="642"/>
      <c r="AW3" s="642"/>
      <c r="AX3" s="642"/>
      <c r="AY3" s="642"/>
      <c r="AZ3" s="642"/>
      <c r="BA3" s="609"/>
      <c r="BB3" s="642" t="s">
        <v>24</v>
      </c>
      <c r="BC3" s="642"/>
      <c r="BD3" s="642"/>
      <c r="BE3" s="642"/>
      <c r="BF3" s="642"/>
      <c r="BG3" s="642"/>
      <c r="BH3" s="642"/>
      <c r="BI3" s="609"/>
      <c r="BJ3" s="642" t="s">
        <v>25</v>
      </c>
      <c r="BK3" s="642"/>
      <c r="BL3" s="642"/>
      <c r="BM3" s="642"/>
      <c r="BN3" s="642"/>
      <c r="BO3" s="642"/>
      <c r="BP3" s="642"/>
      <c r="BQ3" s="609"/>
      <c r="BR3" s="642" t="s">
        <v>26</v>
      </c>
      <c r="BS3" s="642"/>
      <c r="BT3" s="642"/>
      <c r="BU3" s="642"/>
      <c r="BV3" s="642"/>
      <c r="BW3" s="642"/>
      <c r="BX3" s="642"/>
      <c r="BY3" s="609"/>
      <c r="BZ3" s="642" t="s">
        <v>27</v>
      </c>
      <c r="CA3" s="642"/>
      <c r="CB3" s="642"/>
      <c r="CC3" s="642"/>
      <c r="CD3" s="642"/>
      <c r="CE3" s="642"/>
      <c r="CF3" s="642"/>
      <c r="CG3" s="609"/>
      <c r="CH3" s="642" t="s">
        <v>28</v>
      </c>
      <c r="CI3" s="642"/>
      <c r="CJ3" s="642"/>
      <c r="CK3" s="642"/>
      <c r="CL3" s="642"/>
      <c r="CM3" s="642"/>
      <c r="CN3" s="642"/>
      <c r="CO3" s="609"/>
      <c r="CP3" s="590" t="s">
        <v>29</v>
      </c>
      <c r="CQ3" s="590"/>
      <c r="CR3" s="590"/>
      <c r="CS3" s="590"/>
      <c r="CT3" s="590"/>
      <c r="CU3" s="590"/>
      <c r="CV3" s="590"/>
      <c r="CW3" s="590"/>
      <c r="CX3" s="678" t="s">
        <v>30</v>
      </c>
      <c r="CY3" s="678"/>
      <c r="CZ3" s="678"/>
      <c r="DA3" s="678"/>
      <c r="DB3" s="678"/>
      <c r="DC3" s="678"/>
      <c r="DD3" s="678"/>
      <c r="DE3" s="678"/>
      <c r="DF3" s="678"/>
      <c r="DG3" s="609"/>
    </row>
    <row r="4" ht="27.75" customHeight="1" spans="2:111">
      <c r="B4" s="588" t="s">
        <v>104</v>
      </c>
      <c r="C4" s="973"/>
      <c r="D4" s="593" t="s">
        <v>31</v>
      </c>
      <c r="E4" s="1418" t="s">
        <v>32</v>
      </c>
      <c r="F4" s="619" t="s">
        <v>33</v>
      </c>
      <c r="G4" s="619" t="s">
        <v>34</v>
      </c>
      <c r="H4" s="620" t="s">
        <v>35</v>
      </c>
      <c r="I4" s="973"/>
      <c r="J4" s="593" t="s">
        <v>31</v>
      </c>
      <c r="K4" s="619" t="s">
        <v>32</v>
      </c>
      <c r="L4" s="619" t="s">
        <v>33</v>
      </c>
      <c r="M4" s="619" t="s">
        <v>34</v>
      </c>
      <c r="N4" s="620" t="s">
        <v>35</v>
      </c>
      <c r="O4" s="973"/>
      <c r="P4" s="593" t="s">
        <v>31</v>
      </c>
      <c r="Q4" s="619" t="s">
        <v>32</v>
      </c>
      <c r="R4" s="619" t="s">
        <v>33</v>
      </c>
      <c r="S4" s="619" t="s">
        <v>34</v>
      </c>
      <c r="T4" s="620" t="s">
        <v>35</v>
      </c>
      <c r="U4" s="973"/>
      <c r="V4" s="593" t="s">
        <v>31</v>
      </c>
      <c r="W4" s="619" t="s">
        <v>32</v>
      </c>
      <c r="X4" s="619" t="s">
        <v>36</v>
      </c>
      <c r="Y4" s="619" t="s">
        <v>33</v>
      </c>
      <c r="Z4" s="619" t="s">
        <v>37</v>
      </c>
      <c r="AA4" s="619" t="s">
        <v>34</v>
      </c>
      <c r="AB4" s="620" t="s">
        <v>35</v>
      </c>
      <c r="AC4" s="973"/>
      <c r="AD4" s="593" t="s">
        <v>31</v>
      </c>
      <c r="AE4" s="619" t="s">
        <v>32</v>
      </c>
      <c r="AF4" s="619" t="s">
        <v>36</v>
      </c>
      <c r="AG4" s="619" t="s">
        <v>33</v>
      </c>
      <c r="AH4" s="619" t="s">
        <v>37</v>
      </c>
      <c r="AI4" s="619" t="s">
        <v>34</v>
      </c>
      <c r="AJ4" s="620" t="s">
        <v>35</v>
      </c>
      <c r="AK4" s="973"/>
      <c r="AL4" s="593" t="s">
        <v>31</v>
      </c>
      <c r="AM4" s="619" t="s">
        <v>32</v>
      </c>
      <c r="AN4" s="619" t="s">
        <v>36</v>
      </c>
      <c r="AO4" s="619" t="s">
        <v>33</v>
      </c>
      <c r="AP4" s="619" t="s">
        <v>37</v>
      </c>
      <c r="AQ4" s="619" t="s">
        <v>34</v>
      </c>
      <c r="AR4" s="620" t="s">
        <v>35</v>
      </c>
      <c r="AS4" s="973"/>
      <c r="AT4" s="593" t="s">
        <v>31</v>
      </c>
      <c r="AU4" s="619" t="s">
        <v>32</v>
      </c>
      <c r="AV4" s="619" t="s">
        <v>38</v>
      </c>
      <c r="AW4" s="619" t="s">
        <v>33</v>
      </c>
      <c r="AX4" s="619" t="s">
        <v>39</v>
      </c>
      <c r="AY4" s="619" t="s">
        <v>34</v>
      </c>
      <c r="AZ4" s="620" t="s">
        <v>35</v>
      </c>
      <c r="BA4" s="973"/>
      <c r="BB4" s="593" t="s">
        <v>31</v>
      </c>
      <c r="BC4" s="619" t="s">
        <v>32</v>
      </c>
      <c r="BD4" s="619" t="s">
        <v>40</v>
      </c>
      <c r="BE4" s="619" t="s">
        <v>33</v>
      </c>
      <c r="BF4" s="619" t="s">
        <v>41</v>
      </c>
      <c r="BG4" s="619" t="s">
        <v>34</v>
      </c>
      <c r="BH4" s="620" t="s">
        <v>35</v>
      </c>
      <c r="BI4" s="973"/>
      <c r="BJ4" s="593" t="s">
        <v>31</v>
      </c>
      <c r="BK4" s="619" t="s">
        <v>32</v>
      </c>
      <c r="BL4" s="619" t="s">
        <v>40</v>
      </c>
      <c r="BM4" s="619" t="s">
        <v>33</v>
      </c>
      <c r="BN4" s="619" t="s">
        <v>41</v>
      </c>
      <c r="BO4" s="619" t="s">
        <v>34</v>
      </c>
      <c r="BP4" s="620" t="s">
        <v>35</v>
      </c>
      <c r="BQ4" s="973"/>
      <c r="BR4" s="593" t="s">
        <v>31</v>
      </c>
      <c r="BS4" s="619" t="s">
        <v>32</v>
      </c>
      <c r="BT4" s="619" t="s">
        <v>105</v>
      </c>
      <c r="BU4" s="619" t="s">
        <v>33</v>
      </c>
      <c r="BV4" s="619" t="s">
        <v>41</v>
      </c>
      <c r="BW4" s="619" t="s">
        <v>34</v>
      </c>
      <c r="BX4" s="620" t="s">
        <v>35</v>
      </c>
      <c r="BY4" s="973"/>
      <c r="BZ4" s="593" t="s">
        <v>31</v>
      </c>
      <c r="CA4" s="619" t="s">
        <v>32</v>
      </c>
      <c r="CB4" s="619" t="s">
        <v>42</v>
      </c>
      <c r="CC4" s="619" t="s">
        <v>33</v>
      </c>
      <c r="CD4" s="619" t="s">
        <v>41</v>
      </c>
      <c r="CE4" s="619" t="s">
        <v>34</v>
      </c>
      <c r="CF4" s="620" t="s">
        <v>35</v>
      </c>
      <c r="CG4" s="973"/>
      <c r="CH4" s="593" t="s">
        <v>31</v>
      </c>
      <c r="CI4" s="619" t="s">
        <v>32</v>
      </c>
      <c r="CJ4" s="619" t="s">
        <v>42</v>
      </c>
      <c r="CK4" s="619" t="s">
        <v>33</v>
      </c>
      <c r="CL4" s="619" t="s">
        <v>41</v>
      </c>
      <c r="CM4" s="619" t="s">
        <v>34</v>
      </c>
      <c r="CN4" s="620" t="s">
        <v>35</v>
      </c>
      <c r="CO4" s="973"/>
      <c r="CP4" s="593" t="s">
        <v>31</v>
      </c>
      <c r="CQ4" s="619" t="s">
        <v>32</v>
      </c>
      <c r="CR4" s="619" t="s">
        <v>42</v>
      </c>
      <c r="CS4" s="619" t="s">
        <v>33</v>
      </c>
      <c r="CT4" s="619" t="s">
        <v>41</v>
      </c>
      <c r="CU4" s="619" t="s">
        <v>34</v>
      </c>
      <c r="CV4" s="620" t="s">
        <v>35</v>
      </c>
      <c r="CW4" s="973"/>
      <c r="CX4" s="593" t="s">
        <v>32</v>
      </c>
      <c r="CY4" s="619" t="s">
        <v>43</v>
      </c>
      <c r="CZ4" s="619" t="s">
        <v>44</v>
      </c>
      <c r="DA4" s="619" t="s">
        <v>42</v>
      </c>
      <c r="DB4" s="619" t="s">
        <v>34</v>
      </c>
      <c r="DC4" s="619" t="s">
        <v>45</v>
      </c>
      <c r="DD4" s="619" t="s">
        <v>46</v>
      </c>
      <c r="DE4" s="619" t="s">
        <v>47</v>
      </c>
      <c r="DF4" s="620" t="s">
        <v>48</v>
      </c>
      <c r="DG4" s="1493"/>
    </row>
    <row r="5" ht="5.25" customHeight="1" spans="5:110">
      <c r="E5" s="1419"/>
      <c r="CP5" s="640"/>
      <c r="CQ5" s="640"/>
      <c r="CR5" s="640"/>
      <c r="CS5" s="640"/>
      <c r="CT5" s="640"/>
      <c r="CU5" s="640"/>
      <c r="CX5" s="640"/>
      <c r="CY5" s="640"/>
      <c r="CZ5" s="640"/>
      <c r="DA5" s="640"/>
      <c r="DB5" s="640"/>
      <c r="DC5" s="640"/>
      <c r="DD5" s="640"/>
      <c r="DE5" s="640"/>
      <c r="DF5" s="640"/>
    </row>
    <row r="6" s="897" customFormat="1" ht="12.75" spans="1:114">
      <c r="A6" s="898"/>
      <c r="B6" s="1395" t="s">
        <v>106</v>
      </c>
      <c r="C6" s="609"/>
      <c r="D6" s="1243">
        <v>362856082.683347</v>
      </c>
      <c r="E6" s="1243">
        <v>356691848.367037</v>
      </c>
      <c r="F6" s="1243">
        <v>6164234.31630993</v>
      </c>
      <c r="G6" s="1243">
        <v>402916598.825085</v>
      </c>
      <c r="H6" s="837">
        <v>-0.0994263236078016</v>
      </c>
      <c r="I6" s="609"/>
      <c r="J6" s="1243">
        <v>317166479.512928</v>
      </c>
      <c r="K6" s="1243">
        <v>325537628.984678</v>
      </c>
      <c r="L6" s="1243">
        <v>-8371149.47174954</v>
      </c>
      <c r="M6" s="1243">
        <v>326623763.929898</v>
      </c>
      <c r="N6" s="837">
        <v>-0.0289546734235783</v>
      </c>
      <c r="O6" s="609"/>
      <c r="P6" s="1243">
        <v>347790652.161135</v>
      </c>
      <c r="Q6" s="1243">
        <v>407339751.721988</v>
      </c>
      <c r="R6" s="1243">
        <v>-59549099.5608529</v>
      </c>
      <c r="S6" s="1243">
        <v>370714918.381653</v>
      </c>
      <c r="T6" s="837">
        <v>-0.0618379921708924</v>
      </c>
      <c r="U6" s="609"/>
      <c r="V6" s="1243">
        <v>388643198.319328</v>
      </c>
      <c r="W6" s="1243">
        <v>475458056.368788</v>
      </c>
      <c r="X6" s="1243">
        <v>395490002.85</v>
      </c>
      <c r="Y6" s="1243">
        <v>-86814858.04946</v>
      </c>
      <c r="Z6" s="1243">
        <v>-6846804.53067231</v>
      </c>
      <c r="AA6" s="1243">
        <v>393186288.696968</v>
      </c>
      <c r="AB6" s="837">
        <v>-0.0115545493529201</v>
      </c>
      <c r="AC6" s="609"/>
      <c r="AD6" s="1243">
        <v>379690384.014131</v>
      </c>
      <c r="AE6" s="1243">
        <v>519153838.247058</v>
      </c>
      <c r="AF6" s="1243">
        <v>464678637.628962</v>
      </c>
      <c r="AG6" s="1243">
        <v>-139463454.232926</v>
      </c>
      <c r="AH6" s="1243">
        <v>-84988253.6148301</v>
      </c>
      <c r="AI6" s="1243">
        <v>378690402.451681</v>
      </c>
      <c r="AJ6" s="837">
        <v>0.00264063085828625</v>
      </c>
      <c r="AK6" s="609"/>
      <c r="AL6" s="1243">
        <v>356314719.18327</v>
      </c>
      <c r="AM6" s="1243">
        <v>561359712.710447</v>
      </c>
      <c r="AN6" s="1243">
        <v>571175258.061139</v>
      </c>
      <c r="AO6" s="1243">
        <v>-205044993.527176</v>
      </c>
      <c r="AP6" s="1243">
        <v>-214860538.877869</v>
      </c>
      <c r="AQ6" s="1243">
        <v>363228032.304742</v>
      </c>
      <c r="AR6" s="837">
        <v>-0.0190329834335902</v>
      </c>
      <c r="AS6" s="609"/>
      <c r="AT6" s="1243">
        <v>397266175.862955</v>
      </c>
      <c r="AU6" s="1243">
        <v>598544599.880787</v>
      </c>
      <c r="AV6" s="1243">
        <v>423756119.490206</v>
      </c>
      <c r="AW6" s="1243">
        <v>-201278424.017831</v>
      </c>
      <c r="AX6" s="1243">
        <v>-26489943.6272507</v>
      </c>
      <c r="AY6" s="1243">
        <v>389316130.158506</v>
      </c>
      <c r="AZ6" s="837">
        <v>0.0204205402463356</v>
      </c>
      <c r="BA6" s="609"/>
      <c r="BB6" s="1243">
        <v>396082176.705836</v>
      </c>
      <c r="BC6" s="1243">
        <v>621036236.069658</v>
      </c>
      <c r="BD6" s="1243">
        <v>399997925.700665</v>
      </c>
      <c r="BE6" s="1243">
        <v>-224954059.363822</v>
      </c>
      <c r="BF6" s="1243">
        <v>-3915748.99482876</v>
      </c>
      <c r="BG6" s="1243">
        <v>378929570.805347</v>
      </c>
      <c r="BH6" s="837">
        <v>0.0452659470836068</v>
      </c>
      <c r="BI6" s="609"/>
      <c r="BJ6" s="1243">
        <v>389078508.848773</v>
      </c>
      <c r="BK6" s="1243">
        <v>637566468.180284</v>
      </c>
      <c r="BL6" s="1243">
        <v>398317026.232795</v>
      </c>
      <c r="BM6" s="1243">
        <v>-248487959.331511</v>
      </c>
      <c r="BN6" s="1243">
        <v>-9238517.38402188</v>
      </c>
      <c r="BO6" s="1243">
        <v>365872250.896041</v>
      </c>
      <c r="BP6" s="837">
        <v>0.0634272150891433</v>
      </c>
      <c r="BQ6" s="609"/>
      <c r="BR6" s="1243">
        <v>434337584.218487</v>
      </c>
      <c r="BS6" s="1243">
        <v>672859246.674954</v>
      </c>
      <c r="BT6" s="1243">
        <v>403636986.601198</v>
      </c>
      <c r="BU6" s="1243">
        <v>-238521662.456467</v>
      </c>
      <c r="BV6" s="1243">
        <v>30700597.6172894</v>
      </c>
      <c r="BW6" s="1243">
        <v>363897067.110442</v>
      </c>
      <c r="BX6" s="837">
        <v>0.193572643130612</v>
      </c>
      <c r="BY6" s="609"/>
      <c r="BZ6" s="1243">
        <v>0</v>
      </c>
      <c r="CA6" s="1243">
        <v>0</v>
      </c>
      <c r="CB6" s="1243">
        <v>0</v>
      </c>
      <c r="CC6" s="1243">
        <v>0</v>
      </c>
      <c r="CD6" s="1243">
        <v>0</v>
      </c>
      <c r="CE6" s="1243">
        <v>0</v>
      </c>
      <c r="CF6" s="837" t="s">
        <v>51</v>
      </c>
      <c r="CG6" s="609"/>
      <c r="CH6" s="1243">
        <v>0</v>
      </c>
      <c r="CI6" s="1243">
        <v>0</v>
      </c>
      <c r="CJ6" s="1243">
        <v>0</v>
      </c>
      <c r="CK6" s="1243">
        <v>0</v>
      </c>
      <c r="CL6" s="1243">
        <v>0</v>
      </c>
      <c r="CM6" s="1243">
        <v>0</v>
      </c>
      <c r="CN6" s="837" t="s">
        <v>51</v>
      </c>
      <c r="CO6" s="609"/>
      <c r="CP6" s="1219">
        <v>3769225961.51019</v>
      </c>
      <c r="CQ6" s="1243">
        <v>5175547387.20568</v>
      </c>
      <c r="CR6" s="1243">
        <v>3738525363.8929</v>
      </c>
      <c r="CS6" s="1243">
        <v>-1406321425.69549</v>
      </c>
      <c r="CT6" s="1243">
        <v>30700597.6172891</v>
      </c>
      <c r="CU6" s="1243">
        <v>3733375023.56036</v>
      </c>
      <c r="CV6" s="837">
        <v>0.00960282257302913</v>
      </c>
      <c r="CW6" s="609"/>
      <c r="CX6" s="1219">
        <v>6636735412.9794</v>
      </c>
      <c r="CY6" s="1243">
        <v>0</v>
      </c>
      <c r="CZ6" s="1243">
        <v>0</v>
      </c>
      <c r="DA6" s="1243">
        <v>4557485953.38395</v>
      </c>
      <c r="DB6" s="1243">
        <v>4444755900.24919</v>
      </c>
      <c r="DC6" s="984">
        <v>0.493160830858522</v>
      </c>
      <c r="DD6" s="984">
        <v>-1</v>
      </c>
      <c r="DE6" s="984">
        <v>-1</v>
      </c>
      <c r="DF6" s="889">
        <v>0.025362484614383</v>
      </c>
      <c r="DG6" s="998"/>
      <c r="DH6" s="1494"/>
      <c r="DI6" s="1505"/>
      <c r="DJ6" s="1505"/>
    </row>
    <row r="7" spans="2:114">
      <c r="B7" s="1230" t="s">
        <v>107</v>
      </c>
      <c r="C7" s="983"/>
      <c r="D7" s="728">
        <v>91847</v>
      </c>
      <c r="E7" s="747">
        <v>155000</v>
      </c>
      <c r="F7" s="1420">
        <v>-63153</v>
      </c>
      <c r="G7" s="940">
        <v>114191</v>
      </c>
      <c r="H7" s="778">
        <v>-0.195672163305339</v>
      </c>
      <c r="I7" s="983"/>
      <c r="J7" s="728">
        <v>88293</v>
      </c>
      <c r="K7" s="747">
        <v>162750</v>
      </c>
      <c r="L7" s="1425">
        <v>-74457</v>
      </c>
      <c r="M7" s="747">
        <v>84986</v>
      </c>
      <c r="N7" s="778">
        <v>0.0389122914362365</v>
      </c>
      <c r="O7" s="983"/>
      <c r="P7" s="728">
        <v>90070</v>
      </c>
      <c r="Q7" s="747">
        <v>170887.5</v>
      </c>
      <c r="R7" s="1425">
        <v>-80817.5</v>
      </c>
      <c r="S7" s="940">
        <v>99589</v>
      </c>
      <c r="T7" s="778">
        <v>-0.0955828454949844</v>
      </c>
      <c r="U7" s="983"/>
      <c r="V7" s="728">
        <v>88115</v>
      </c>
      <c r="W7" s="747">
        <v>176014.125</v>
      </c>
      <c r="X7" s="747">
        <v>97275.6</v>
      </c>
      <c r="Y7" s="1425">
        <v>-87899.125</v>
      </c>
      <c r="Z7" s="1425">
        <v>-2.00245594026107</v>
      </c>
      <c r="AA7" s="747">
        <v>104631</v>
      </c>
      <c r="AB7" s="778">
        <v>-0.15784996798272</v>
      </c>
      <c r="AC7" s="983"/>
      <c r="AD7" s="728">
        <v>80415</v>
      </c>
      <c r="AE7" s="747">
        <v>181294.54875</v>
      </c>
      <c r="AF7" s="747">
        <v>105057.648</v>
      </c>
      <c r="AG7" s="1425">
        <v>-100879.54875</v>
      </c>
      <c r="AH7" s="1425">
        <v>-1.79713877586115</v>
      </c>
      <c r="AI7" s="940">
        <v>89608</v>
      </c>
      <c r="AJ7" s="778">
        <v>-0.102591286492277</v>
      </c>
      <c r="AK7" s="983"/>
      <c r="AL7" s="728">
        <v>84265</v>
      </c>
      <c r="AM7" s="747">
        <v>184920.439725</v>
      </c>
      <c r="AN7" s="747">
        <v>113462.25984</v>
      </c>
      <c r="AO7" s="1420">
        <v>-100655.439725</v>
      </c>
      <c r="AP7" s="1420">
        <v>-1.83716290177878</v>
      </c>
      <c r="AQ7" s="940">
        <v>96636</v>
      </c>
      <c r="AR7" s="778">
        <v>-0.128016474191813</v>
      </c>
      <c r="AS7" s="983"/>
      <c r="AT7" s="728">
        <v>85444.71</v>
      </c>
      <c r="AU7" s="747">
        <v>188618.8485195</v>
      </c>
      <c r="AV7" s="940">
        <v>93796.056</v>
      </c>
      <c r="AW7" s="1420">
        <v>-103174.1385195</v>
      </c>
      <c r="AX7" s="1420">
        <v>-1.82816014968568</v>
      </c>
      <c r="AY7" s="940">
        <v>98682</v>
      </c>
      <c r="AZ7" s="778">
        <v>-0.134140876755639</v>
      </c>
      <c r="BA7" s="983"/>
      <c r="BB7" s="728">
        <v>87153.6042</v>
      </c>
      <c r="BC7" s="747">
        <v>192391.22548989</v>
      </c>
      <c r="BD7" s="940">
        <v>87153.6042</v>
      </c>
      <c r="BE7" s="1420">
        <v>-105237.62128989</v>
      </c>
      <c r="BF7" s="1420">
        <v>-1.82816014968568</v>
      </c>
      <c r="BG7" s="1420">
        <v>95118</v>
      </c>
      <c r="BH7" s="778">
        <v>-0.0837317416261906</v>
      </c>
      <c r="BI7" s="983"/>
      <c r="BJ7" s="728">
        <v>82471</v>
      </c>
      <c r="BK7" s="747">
        <v>196239.049999688</v>
      </c>
      <c r="BL7" s="940">
        <v>94125.892536</v>
      </c>
      <c r="BM7" s="1420">
        <v>-113768.049999688</v>
      </c>
      <c r="BN7" s="1420">
        <v>-1.7249047513799</v>
      </c>
      <c r="BO7" s="940">
        <v>96272</v>
      </c>
      <c r="BP7" s="778">
        <v>-0.143354246302144</v>
      </c>
      <c r="BQ7" s="983"/>
      <c r="BR7" s="728">
        <v>69176</v>
      </c>
      <c r="BS7" s="747">
        <v>198201.440499685</v>
      </c>
      <c r="BT7" s="747">
        <v>101655.96393888</v>
      </c>
      <c r="BU7" s="1425">
        <v>-129025.440499685</v>
      </c>
      <c r="BV7" s="1425">
        <v>-1.53614232768435</v>
      </c>
      <c r="BW7" s="747">
        <v>86587.15</v>
      </c>
      <c r="BX7" s="778">
        <v>-0.201082377696921</v>
      </c>
      <c r="BY7" s="983"/>
      <c r="BZ7" s="923"/>
      <c r="CA7" s="747"/>
      <c r="CB7" s="747"/>
      <c r="CC7" s="1425">
        <v>0</v>
      </c>
      <c r="CD7" s="1425" t="s">
        <v>51</v>
      </c>
      <c r="CE7" s="747"/>
      <c r="CF7" s="778" t="s">
        <v>51</v>
      </c>
      <c r="CG7" s="983"/>
      <c r="CH7" s="923"/>
      <c r="CI7" s="747"/>
      <c r="CJ7" s="747"/>
      <c r="CK7" s="1420">
        <v>0</v>
      </c>
      <c r="CL7" s="1420" t="s">
        <v>51</v>
      </c>
      <c r="CM7" s="747"/>
      <c r="CN7" s="778" t="s">
        <v>51</v>
      </c>
      <c r="CO7" s="983"/>
      <c r="CP7" s="1473">
        <v>847250.3142</v>
      </c>
      <c r="CQ7" s="747">
        <v>1806317.17798376</v>
      </c>
      <c r="CR7" s="940">
        <v>879730.27813888</v>
      </c>
      <c r="CS7" s="1425">
        <v>-959066.863783763</v>
      </c>
      <c r="CT7" s="747">
        <v>-32479.9639388801</v>
      </c>
      <c r="CU7" s="1479">
        <v>966300.15</v>
      </c>
      <c r="CV7" s="778">
        <v>-0.123201715119262</v>
      </c>
      <c r="CW7" s="983"/>
      <c r="CX7" s="728">
        <v>2208685.92234217</v>
      </c>
      <c r="CY7" s="940">
        <v>0</v>
      </c>
      <c r="CZ7" s="940"/>
      <c r="DA7" s="747">
        <v>1130707.12806718</v>
      </c>
      <c r="DB7" s="940">
        <v>1160728.15</v>
      </c>
      <c r="DC7" s="792">
        <v>0.902845142802966</v>
      </c>
      <c r="DD7" s="792">
        <v>-1</v>
      </c>
      <c r="DE7" s="792">
        <v>-1</v>
      </c>
      <c r="DF7" s="778">
        <v>-0.025863956114806</v>
      </c>
      <c r="DG7" s="890"/>
      <c r="DI7" s="1350"/>
      <c r="DJ7" s="1350"/>
    </row>
    <row r="8" spans="2:111">
      <c r="B8" s="599" t="s">
        <v>108</v>
      </c>
      <c r="C8" s="983"/>
      <c r="D8" s="880">
        <v>106.083214476249</v>
      </c>
      <c r="E8" s="1421">
        <v>112</v>
      </c>
      <c r="F8" s="1421">
        <v>-5.91678552375146</v>
      </c>
      <c r="G8" s="1421">
        <v>110.499986864114</v>
      </c>
      <c r="H8" s="629">
        <v>-0.0399707955920082</v>
      </c>
      <c r="I8" s="983"/>
      <c r="J8" s="880">
        <v>105.615382872934</v>
      </c>
      <c r="K8" s="881">
        <v>112</v>
      </c>
      <c r="L8" s="1421">
        <v>-6.38461712706557</v>
      </c>
      <c r="M8" s="1421">
        <v>112.392994140211</v>
      </c>
      <c r="N8" s="629">
        <v>-0.0603027912827179</v>
      </c>
      <c r="O8" s="983"/>
      <c r="P8" s="880">
        <v>105.853913622738</v>
      </c>
      <c r="Q8" s="881">
        <v>112</v>
      </c>
      <c r="R8" s="1421">
        <v>-6.14608637726212</v>
      </c>
      <c r="S8" s="1421">
        <v>111.307152396349</v>
      </c>
      <c r="T8" s="629">
        <v>-0.0489927076221742</v>
      </c>
      <c r="U8" s="983"/>
      <c r="V8" s="880">
        <v>109.275866765023</v>
      </c>
      <c r="W8" s="881">
        <v>112</v>
      </c>
      <c r="X8" s="881">
        <v>112</v>
      </c>
      <c r="Y8" s="1421">
        <v>-2.72413323497702</v>
      </c>
      <c r="Z8" s="1421">
        <v>-2.72413323497702</v>
      </c>
      <c r="AA8" s="1421">
        <v>114.002809874703</v>
      </c>
      <c r="AB8" s="629">
        <v>-0.0414633912521525</v>
      </c>
      <c r="AC8" s="983"/>
      <c r="AD8" s="880">
        <v>108.66071006653</v>
      </c>
      <c r="AE8" s="881">
        <v>112</v>
      </c>
      <c r="AF8" s="881">
        <v>112</v>
      </c>
      <c r="AG8" s="1421">
        <v>-3.33928993347013</v>
      </c>
      <c r="AH8" s="1421">
        <v>-3.33928993347013</v>
      </c>
      <c r="AI8" s="1421">
        <v>114.014418355504</v>
      </c>
      <c r="AJ8" s="629">
        <v>-0.046956414514881</v>
      </c>
      <c r="AK8" s="983"/>
      <c r="AL8" s="880">
        <v>108.982341422892</v>
      </c>
      <c r="AM8" s="881">
        <v>112</v>
      </c>
      <c r="AN8" s="881">
        <v>112</v>
      </c>
      <c r="AO8" s="1421">
        <v>-3.01765857710795</v>
      </c>
      <c r="AP8" s="1421">
        <v>-3.01765857710794</v>
      </c>
      <c r="AQ8" s="1421">
        <v>113.312171447494</v>
      </c>
      <c r="AR8" s="629">
        <v>-0.0382115175209397</v>
      </c>
      <c r="AS8" s="983"/>
      <c r="AT8" s="880">
        <v>108.66071006653</v>
      </c>
      <c r="AU8" s="881">
        <v>112</v>
      </c>
      <c r="AV8" s="881">
        <v>108.66071006653</v>
      </c>
      <c r="AW8" s="1421">
        <v>-3.33928993347014</v>
      </c>
      <c r="AX8" s="1421">
        <v>0</v>
      </c>
      <c r="AY8" s="1421">
        <v>111.353387649217</v>
      </c>
      <c r="AZ8" s="629">
        <v>-0.0241813710344334</v>
      </c>
      <c r="BA8" s="983"/>
      <c r="BB8" s="880">
        <v>108.66071006653</v>
      </c>
      <c r="BC8" s="881">
        <v>112</v>
      </c>
      <c r="BD8" s="881">
        <v>108.66071006653</v>
      </c>
      <c r="BE8" s="1421">
        <v>-3.33928993347011</v>
      </c>
      <c r="BF8" s="1421">
        <v>0</v>
      </c>
      <c r="BG8" s="1421">
        <v>109.167875691247</v>
      </c>
      <c r="BH8" s="629">
        <v>-0.00464574053040268</v>
      </c>
      <c r="BI8" s="983"/>
      <c r="BJ8" s="880">
        <v>108.596779473997</v>
      </c>
      <c r="BK8" s="881">
        <v>112</v>
      </c>
      <c r="BL8" s="881">
        <v>108.66071006653</v>
      </c>
      <c r="BM8" s="1421">
        <v>-3.40322052600311</v>
      </c>
      <c r="BN8" s="1421">
        <v>-0.0639305925329552</v>
      </c>
      <c r="BO8" s="1421">
        <v>109.216947814526</v>
      </c>
      <c r="BP8" s="629">
        <v>-0.00567831598427171</v>
      </c>
      <c r="BQ8" s="983"/>
      <c r="BR8" s="880">
        <v>109.749418157743</v>
      </c>
      <c r="BS8" s="881">
        <v>112</v>
      </c>
      <c r="BT8" s="881">
        <v>108.66071006653</v>
      </c>
      <c r="BU8" s="1421">
        <v>-2.25058184225743</v>
      </c>
      <c r="BV8" s="1421">
        <v>1.08870809121269</v>
      </c>
      <c r="BW8" s="1421">
        <v>108.894019493655</v>
      </c>
      <c r="BX8" s="629">
        <v>0.00785533189118581</v>
      </c>
      <c r="BY8" s="983"/>
      <c r="BZ8" s="880"/>
      <c r="CA8" s="881"/>
      <c r="CB8" s="881"/>
      <c r="CC8" s="1421">
        <v>0</v>
      </c>
      <c r="CD8" s="1421">
        <v>0</v>
      </c>
      <c r="CE8" s="1421"/>
      <c r="CF8" s="629" t="s">
        <v>51</v>
      </c>
      <c r="CG8" s="983"/>
      <c r="CH8" s="880" t="s">
        <v>51</v>
      </c>
      <c r="CI8" s="881" t="s">
        <v>51</v>
      </c>
      <c r="CJ8" s="881" t="s">
        <v>51</v>
      </c>
      <c r="CK8" s="1421" t="s">
        <v>51</v>
      </c>
      <c r="CL8" s="1421" t="s">
        <v>51</v>
      </c>
      <c r="CM8" s="881" t="s">
        <v>51</v>
      </c>
      <c r="CN8" s="629" t="s">
        <v>51</v>
      </c>
      <c r="CO8" s="983"/>
      <c r="CP8" s="880">
        <v>107.94418319466</v>
      </c>
      <c r="CQ8" s="881">
        <v>112</v>
      </c>
      <c r="CR8" s="881">
        <v>107.88502903656</v>
      </c>
      <c r="CS8" s="1421">
        <v>-4.05581680533999</v>
      </c>
      <c r="CT8" s="881">
        <v>0.0591541580997585</v>
      </c>
      <c r="CU8" s="1421">
        <v>111.42038195896</v>
      </c>
      <c r="CV8" s="629">
        <v>-0.0311989485512628</v>
      </c>
      <c r="CW8" s="983"/>
      <c r="CX8" s="880">
        <v>112</v>
      </c>
      <c r="CY8" s="881">
        <v>68.9127856717022</v>
      </c>
      <c r="CZ8" s="881" t="s">
        <v>51</v>
      </c>
      <c r="DA8" s="1455">
        <v>117.016060932345</v>
      </c>
      <c r="DB8" s="881">
        <v>111.36894181467</v>
      </c>
      <c r="DC8" s="683">
        <v>0.0056663749789394</v>
      </c>
      <c r="DD8" s="683">
        <v>-0.381220791462845</v>
      </c>
      <c r="DE8" s="683" t="e">
        <v>#VALUE!</v>
      </c>
      <c r="DF8" s="629">
        <v>0.0507064090370215</v>
      </c>
      <c r="DG8" s="890"/>
    </row>
    <row r="9" spans="2:112">
      <c r="B9" s="1396" t="s">
        <v>109</v>
      </c>
      <c r="C9" s="609"/>
      <c r="D9" s="1397">
        <v>9743425</v>
      </c>
      <c r="E9" s="1399">
        <v>17360000</v>
      </c>
      <c r="F9" s="1422">
        <v>-7616575</v>
      </c>
      <c r="G9" s="1423">
        <v>12618104</v>
      </c>
      <c r="H9" s="1424">
        <v>-0.227821786854824</v>
      </c>
      <c r="I9" s="609"/>
      <c r="J9" s="1397">
        <v>9325099</v>
      </c>
      <c r="K9" s="1399">
        <v>18228000</v>
      </c>
      <c r="L9" s="1422">
        <v>-8902901</v>
      </c>
      <c r="M9" s="1399">
        <v>9551831</v>
      </c>
      <c r="N9" s="1424">
        <v>-0.023737019635293</v>
      </c>
      <c r="O9" s="609"/>
      <c r="P9" s="1397">
        <v>9534262</v>
      </c>
      <c r="Q9" s="1399">
        <v>19139400</v>
      </c>
      <c r="R9" s="1422">
        <v>-9605138</v>
      </c>
      <c r="S9" s="1422">
        <v>11084968</v>
      </c>
      <c r="T9" s="1424">
        <v>-0.139892690714127</v>
      </c>
      <c r="U9" s="609"/>
      <c r="V9" s="1397">
        <v>9628843</v>
      </c>
      <c r="W9" s="1399">
        <v>19713582</v>
      </c>
      <c r="X9" s="1399">
        <v>10894867.2</v>
      </c>
      <c r="Y9" s="1422">
        <v>-10084739</v>
      </c>
      <c r="Z9" s="1422">
        <v>-1266024.2</v>
      </c>
      <c r="AA9" s="1422">
        <v>11928228</v>
      </c>
      <c r="AB9" s="1424">
        <v>-0.192768364253265</v>
      </c>
      <c r="AC9" s="609"/>
      <c r="AD9" s="1397">
        <v>8737951</v>
      </c>
      <c r="AE9" s="1399">
        <v>20304989.46</v>
      </c>
      <c r="AF9" s="1399">
        <v>11766456.576</v>
      </c>
      <c r="AG9" s="1422">
        <v>-11567038.46</v>
      </c>
      <c r="AH9" s="1422">
        <v>-3028505.576</v>
      </c>
      <c r="AI9" s="1422">
        <v>10216604</v>
      </c>
      <c r="AJ9" s="1424">
        <v>-0.144730382033012</v>
      </c>
      <c r="AK9" s="609"/>
      <c r="AL9" s="1397">
        <v>9183397</v>
      </c>
      <c r="AM9" s="1399">
        <v>20711089.2492</v>
      </c>
      <c r="AN9" s="1399">
        <v>12707773.10208</v>
      </c>
      <c r="AO9" s="1422">
        <v>-11527692.2492</v>
      </c>
      <c r="AP9" s="1422">
        <v>-3524376.10208</v>
      </c>
      <c r="AQ9" s="1422">
        <v>10950035</v>
      </c>
      <c r="AR9" s="1424">
        <v>-0.161336287966203</v>
      </c>
      <c r="AS9" s="609"/>
      <c r="AT9" s="1465">
        <v>9284482.86002873</v>
      </c>
      <c r="AU9" s="1399">
        <v>21125311.034184</v>
      </c>
      <c r="AV9" s="1399">
        <v>10191946.0464</v>
      </c>
      <c r="AW9" s="1422">
        <v>-11840828.1741553</v>
      </c>
      <c r="AX9" s="1422">
        <v>-907463.186371274</v>
      </c>
      <c r="AY9" s="1422">
        <v>10988575</v>
      </c>
      <c r="AZ9" s="1424">
        <v>-0.15507853747836</v>
      </c>
      <c r="BA9" s="609"/>
      <c r="BB9" s="1444">
        <v>9470172.5172293</v>
      </c>
      <c r="BC9" s="1399">
        <v>21547817.2548677</v>
      </c>
      <c r="BD9" s="1399">
        <v>9470172.5172293</v>
      </c>
      <c r="BE9" s="1422">
        <v>-12077644.7376384</v>
      </c>
      <c r="BF9" s="1422">
        <v>0</v>
      </c>
      <c r="BG9" s="1422">
        <v>10383830</v>
      </c>
      <c r="BH9" s="1424">
        <v>-0.0879884862108393</v>
      </c>
      <c r="BI9" s="609"/>
      <c r="BJ9" s="1444">
        <v>8956085</v>
      </c>
      <c r="BK9" s="1399">
        <v>21978773.599965</v>
      </c>
      <c r="BL9" s="1399">
        <v>10227786.3186076</v>
      </c>
      <c r="BM9" s="1422">
        <v>-13022688.599965</v>
      </c>
      <c r="BN9" s="1422">
        <v>-1271701.31860765</v>
      </c>
      <c r="BO9" s="1422">
        <v>10514534</v>
      </c>
      <c r="BP9" s="1424">
        <v>-0.148218551578225</v>
      </c>
      <c r="BQ9" s="609"/>
      <c r="BR9" s="1444">
        <v>7592025.75048</v>
      </c>
      <c r="BS9" s="1399">
        <v>22198561.3359647</v>
      </c>
      <c r="BT9" s="1399">
        <v>11046009.2240963</v>
      </c>
      <c r="BU9" s="1422">
        <v>-14606535.5854847</v>
      </c>
      <c r="BV9" s="1422">
        <v>-3453983.47361626</v>
      </c>
      <c r="BW9" s="1422">
        <v>9428822.8</v>
      </c>
      <c r="BX9" s="1424">
        <v>-0.194806614620014</v>
      </c>
      <c r="BY9" s="609"/>
      <c r="BZ9" s="1444"/>
      <c r="CA9" s="1399"/>
      <c r="CB9" s="1399"/>
      <c r="CC9" s="1422">
        <v>0</v>
      </c>
      <c r="CD9" s="1422">
        <v>0</v>
      </c>
      <c r="CE9" s="1422"/>
      <c r="CF9" s="1424" t="s">
        <v>51</v>
      </c>
      <c r="CG9" s="609"/>
      <c r="CH9" s="1444"/>
      <c r="CI9" s="1399"/>
      <c r="CJ9" s="1399"/>
      <c r="CK9" s="1422">
        <v>0</v>
      </c>
      <c r="CL9" s="1422">
        <v>0</v>
      </c>
      <c r="CM9" s="1422"/>
      <c r="CN9" s="1424" t="s">
        <v>51</v>
      </c>
      <c r="CO9" s="609"/>
      <c r="CP9" s="1400">
        <v>91455743.127738</v>
      </c>
      <c r="CQ9" s="1423">
        <v>202307523.934181</v>
      </c>
      <c r="CR9" s="1423">
        <v>94909726.6013543</v>
      </c>
      <c r="CS9" s="1480">
        <v>-110851780.806443</v>
      </c>
      <c r="CT9" s="1423">
        <v>-3453983.47361626</v>
      </c>
      <c r="CU9" s="1480">
        <v>107665531.8</v>
      </c>
      <c r="CV9" s="1481">
        <v>-0.150556899699092</v>
      </c>
      <c r="CW9" s="609"/>
      <c r="CX9" s="1400">
        <v>247372823.302323</v>
      </c>
      <c r="CY9" s="1423"/>
      <c r="CZ9" s="1423"/>
      <c r="DA9" s="1398">
        <v>132310894.194546</v>
      </c>
      <c r="DB9" s="1423">
        <v>129269065.8</v>
      </c>
      <c r="DC9" s="1485">
        <v>0.913627376908941</v>
      </c>
      <c r="DD9" s="1485">
        <v>-1</v>
      </c>
      <c r="DE9" s="1495">
        <v>-1</v>
      </c>
      <c r="DF9" s="1424">
        <v>0.0235309845841425</v>
      </c>
      <c r="DG9" s="890"/>
      <c r="DH9" s="1496"/>
    </row>
    <row r="10" spans="2:111">
      <c r="B10" s="1230" t="s">
        <v>107</v>
      </c>
      <c r="C10" s="983"/>
      <c r="D10" s="728">
        <v>39132</v>
      </c>
      <c r="E10" s="747">
        <v>222250</v>
      </c>
      <c r="F10" s="1425">
        <v>-183118</v>
      </c>
      <c r="G10" s="940">
        <v>793506</v>
      </c>
      <c r="H10" s="778">
        <v>-0.950684682913551</v>
      </c>
      <c r="I10" s="983"/>
      <c r="J10" s="728">
        <v>130647</v>
      </c>
      <c r="K10" s="747">
        <v>226692.5</v>
      </c>
      <c r="L10" s="1425">
        <v>-96045.5</v>
      </c>
      <c r="M10" s="747">
        <v>641952</v>
      </c>
      <c r="N10" s="778">
        <v>-0.796484783909077</v>
      </c>
      <c r="O10" s="983"/>
      <c r="P10" s="728">
        <v>448198</v>
      </c>
      <c r="Q10" s="747">
        <v>233493.275</v>
      </c>
      <c r="R10" s="1425">
        <v>214704.725</v>
      </c>
      <c r="S10" s="747">
        <v>657729</v>
      </c>
      <c r="T10" s="778">
        <v>-0.31856737349273</v>
      </c>
      <c r="U10" s="983"/>
      <c r="V10" s="728">
        <v>581967</v>
      </c>
      <c r="W10" s="747">
        <v>235431.002</v>
      </c>
      <c r="X10" s="747">
        <v>490748.7426</v>
      </c>
      <c r="Y10" s="1420">
        <v>346535.998</v>
      </c>
      <c r="Z10" s="1420">
        <v>0.679383969800448</v>
      </c>
      <c r="AA10" s="940">
        <v>474988</v>
      </c>
      <c r="AB10" s="778">
        <v>0.225224637253994</v>
      </c>
      <c r="AC10" s="983"/>
      <c r="AD10" s="728">
        <v>691695</v>
      </c>
      <c r="AE10" s="747">
        <v>236891.77705</v>
      </c>
      <c r="AF10" s="747">
        <v>495165.4812834</v>
      </c>
      <c r="AG10" s="1420">
        <v>454803.22295</v>
      </c>
      <c r="AH10" s="1420">
        <v>0.52086653105368</v>
      </c>
      <c r="AI10" s="940">
        <v>124660</v>
      </c>
      <c r="AJ10" s="778">
        <v>4.54865233434943</v>
      </c>
      <c r="AK10" s="983"/>
      <c r="AL10" s="728">
        <v>696831</v>
      </c>
      <c r="AM10" s="747">
        <v>237658.140714762</v>
      </c>
      <c r="AN10" s="747">
        <v>499621.97061495</v>
      </c>
      <c r="AO10" s="1420">
        <v>459172.859285238</v>
      </c>
      <c r="AP10" s="1420">
        <v>0.517578806998104</v>
      </c>
      <c r="AQ10" s="940">
        <v>99824</v>
      </c>
      <c r="AR10" s="778">
        <v>5.9805958486937</v>
      </c>
      <c r="AS10" s="983"/>
      <c r="AT10" s="923">
        <v>239017.521660106</v>
      </c>
      <c r="AU10" s="747">
        <v>238410.477505006</v>
      </c>
      <c r="AV10" s="940">
        <v>575201.5728096</v>
      </c>
      <c r="AW10" s="1420">
        <v>607.044155100011</v>
      </c>
      <c r="AX10" s="1420">
        <v>392.739927568741</v>
      </c>
      <c r="AY10" s="940">
        <v>38249</v>
      </c>
      <c r="AZ10" s="778">
        <v>5.24898746791043</v>
      </c>
      <c r="BA10" s="983"/>
      <c r="BB10" s="728">
        <v>239017.521660106</v>
      </c>
      <c r="BC10" s="747">
        <v>238683.787282387</v>
      </c>
      <c r="BD10" s="940">
        <v>717875.2962</v>
      </c>
      <c r="BE10" s="1420">
        <v>333.734377718996</v>
      </c>
      <c r="BF10" s="1420">
        <v>715.190891971454</v>
      </c>
      <c r="BG10" s="940">
        <v>36603</v>
      </c>
      <c r="BH10" s="778">
        <v>5.52999813294282</v>
      </c>
      <c r="BI10" s="983"/>
      <c r="BJ10" s="728">
        <v>645975</v>
      </c>
      <c r="BK10" s="747">
        <v>239017.521660106</v>
      </c>
      <c r="BL10" s="940">
        <v>563057.358710094</v>
      </c>
      <c r="BM10" s="1420">
        <v>406957.478339894</v>
      </c>
      <c r="BN10" s="1420">
        <v>0.587327999561853</v>
      </c>
      <c r="BO10" s="940">
        <v>37426</v>
      </c>
      <c r="BP10" s="778">
        <v>16.2600598514402</v>
      </c>
      <c r="BQ10" s="983"/>
      <c r="BR10" s="728">
        <v>1096384</v>
      </c>
      <c r="BS10" s="747">
        <v>241815.678089673</v>
      </c>
      <c r="BT10" s="747">
        <v>568124.874938485</v>
      </c>
      <c r="BU10" s="1425">
        <v>854568.321910327</v>
      </c>
      <c r="BV10" s="1425">
        <v>0.282968221369488</v>
      </c>
      <c r="BW10" s="747">
        <v>33395.19</v>
      </c>
      <c r="BX10" s="778">
        <v>31.8305962625156</v>
      </c>
      <c r="BY10" s="983"/>
      <c r="BZ10" s="923"/>
      <c r="CA10" s="747"/>
      <c r="CB10" s="747"/>
      <c r="CC10" s="1425">
        <v>0</v>
      </c>
      <c r="CD10" s="1425" t="s">
        <v>51</v>
      </c>
      <c r="CE10" s="747"/>
      <c r="CF10" s="778" t="s">
        <v>51</v>
      </c>
      <c r="CG10" s="983"/>
      <c r="CH10" s="728"/>
      <c r="CI10" s="747"/>
      <c r="CJ10" s="747"/>
      <c r="CK10" s="1420">
        <v>0</v>
      </c>
      <c r="CL10" s="1420" t="s">
        <v>51</v>
      </c>
      <c r="CM10" s="747"/>
      <c r="CN10" s="778" t="s">
        <v>51</v>
      </c>
      <c r="CO10" s="983"/>
      <c r="CP10" s="1474">
        <v>4808864.04332021</v>
      </c>
      <c r="CQ10" s="747">
        <v>2350344.15930193</v>
      </c>
      <c r="CR10" s="940">
        <v>4280604.9182587</v>
      </c>
      <c r="CS10" s="1420">
        <v>2458519.88401828</v>
      </c>
      <c r="CT10" s="940">
        <v>528259.125061515</v>
      </c>
      <c r="CU10" s="1479">
        <v>2938332.19</v>
      </c>
      <c r="CV10" s="778">
        <v>0.636596454167496</v>
      </c>
      <c r="CW10" s="983"/>
      <c r="CX10" s="728">
        <v>2841003.45867467</v>
      </c>
      <c r="CY10" s="940">
        <v>0</v>
      </c>
      <c r="CZ10" s="940">
        <v>0</v>
      </c>
      <c r="DA10" s="940">
        <v>5898078.54264139</v>
      </c>
      <c r="DB10" s="940">
        <v>3012028.19</v>
      </c>
      <c r="DC10" s="792">
        <v>-0.0567805878753515</v>
      </c>
      <c r="DD10" s="792">
        <v>-1</v>
      </c>
      <c r="DE10" s="792">
        <v>-1</v>
      </c>
      <c r="DF10" s="778">
        <v>0.958175080240997</v>
      </c>
      <c r="DG10" s="890"/>
    </row>
    <row r="11" spans="2:111">
      <c r="B11" s="599" t="s">
        <v>108</v>
      </c>
      <c r="C11" s="983"/>
      <c r="D11" s="880">
        <v>10</v>
      </c>
      <c r="E11" s="1421">
        <v>10</v>
      </c>
      <c r="F11" s="1421">
        <v>0</v>
      </c>
      <c r="G11" s="1421">
        <v>10</v>
      </c>
      <c r="H11" s="629">
        <v>0</v>
      </c>
      <c r="I11" s="983"/>
      <c r="J11" s="880">
        <v>10</v>
      </c>
      <c r="K11" s="881">
        <v>10</v>
      </c>
      <c r="L11" s="1421">
        <v>0</v>
      </c>
      <c r="M11" s="1421">
        <v>10</v>
      </c>
      <c r="N11" s="629">
        <v>0</v>
      </c>
      <c r="O11" s="983"/>
      <c r="P11" s="880">
        <v>10</v>
      </c>
      <c r="Q11" s="881">
        <v>10</v>
      </c>
      <c r="R11" s="1421">
        <v>0</v>
      </c>
      <c r="S11" s="881">
        <v>10</v>
      </c>
      <c r="T11" s="629">
        <v>0</v>
      </c>
      <c r="U11" s="983"/>
      <c r="V11" s="880">
        <v>10</v>
      </c>
      <c r="W11" s="881">
        <v>10</v>
      </c>
      <c r="X11" s="881">
        <v>10</v>
      </c>
      <c r="Y11" s="1421">
        <v>0</v>
      </c>
      <c r="Z11" s="1421">
        <v>0</v>
      </c>
      <c r="AA11" s="881">
        <v>-832.12653793359</v>
      </c>
      <c r="AB11" s="629" t="s">
        <v>53</v>
      </c>
      <c r="AC11" s="983"/>
      <c r="AD11" s="880">
        <v>10</v>
      </c>
      <c r="AE11" s="881">
        <v>10</v>
      </c>
      <c r="AF11" s="881">
        <v>10</v>
      </c>
      <c r="AG11" s="1421">
        <v>0</v>
      </c>
      <c r="AH11" s="1421">
        <v>0</v>
      </c>
      <c r="AI11" s="881">
        <v>10</v>
      </c>
      <c r="AJ11" s="629">
        <v>0</v>
      </c>
      <c r="AK11" s="983"/>
      <c r="AL11" s="880">
        <v>10</v>
      </c>
      <c r="AM11" s="881">
        <v>10</v>
      </c>
      <c r="AN11" s="881">
        <v>10</v>
      </c>
      <c r="AO11" s="1421">
        <v>0</v>
      </c>
      <c r="AP11" s="1421">
        <v>0</v>
      </c>
      <c r="AQ11" s="881">
        <v>10</v>
      </c>
      <c r="AR11" s="629">
        <v>0</v>
      </c>
      <c r="AS11" s="983"/>
      <c r="AT11" s="880">
        <v>10</v>
      </c>
      <c r="AU11" s="881">
        <v>10</v>
      </c>
      <c r="AV11" s="881">
        <v>10</v>
      </c>
      <c r="AW11" s="1421">
        <v>0</v>
      </c>
      <c r="AX11" s="1421">
        <v>0</v>
      </c>
      <c r="AY11" s="1421">
        <v>10</v>
      </c>
      <c r="AZ11" s="629">
        <v>0</v>
      </c>
      <c r="BA11" s="983"/>
      <c r="BB11" s="880">
        <v>10</v>
      </c>
      <c r="BC11" s="881">
        <v>10</v>
      </c>
      <c r="BD11" s="881">
        <v>10</v>
      </c>
      <c r="BE11" s="1421">
        <v>0</v>
      </c>
      <c r="BF11" s="1421">
        <v>0</v>
      </c>
      <c r="BG11" s="1421">
        <v>10</v>
      </c>
      <c r="BH11" s="629">
        <v>0</v>
      </c>
      <c r="BI11" s="983"/>
      <c r="BJ11" s="880">
        <v>10</v>
      </c>
      <c r="BK11" s="881">
        <v>10</v>
      </c>
      <c r="BL11" s="881">
        <v>10</v>
      </c>
      <c r="BM11" s="1421">
        <v>0</v>
      </c>
      <c r="BN11" s="1421">
        <v>0</v>
      </c>
      <c r="BO11" s="1421">
        <v>10</v>
      </c>
      <c r="BP11" s="629">
        <v>0</v>
      </c>
      <c r="BQ11" s="983"/>
      <c r="BR11" s="880">
        <v>10</v>
      </c>
      <c r="BS11" s="881">
        <v>10</v>
      </c>
      <c r="BT11" s="881">
        <v>10</v>
      </c>
      <c r="BU11" s="1421">
        <v>0</v>
      </c>
      <c r="BV11" s="1421">
        <v>1.77635683940025e-15</v>
      </c>
      <c r="BW11" s="1421">
        <v>10</v>
      </c>
      <c r="BX11" s="629">
        <v>2.22044604925031e-16</v>
      </c>
      <c r="BY11" s="983"/>
      <c r="BZ11" s="880">
        <v>10</v>
      </c>
      <c r="CA11" s="881">
        <v>10</v>
      </c>
      <c r="CB11" s="881">
        <v>10</v>
      </c>
      <c r="CC11" s="1421">
        <v>0</v>
      </c>
      <c r="CD11" s="1421">
        <v>0</v>
      </c>
      <c r="CE11" s="1421">
        <v>10</v>
      </c>
      <c r="CF11" s="629">
        <v>0</v>
      </c>
      <c r="CG11" s="983"/>
      <c r="CH11" s="880">
        <v>10</v>
      </c>
      <c r="CI11" s="881">
        <v>10</v>
      </c>
      <c r="CJ11" s="881">
        <v>10</v>
      </c>
      <c r="CK11" s="1421">
        <v>0</v>
      </c>
      <c r="CL11" s="1421">
        <v>0</v>
      </c>
      <c r="CM11" s="1421">
        <v>10</v>
      </c>
      <c r="CN11" s="629">
        <v>0</v>
      </c>
      <c r="CO11" s="983"/>
      <c r="CP11" s="880">
        <v>10</v>
      </c>
      <c r="CQ11" s="881">
        <v>10</v>
      </c>
      <c r="CR11" s="881">
        <v>10</v>
      </c>
      <c r="CS11" s="1421">
        <v>0</v>
      </c>
      <c r="CT11" s="881">
        <v>0</v>
      </c>
      <c r="CU11" s="1421">
        <v>-126.131646844192</v>
      </c>
      <c r="CV11" s="629">
        <v>-1.0792822439903</v>
      </c>
      <c r="CW11" s="983"/>
      <c r="CX11" s="881">
        <v>10</v>
      </c>
      <c r="CY11" s="881">
        <v>10</v>
      </c>
      <c r="CZ11" s="881" t="s">
        <v>51</v>
      </c>
      <c r="DA11" s="881">
        <v>10</v>
      </c>
      <c r="DB11" s="881">
        <v>-122.800881920033</v>
      </c>
      <c r="DC11" s="683">
        <v>-1.08143263992609</v>
      </c>
      <c r="DD11" s="683">
        <v>-1.08143263992609</v>
      </c>
      <c r="DE11" s="683" t="e">
        <v>#VALUE!</v>
      </c>
      <c r="DF11" s="629">
        <v>-1.08143263992609</v>
      </c>
      <c r="DG11" s="890"/>
    </row>
    <row r="12" spans="2:113">
      <c r="B12" s="1396" t="s">
        <v>90</v>
      </c>
      <c r="C12" s="609"/>
      <c r="D12" s="1398">
        <v>391320</v>
      </c>
      <c r="E12" s="1399">
        <v>2222500</v>
      </c>
      <c r="F12" s="1422">
        <v>-1831180</v>
      </c>
      <c r="G12" s="1398">
        <v>7935060</v>
      </c>
      <c r="H12" s="1424">
        <v>-0.950684682913551</v>
      </c>
      <c r="I12" s="609"/>
      <c r="J12" s="1398">
        <v>1306470</v>
      </c>
      <c r="K12" s="1398">
        <v>2266925</v>
      </c>
      <c r="L12" s="1422">
        <v>-960455</v>
      </c>
      <c r="M12" s="1398">
        <v>6419520</v>
      </c>
      <c r="N12" s="1424">
        <v>-0.796484783909077</v>
      </c>
      <c r="O12" s="609"/>
      <c r="P12" s="1398">
        <v>4481980</v>
      </c>
      <c r="Q12" s="1398">
        <v>2334932.75</v>
      </c>
      <c r="R12" s="1422">
        <v>2147047.25</v>
      </c>
      <c r="S12" s="1398">
        <v>6577290</v>
      </c>
      <c r="T12" s="1424">
        <v>-0.31856737349273</v>
      </c>
      <c r="U12" s="609"/>
      <c r="V12" s="1398">
        <v>5819670</v>
      </c>
      <c r="W12" s="1398">
        <v>2354310.02</v>
      </c>
      <c r="X12" s="1398">
        <v>4907487.426</v>
      </c>
      <c r="Y12" s="1422">
        <v>3465359.98</v>
      </c>
      <c r="Z12" s="1422">
        <v>912182.574000001</v>
      </c>
      <c r="AA12" s="1399">
        <v>-395250120</v>
      </c>
      <c r="AB12" s="1424" t="s">
        <v>53</v>
      </c>
      <c r="AC12" s="609"/>
      <c r="AD12" s="1398">
        <v>6916950</v>
      </c>
      <c r="AE12" s="1398">
        <v>2368917.7705</v>
      </c>
      <c r="AF12" s="1398">
        <v>4951654.812834</v>
      </c>
      <c r="AG12" s="1422">
        <v>4548032.2295</v>
      </c>
      <c r="AH12" s="1422">
        <v>1965295.187166</v>
      </c>
      <c r="AI12" s="1398">
        <v>1246600</v>
      </c>
      <c r="AJ12" s="1424">
        <v>4.54865233434943</v>
      </c>
      <c r="AK12" s="609"/>
      <c r="AL12" s="1398">
        <v>6968310</v>
      </c>
      <c r="AM12" s="1398">
        <v>2376581.40714762</v>
      </c>
      <c r="AN12" s="1398">
        <v>4996219.7061495</v>
      </c>
      <c r="AO12" s="1422">
        <v>4591728.59285238</v>
      </c>
      <c r="AP12" s="1422">
        <v>1972090.2938505</v>
      </c>
      <c r="AQ12" s="1398">
        <v>-59001760</v>
      </c>
      <c r="AR12" s="1424">
        <v>-1.11810342606729</v>
      </c>
      <c r="AS12" s="609"/>
      <c r="AT12" s="1398">
        <v>2390175.21660106</v>
      </c>
      <c r="AU12" s="1398">
        <v>2384104.77505006</v>
      </c>
      <c r="AV12" s="1398">
        <v>5752015.728096</v>
      </c>
      <c r="AW12" s="1422">
        <v>6070.44155099988</v>
      </c>
      <c r="AX12" s="1422">
        <v>-3361840.51149494</v>
      </c>
      <c r="AY12" s="1398">
        <v>382490</v>
      </c>
      <c r="AZ12" s="1424">
        <v>5.24898746791043</v>
      </c>
      <c r="BA12" s="609"/>
      <c r="BB12" s="1398">
        <v>2390175.21660106</v>
      </c>
      <c r="BC12" s="1398">
        <v>2386837.87282387</v>
      </c>
      <c r="BD12" s="1398">
        <v>7178752.962</v>
      </c>
      <c r="BE12" s="1422">
        <v>3337.34377718996</v>
      </c>
      <c r="BF12" s="1422">
        <v>-4788577.74539894</v>
      </c>
      <c r="BG12" s="1470">
        <v>366030</v>
      </c>
      <c r="BH12" s="1424">
        <v>5.52999813294282</v>
      </c>
      <c r="BI12" s="609"/>
      <c r="BJ12" s="1399">
        <v>6459750</v>
      </c>
      <c r="BK12" s="1398">
        <v>2390175.21660106</v>
      </c>
      <c r="BL12" s="1398">
        <v>5630573.58710094</v>
      </c>
      <c r="BM12" s="1422">
        <v>4069574.78339894</v>
      </c>
      <c r="BN12" s="1422">
        <v>829176.412899061</v>
      </c>
      <c r="BO12" s="1398">
        <v>60374260</v>
      </c>
      <c r="BP12" s="1424">
        <v>-0.8930048997702</v>
      </c>
      <c r="BQ12" s="609"/>
      <c r="BR12" s="1399">
        <v>10963840</v>
      </c>
      <c r="BS12" s="1398">
        <v>2418156.78089673</v>
      </c>
      <c r="BT12" s="1398">
        <v>5681248.74938485</v>
      </c>
      <c r="BU12" s="1422">
        <v>8545683.21910327</v>
      </c>
      <c r="BV12" s="1422">
        <v>5282591.25061515</v>
      </c>
      <c r="BW12" s="1398">
        <v>333951.9</v>
      </c>
      <c r="BX12" s="1424">
        <v>31.8305962625157</v>
      </c>
      <c r="BY12" s="609"/>
      <c r="BZ12" s="1398">
        <v>0</v>
      </c>
      <c r="CA12" s="1398">
        <v>0</v>
      </c>
      <c r="CB12" s="1398">
        <v>0</v>
      </c>
      <c r="CC12" s="1422">
        <v>0</v>
      </c>
      <c r="CD12" s="1422">
        <v>0</v>
      </c>
      <c r="CE12" s="1399">
        <v>0</v>
      </c>
      <c r="CF12" s="1424" t="s">
        <v>51</v>
      </c>
      <c r="CG12" s="609"/>
      <c r="CH12" s="1398">
        <v>0</v>
      </c>
      <c r="CI12" s="1399">
        <v>0</v>
      </c>
      <c r="CJ12" s="1399">
        <v>0</v>
      </c>
      <c r="CK12" s="1422">
        <v>0</v>
      </c>
      <c r="CL12" s="1422">
        <v>0</v>
      </c>
      <c r="CM12" s="1399">
        <v>0</v>
      </c>
      <c r="CN12" s="1424" t="s">
        <v>51</v>
      </c>
      <c r="CO12" s="609"/>
      <c r="CP12" s="1400">
        <v>48088640.4332021</v>
      </c>
      <c r="CQ12" s="1423">
        <v>23503441.5930193</v>
      </c>
      <c r="CR12" s="1423">
        <v>42806049.182587</v>
      </c>
      <c r="CS12" s="1480">
        <v>24585198.8401828</v>
      </c>
      <c r="CT12" s="1423">
        <v>5282591.25061515</v>
      </c>
      <c r="CU12" s="1480">
        <v>-370616678.1</v>
      </c>
      <c r="CV12" s="1481">
        <v>-1.12975303939297</v>
      </c>
      <c r="CW12" s="609"/>
      <c r="CX12" s="1399">
        <v>28410034.5867467</v>
      </c>
      <c r="CY12" s="1399">
        <v>0</v>
      </c>
      <c r="CZ12" s="1423"/>
      <c r="DA12" s="1399">
        <v>58980785.426414</v>
      </c>
      <c r="DB12" s="1399">
        <v>-369879718.1</v>
      </c>
      <c r="DC12" s="1485">
        <v>-1.07680884675884</v>
      </c>
      <c r="DD12" s="1485">
        <v>-1</v>
      </c>
      <c r="DE12" s="1495">
        <v>-1</v>
      </c>
      <c r="DF12" s="1424">
        <v>-1.1594593662215</v>
      </c>
      <c r="DG12" s="890"/>
      <c r="DI12" s="1196"/>
    </row>
    <row r="13" spans="2:111">
      <c r="B13" s="1230" t="s">
        <v>107</v>
      </c>
      <c r="C13" s="983"/>
      <c r="D13" s="728">
        <v>1912803</v>
      </c>
      <c r="E13" s="747">
        <v>2000250</v>
      </c>
      <c r="F13" s="1425">
        <v>-87447.0000000002</v>
      </c>
      <c r="G13" s="747">
        <v>1494879</v>
      </c>
      <c r="H13" s="778">
        <v>0.279570453528346</v>
      </c>
      <c r="I13" s="983"/>
      <c r="J13" s="728">
        <v>1740409</v>
      </c>
      <c r="K13" s="747">
        <v>2040232.5</v>
      </c>
      <c r="L13" s="1420">
        <v>-299823.5</v>
      </c>
      <c r="M13" s="747">
        <v>1291670</v>
      </c>
      <c r="N13" s="778">
        <v>0.347409942167891</v>
      </c>
      <c r="O13" s="983"/>
      <c r="P13" s="728">
        <v>1983659</v>
      </c>
      <c r="Q13" s="747">
        <v>2101439.475</v>
      </c>
      <c r="R13" s="1420">
        <v>-117780.475</v>
      </c>
      <c r="S13" s="940">
        <v>1313275</v>
      </c>
      <c r="T13" s="778">
        <v>0.51046734309265</v>
      </c>
      <c r="U13" s="983"/>
      <c r="V13" s="728">
        <v>1898511</v>
      </c>
      <c r="W13" s="747">
        <v>2118879.018</v>
      </c>
      <c r="X13" s="940">
        <v>1962994.9704</v>
      </c>
      <c r="Y13" s="1420">
        <v>-220368.018</v>
      </c>
      <c r="Z13" s="1420">
        <v>-9.61518389660337</v>
      </c>
      <c r="AA13" s="940">
        <v>1869277</v>
      </c>
      <c r="AB13" s="778">
        <v>0.0156392016806497</v>
      </c>
      <c r="AC13" s="983"/>
      <c r="AD13" s="728">
        <v>2124861</v>
      </c>
      <c r="AE13" s="747">
        <v>2132025.99345</v>
      </c>
      <c r="AF13" s="747">
        <v>1980661.9251336</v>
      </c>
      <c r="AG13" s="1425">
        <v>-7164.99344999995</v>
      </c>
      <c r="AH13" s="1425">
        <v>-297.561471385576</v>
      </c>
      <c r="AI13" s="747">
        <v>1960225</v>
      </c>
      <c r="AJ13" s="778">
        <v>0.0839883176676146</v>
      </c>
      <c r="AK13" s="983"/>
      <c r="AL13" s="728">
        <v>2135940</v>
      </c>
      <c r="AM13" s="747">
        <v>2138923.26643286</v>
      </c>
      <c r="AN13" s="747">
        <v>1998487.8824598</v>
      </c>
      <c r="AO13" s="1420">
        <v>-2983.26643285807</v>
      </c>
      <c r="AP13" s="1420">
        <v>-716.973597421433</v>
      </c>
      <c r="AQ13" s="940">
        <v>1752702</v>
      </c>
      <c r="AR13" s="778">
        <v>0.218655538705382</v>
      </c>
      <c r="AS13" s="983"/>
      <c r="AT13" s="728">
        <v>2151157.69494095</v>
      </c>
      <c r="AU13" s="747">
        <v>2145694.29754505</v>
      </c>
      <c r="AV13" s="940">
        <v>2300806.2912384</v>
      </c>
      <c r="AW13" s="1420">
        <v>5463.39739589998</v>
      </c>
      <c r="AX13" s="1420">
        <v>392.739927568749</v>
      </c>
      <c r="AY13" s="940">
        <v>2038277</v>
      </c>
      <c r="AZ13" s="778">
        <v>0.0553804487520362</v>
      </c>
      <c r="BA13" s="983"/>
      <c r="BB13" s="728">
        <v>2151157.69494095</v>
      </c>
      <c r="BC13" s="747">
        <v>2148154.08554148</v>
      </c>
      <c r="BD13" s="940">
        <v>2148154.08554148</v>
      </c>
      <c r="BE13" s="1420">
        <v>3003.60939947097</v>
      </c>
      <c r="BF13" s="1420">
        <v>715.190891971454</v>
      </c>
      <c r="BG13" s="940">
        <v>1824761</v>
      </c>
      <c r="BH13" s="778">
        <v>0.17887092881805</v>
      </c>
      <c r="BI13" s="983"/>
      <c r="BJ13" s="728">
        <v>1674688</v>
      </c>
      <c r="BK13" s="747">
        <v>2151157.69494095</v>
      </c>
      <c r="BL13" s="940">
        <v>2252229.43484038</v>
      </c>
      <c r="BM13" s="1420">
        <v>-476469.694940954</v>
      </c>
      <c r="BN13" s="1420">
        <v>-4.51478387352114</v>
      </c>
      <c r="BO13" s="940">
        <v>1901519</v>
      </c>
      <c r="BP13" s="778">
        <v>-0.119289368131478</v>
      </c>
      <c r="BQ13" s="983"/>
      <c r="BR13" s="728">
        <v>2004919</v>
      </c>
      <c r="BS13" s="747">
        <v>2176341.10280706</v>
      </c>
      <c r="BT13" s="747">
        <v>2272499.49975394</v>
      </c>
      <c r="BU13" s="1425">
        <v>-171422.102807058</v>
      </c>
      <c r="BV13" s="1425">
        <v>-12.6958021583519</v>
      </c>
      <c r="BW13" s="747">
        <v>1758982.77</v>
      </c>
      <c r="BX13" s="778">
        <v>0.139817304748244</v>
      </c>
      <c r="BY13" s="983"/>
      <c r="BZ13" s="728"/>
      <c r="CA13" s="747"/>
      <c r="CB13" s="747"/>
      <c r="CC13" s="1425">
        <v>0</v>
      </c>
      <c r="CD13" s="1425" t="s">
        <v>51</v>
      </c>
      <c r="CE13" s="747"/>
      <c r="CF13" s="778" t="s">
        <v>51</v>
      </c>
      <c r="CG13" s="983"/>
      <c r="CH13" s="728"/>
      <c r="CI13" s="940"/>
      <c r="CJ13" s="940"/>
      <c r="CK13" s="1420">
        <v>0</v>
      </c>
      <c r="CL13" s="1420" t="s">
        <v>51</v>
      </c>
      <c r="CM13" s="940"/>
      <c r="CN13" s="778" t="s">
        <v>51</v>
      </c>
      <c r="CO13" s="983"/>
      <c r="CP13" s="760">
        <v>19778105.3898819</v>
      </c>
      <c r="CQ13" s="747">
        <v>21153097.4337174</v>
      </c>
      <c r="CR13" s="940">
        <v>20045685.8896358</v>
      </c>
      <c r="CS13" s="1420">
        <v>-1374992.04383549</v>
      </c>
      <c r="CT13" s="940">
        <v>-267580.499753937</v>
      </c>
      <c r="CU13" s="940">
        <v>17205567.77</v>
      </c>
      <c r="CV13" s="778">
        <v>0.149517740668079</v>
      </c>
      <c r="CW13" s="983"/>
      <c r="CX13" s="728">
        <v>25569031.128072</v>
      </c>
      <c r="CY13" s="940" t="e">
        <v>#DIV/0!</v>
      </c>
      <c r="CZ13" s="940" t="e">
        <v>#DIV/0!</v>
      </c>
      <c r="DA13" s="749">
        <v>26244056.8405656</v>
      </c>
      <c r="DB13" s="749">
        <v>20993983.77</v>
      </c>
      <c r="DC13" s="792">
        <v>0.217921829805817</v>
      </c>
      <c r="DD13" s="792" t="e">
        <v>#DIV/0!</v>
      </c>
      <c r="DE13" s="792" t="e">
        <v>#DIV/0!</v>
      </c>
      <c r="DF13" s="778">
        <v>0.250075122858189</v>
      </c>
      <c r="DG13" s="890"/>
    </row>
    <row r="14" spans="2:111">
      <c r="B14" s="599" t="s">
        <v>108</v>
      </c>
      <c r="C14" s="983"/>
      <c r="D14" s="880">
        <v>10</v>
      </c>
      <c r="E14" s="1421">
        <v>10</v>
      </c>
      <c r="F14" s="1421">
        <v>0</v>
      </c>
      <c r="G14" s="881">
        <v>10</v>
      </c>
      <c r="H14" s="629">
        <v>0</v>
      </c>
      <c r="I14" s="983"/>
      <c r="J14" s="880">
        <v>10</v>
      </c>
      <c r="K14" s="881">
        <v>10</v>
      </c>
      <c r="L14" s="1421">
        <v>0</v>
      </c>
      <c r="M14" s="881">
        <v>10</v>
      </c>
      <c r="N14" s="629">
        <v>0</v>
      </c>
      <c r="O14" s="983"/>
      <c r="P14" s="880">
        <v>10</v>
      </c>
      <c r="Q14" s="881">
        <v>10</v>
      </c>
      <c r="R14" s="1421">
        <v>0</v>
      </c>
      <c r="S14" s="881">
        <v>10</v>
      </c>
      <c r="T14" s="629">
        <v>0</v>
      </c>
      <c r="U14" s="983"/>
      <c r="V14" s="880">
        <v>10</v>
      </c>
      <c r="W14" s="881">
        <v>10</v>
      </c>
      <c r="X14" s="1455">
        <v>10</v>
      </c>
      <c r="Y14" s="1421">
        <v>0</v>
      </c>
      <c r="Z14" s="1421">
        <v>0</v>
      </c>
      <c r="AA14" s="881">
        <v>10</v>
      </c>
      <c r="AB14" s="629">
        <v>0</v>
      </c>
      <c r="AC14" s="983"/>
      <c r="AD14" s="880">
        <v>10</v>
      </c>
      <c r="AE14" s="881">
        <v>10</v>
      </c>
      <c r="AF14" s="881">
        <v>10</v>
      </c>
      <c r="AG14" s="1421">
        <v>0</v>
      </c>
      <c r="AH14" s="1421">
        <v>0</v>
      </c>
      <c r="AI14" s="881">
        <v>10</v>
      </c>
      <c r="AJ14" s="629">
        <v>0</v>
      </c>
      <c r="AK14" s="983"/>
      <c r="AL14" s="880">
        <v>10</v>
      </c>
      <c r="AM14" s="881">
        <v>10</v>
      </c>
      <c r="AN14" s="881">
        <v>10</v>
      </c>
      <c r="AO14" s="1421">
        <v>0</v>
      </c>
      <c r="AP14" s="1421">
        <v>0</v>
      </c>
      <c r="AQ14" s="881">
        <v>10</v>
      </c>
      <c r="AR14" s="629">
        <v>0</v>
      </c>
      <c r="AS14" s="983"/>
      <c r="AT14" s="880">
        <v>10</v>
      </c>
      <c r="AU14" s="881">
        <v>10</v>
      </c>
      <c r="AV14" s="881">
        <v>10</v>
      </c>
      <c r="AW14" s="1421">
        <v>0</v>
      </c>
      <c r="AX14" s="1421">
        <v>0</v>
      </c>
      <c r="AY14" s="881">
        <v>10</v>
      </c>
      <c r="AZ14" s="629">
        <v>0</v>
      </c>
      <c r="BA14" s="983"/>
      <c r="BB14" s="880">
        <v>10</v>
      </c>
      <c r="BC14" s="881">
        <v>10</v>
      </c>
      <c r="BD14" s="881">
        <v>10</v>
      </c>
      <c r="BE14" s="1421">
        <v>0</v>
      </c>
      <c r="BF14" s="1421">
        <v>0</v>
      </c>
      <c r="BG14" s="881">
        <v>10</v>
      </c>
      <c r="BH14" s="629">
        <v>0</v>
      </c>
      <c r="BI14" s="983"/>
      <c r="BJ14" s="880">
        <v>10</v>
      </c>
      <c r="BK14" s="881">
        <v>10</v>
      </c>
      <c r="BL14" s="881">
        <v>10</v>
      </c>
      <c r="BM14" s="1421">
        <v>0</v>
      </c>
      <c r="BN14" s="1421">
        <v>0</v>
      </c>
      <c r="BO14" s="881">
        <v>10</v>
      </c>
      <c r="BP14" s="629">
        <v>0</v>
      </c>
      <c r="BQ14" s="983"/>
      <c r="BR14" s="880">
        <v>10</v>
      </c>
      <c r="BS14" s="881">
        <v>10</v>
      </c>
      <c r="BT14" s="881">
        <v>10</v>
      </c>
      <c r="BU14" s="1421">
        <v>0</v>
      </c>
      <c r="BV14" s="1421">
        <v>0</v>
      </c>
      <c r="BW14" s="881">
        <v>10</v>
      </c>
      <c r="BX14" s="629">
        <v>0</v>
      </c>
      <c r="BY14" s="983"/>
      <c r="BZ14" s="880">
        <v>10</v>
      </c>
      <c r="CA14" s="881">
        <v>10</v>
      </c>
      <c r="CB14" s="881">
        <v>10</v>
      </c>
      <c r="CC14" s="1421">
        <v>0</v>
      </c>
      <c r="CD14" s="1421">
        <v>0</v>
      </c>
      <c r="CE14" s="881">
        <v>10</v>
      </c>
      <c r="CF14" s="629">
        <v>0</v>
      </c>
      <c r="CG14" s="983"/>
      <c r="CH14" s="880">
        <v>10</v>
      </c>
      <c r="CI14" s="881">
        <v>10</v>
      </c>
      <c r="CJ14" s="881">
        <v>10</v>
      </c>
      <c r="CK14" s="1421">
        <v>0</v>
      </c>
      <c r="CL14" s="1421">
        <v>0</v>
      </c>
      <c r="CM14" s="881">
        <v>10</v>
      </c>
      <c r="CN14" s="629">
        <v>0</v>
      </c>
      <c r="CO14" s="983"/>
      <c r="CP14" s="880">
        <v>10</v>
      </c>
      <c r="CQ14" s="750">
        <v>10</v>
      </c>
      <c r="CR14" s="881">
        <v>10</v>
      </c>
      <c r="CS14" s="1421">
        <v>-1.77635683940025e-15</v>
      </c>
      <c r="CT14" s="881">
        <v>-1.77635683940025e-15</v>
      </c>
      <c r="CU14" s="1421">
        <v>10</v>
      </c>
      <c r="CV14" s="629">
        <v>0</v>
      </c>
      <c r="CW14" s="983"/>
      <c r="CX14" s="881">
        <v>10</v>
      </c>
      <c r="CY14" s="1455"/>
      <c r="CZ14" s="1455"/>
      <c r="DA14" s="881">
        <v>10</v>
      </c>
      <c r="DB14" s="881">
        <v>10</v>
      </c>
      <c r="DC14" s="683">
        <v>0</v>
      </c>
      <c r="DD14" s="683">
        <v>-1</v>
      </c>
      <c r="DE14" s="683">
        <v>-1</v>
      </c>
      <c r="DF14" s="629">
        <v>0</v>
      </c>
      <c r="DG14" s="890"/>
    </row>
    <row r="15" hidden="1" spans="2:111">
      <c r="B15" s="601" t="s">
        <v>110</v>
      </c>
      <c r="C15" s="983"/>
      <c r="D15" s="880"/>
      <c r="E15" s="750"/>
      <c r="F15" s="1421"/>
      <c r="G15" s="881"/>
      <c r="H15" s="629"/>
      <c r="I15" s="983"/>
      <c r="J15" s="880"/>
      <c r="K15" s="881"/>
      <c r="L15" s="1421"/>
      <c r="M15" s="881"/>
      <c r="N15" s="629"/>
      <c r="O15" s="983"/>
      <c r="P15" s="880"/>
      <c r="Q15" s="881"/>
      <c r="R15" s="1421"/>
      <c r="S15" s="881"/>
      <c r="T15" s="629"/>
      <c r="U15" s="983"/>
      <c r="V15" s="880"/>
      <c r="W15" s="881"/>
      <c r="X15" s="1455"/>
      <c r="Y15" s="1421"/>
      <c r="Z15" s="1421"/>
      <c r="AA15" s="881"/>
      <c r="AB15" s="629"/>
      <c r="AC15" s="983"/>
      <c r="AD15" s="880"/>
      <c r="AE15" s="881"/>
      <c r="AF15" s="881"/>
      <c r="AG15" s="1421"/>
      <c r="AH15" s="1421"/>
      <c r="AI15" s="881"/>
      <c r="AJ15" s="629"/>
      <c r="AK15" s="983"/>
      <c r="AL15" s="880"/>
      <c r="AM15" s="881"/>
      <c r="AN15" s="881"/>
      <c r="AO15" s="1421"/>
      <c r="AP15" s="1421"/>
      <c r="AQ15" s="881"/>
      <c r="AR15" s="629"/>
      <c r="AS15" s="983"/>
      <c r="AT15" s="880"/>
      <c r="AU15" s="881"/>
      <c r="AV15" s="881"/>
      <c r="AW15" s="1421"/>
      <c r="AX15" s="1421"/>
      <c r="AY15" s="881"/>
      <c r="AZ15" s="629"/>
      <c r="BA15" s="983"/>
      <c r="BB15" s="880"/>
      <c r="BC15" s="881"/>
      <c r="BD15" s="881"/>
      <c r="BE15" s="1421"/>
      <c r="BF15" s="1421"/>
      <c r="BG15" s="881"/>
      <c r="BH15" s="629"/>
      <c r="BI15" s="983"/>
      <c r="BJ15" s="880"/>
      <c r="BK15" s="881"/>
      <c r="BL15" s="881"/>
      <c r="BM15" s="1421"/>
      <c r="BN15" s="1421"/>
      <c r="BO15" s="881">
        <v>0</v>
      </c>
      <c r="BP15" s="629"/>
      <c r="BQ15" s="983"/>
      <c r="BR15" s="880"/>
      <c r="BS15" s="881"/>
      <c r="BT15" s="881"/>
      <c r="BU15" s="1421"/>
      <c r="BV15" s="1421"/>
      <c r="BW15" s="881"/>
      <c r="BX15" s="629"/>
      <c r="BY15" s="983"/>
      <c r="BZ15" s="880"/>
      <c r="CA15" s="881"/>
      <c r="CB15" s="881"/>
      <c r="CC15" s="1421"/>
      <c r="CD15" s="1421"/>
      <c r="CE15" s="881"/>
      <c r="CF15" s="629"/>
      <c r="CG15" s="983"/>
      <c r="CH15" s="880"/>
      <c r="CI15" s="881"/>
      <c r="CJ15" s="881"/>
      <c r="CK15" s="1421"/>
      <c r="CL15" s="1421"/>
      <c r="CM15" s="881"/>
      <c r="CN15" s="629"/>
      <c r="CO15" s="983"/>
      <c r="CP15" s="880"/>
      <c r="CQ15" s="750"/>
      <c r="CR15" s="881"/>
      <c r="CS15" s="1421"/>
      <c r="CT15" s="881"/>
      <c r="CU15" s="1421"/>
      <c r="CV15" s="629"/>
      <c r="CW15" s="983"/>
      <c r="CX15" s="881"/>
      <c r="CY15" s="1455"/>
      <c r="CZ15" s="1455"/>
      <c r="DA15" s="881"/>
      <c r="DB15" s="881"/>
      <c r="DC15" s="683"/>
      <c r="DD15" s="683"/>
      <c r="DE15" s="683"/>
      <c r="DF15" s="629"/>
      <c r="DG15" s="890"/>
    </row>
    <row r="16" ht="18" customHeight="1" spans="2:111">
      <c r="B16" s="1396" t="s">
        <v>91</v>
      </c>
      <c r="C16" s="609"/>
      <c r="D16" s="1399">
        <v>19128030</v>
      </c>
      <c r="E16" s="1399">
        <v>20002500</v>
      </c>
      <c r="F16" s="1422">
        <v>-874470.000000004</v>
      </c>
      <c r="G16" s="1399">
        <v>14948790</v>
      </c>
      <c r="H16" s="1424">
        <v>0.279570453528346</v>
      </c>
      <c r="I16" s="609"/>
      <c r="J16" s="1399">
        <v>17404090</v>
      </c>
      <c r="K16" s="1399">
        <v>20402325</v>
      </c>
      <c r="L16" s="1422">
        <v>-2998235</v>
      </c>
      <c r="M16" s="1399">
        <v>12916700</v>
      </c>
      <c r="N16" s="1424">
        <v>0.347409942167891</v>
      </c>
      <c r="O16" s="609"/>
      <c r="P16" s="1399">
        <v>19836590</v>
      </c>
      <c r="Q16" s="1399">
        <v>21014394.75</v>
      </c>
      <c r="R16" s="1422">
        <v>-1177804.75</v>
      </c>
      <c r="S16" s="1399">
        <v>13132750</v>
      </c>
      <c r="T16" s="1424">
        <v>0.51046734309265</v>
      </c>
      <c r="U16" s="609"/>
      <c r="V16" s="1399">
        <v>18985110</v>
      </c>
      <c r="W16" s="1399">
        <v>21188790.18</v>
      </c>
      <c r="X16" s="1399">
        <v>19629949.704</v>
      </c>
      <c r="Y16" s="1422">
        <v>-2203680.18</v>
      </c>
      <c r="Z16" s="1422">
        <v>-644839.703999996</v>
      </c>
      <c r="AA16" s="1399">
        <v>18692770</v>
      </c>
      <c r="AB16" s="1424">
        <v>0.0156392016806497</v>
      </c>
      <c r="AC16" s="609"/>
      <c r="AD16" s="1399">
        <v>21248610</v>
      </c>
      <c r="AE16" s="1399">
        <v>21320259.9345</v>
      </c>
      <c r="AF16" s="1399">
        <v>19806619.251336</v>
      </c>
      <c r="AG16" s="1422">
        <v>-71649.9345000014</v>
      </c>
      <c r="AH16" s="1422">
        <v>1441990.74866401</v>
      </c>
      <c r="AI16" s="1399">
        <v>19602250</v>
      </c>
      <c r="AJ16" s="1424">
        <v>0.0839883176676146</v>
      </c>
      <c r="AK16" s="609"/>
      <c r="AL16" s="1399">
        <v>21359400</v>
      </c>
      <c r="AM16" s="1399">
        <v>21389232.6643286</v>
      </c>
      <c r="AN16" s="1399">
        <v>19984878.824598</v>
      </c>
      <c r="AO16" s="1422">
        <v>-29832.6643285826</v>
      </c>
      <c r="AP16" s="1422">
        <v>1374521.17540198</v>
      </c>
      <c r="AQ16" s="1399">
        <v>17527020</v>
      </c>
      <c r="AR16" s="1424">
        <v>0.218655538705382</v>
      </c>
      <c r="AS16" s="609"/>
      <c r="AT16" s="1399">
        <v>21511576.9494095</v>
      </c>
      <c r="AU16" s="1399">
        <v>21456942.9754505</v>
      </c>
      <c r="AV16" s="1398">
        <v>23008062.912384</v>
      </c>
      <c r="AW16" s="1422">
        <v>54633.9739590026</v>
      </c>
      <c r="AX16" s="1422">
        <v>-1496485.96297446</v>
      </c>
      <c r="AY16" s="1398">
        <v>20382770</v>
      </c>
      <c r="AZ16" s="1424">
        <v>0.0553804487520362</v>
      </c>
      <c r="BA16" s="609"/>
      <c r="BB16" s="1399">
        <v>21511576.9494095</v>
      </c>
      <c r="BC16" s="1399">
        <v>21481540.8554148</v>
      </c>
      <c r="BD16" s="1398">
        <v>21481540.8554148</v>
      </c>
      <c r="BE16" s="1422">
        <v>30036.0939947106</v>
      </c>
      <c r="BF16" s="1422">
        <v>30036.0939947404</v>
      </c>
      <c r="BG16" s="1398">
        <v>18247610</v>
      </c>
      <c r="BH16" s="1424">
        <v>0.17887092881805</v>
      </c>
      <c r="BI16" s="609"/>
      <c r="BJ16" s="1399">
        <v>16746880</v>
      </c>
      <c r="BK16" s="1399">
        <v>21511576.9494095</v>
      </c>
      <c r="BL16" s="1398">
        <v>22522294.3484038</v>
      </c>
      <c r="BM16" s="1422">
        <v>-4764696.94940954</v>
      </c>
      <c r="BN16" s="1422">
        <v>-5775414.34840376</v>
      </c>
      <c r="BO16" s="1399">
        <v>19015190</v>
      </c>
      <c r="BP16" s="1424">
        <v>-0.119289368131478</v>
      </c>
      <c r="BQ16" s="609"/>
      <c r="BR16" s="1399">
        <v>20049190</v>
      </c>
      <c r="BS16" s="1399">
        <v>21763411.0280706</v>
      </c>
      <c r="BT16" s="1399">
        <v>22724994.9975394</v>
      </c>
      <c r="BU16" s="1422">
        <v>-1714221.02807058</v>
      </c>
      <c r="BV16" s="1422">
        <v>-2675804.99753939</v>
      </c>
      <c r="BW16" s="1399">
        <v>17589827.7</v>
      </c>
      <c r="BX16" s="1424">
        <v>0.139817304748244</v>
      </c>
      <c r="BY16" s="609"/>
      <c r="BZ16" s="1399">
        <v>0</v>
      </c>
      <c r="CA16" s="1399">
        <v>0</v>
      </c>
      <c r="CB16" s="1399">
        <v>0</v>
      </c>
      <c r="CC16" s="1422">
        <v>0</v>
      </c>
      <c r="CD16" s="1422">
        <v>0</v>
      </c>
      <c r="CE16" s="1399">
        <v>0</v>
      </c>
      <c r="CF16" s="1424" t="s">
        <v>51</v>
      </c>
      <c r="CG16" s="609"/>
      <c r="CH16" s="1399">
        <v>0</v>
      </c>
      <c r="CI16" s="1399">
        <v>0</v>
      </c>
      <c r="CJ16" s="1399">
        <v>0</v>
      </c>
      <c r="CK16" s="1422">
        <v>0</v>
      </c>
      <c r="CL16" s="1422">
        <v>0</v>
      </c>
      <c r="CM16" s="1399">
        <v>0</v>
      </c>
      <c r="CN16" s="1424" t="s">
        <v>51</v>
      </c>
      <c r="CO16" s="609"/>
      <c r="CP16" s="1400">
        <v>197781053.898819</v>
      </c>
      <c r="CQ16" s="1423">
        <v>211530974.337174</v>
      </c>
      <c r="CR16" s="1423">
        <v>200456858.896358</v>
      </c>
      <c r="CS16" s="1480">
        <v>-13749920.438355</v>
      </c>
      <c r="CT16" s="1423">
        <v>-2675804.9975394</v>
      </c>
      <c r="CU16" s="1480">
        <v>172055677.7</v>
      </c>
      <c r="CV16" s="1481">
        <v>0.149517740668079</v>
      </c>
      <c r="CW16" s="609"/>
      <c r="CX16" s="1399">
        <v>255690311.28072</v>
      </c>
      <c r="CY16" s="1423"/>
      <c r="CZ16" s="1423"/>
      <c r="DA16" s="1399">
        <v>262440568.405656</v>
      </c>
      <c r="DB16" s="1399">
        <v>209939837.7</v>
      </c>
      <c r="DC16" s="1485">
        <v>0.217921829805817</v>
      </c>
      <c r="DD16" s="1485">
        <v>-1</v>
      </c>
      <c r="DE16" s="1495">
        <v>-1</v>
      </c>
      <c r="DF16" s="1424">
        <v>0.250075122858189</v>
      </c>
      <c r="DG16" s="890"/>
    </row>
    <row r="17" hidden="1" customHeight="1" spans="2:111">
      <c r="B17" s="599" t="s">
        <v>111</v>
      </c>
      <c r="C17" s="983"/>
      <c r="D17" s="728"/>
      <c r="E17" s="747">
        <v>67064932.935</v>
      </c>
      <c r="F17" s="940"/>
      <c r="G17" s="940"/>
      <c r="H17" s="778"/>
      <c r="I17" s="983"/>
      <c r="J17" s="728"/>
      <c r="K17" s="940"/>
      <c r="L17" s="940"/>
      <c r="M17" s="940"/>
      <c r="N17" s="778"/>
      <c r="O17" s="983"/>
      <c r="P17" s="728"/>
      <c r="Q17" s="940"/>
      <c r="R17" s="940"/>
      <c r="S17" s="940"/>
      <c r="T17" s="778"/>
      <c r="U17" s="983"/>
      <c r="V17" s="728"/>
      <c r="W17" s="940"/>
      <c r="X17" s="940"/>
      <c r="Y17" s="940"/>
      <c r="Z17" s="940"/>
      <c r="AA17" s="940"/>
      <c r="AB17" s="778"/>
      <c r="AC17" s="983"/>
      <c r="AD17" s="728"/>
      <c r="AE17" s="940"/>
      <c r="AF17" s="940"/>
      <c r="AG17" s="940"/>
      <c r="AH17" s="940"/>
      <c r="AI17" s="940"/>
      <c r="AJ17" s="778"/>
      <c r="AK17" s="983"/>
      <c r="AL17" s="728"/>
      <c r="AM17" s="940"/>
      <c r="AN17" s="940"/>
      <c r="AO17" s="940"/>
      <c r="AP17" s="940"/>
      <c r="AQ17" s="940"/>
      <c r="AR17" s="778"/>
      <c r="AS17" s="983"/>
      <c r="AT17" s="728"/>
      <c r="AU17" s="940"/>
      <c r="AV17" s="940"/>
      <c r="AW17" s="940"/>
      <c r="AX17" s="940"/>
      <c r="AY17" s="940"/>
      <c r="AZ17" s="778"/>
      <c r="BA17" s="983"/>
      <c r="BB17" s="728"/>
      <c r="BC17" s="940"/>
      <c r="BD17" s="940"/>
      <c r="BE17" s="940"/>
      <c r="BF17" s="940"/>
      <c r="BG17" s="940"/>
      <c r="BH17" s="778"/>
      <c r="BI17" s="983"/>
      <c r="BJ17" s="728"/>
      <c r="BK17" s="940"/>
      <c r="BL17" s="940"/>
      <c r="BM17" s="940"/>
      <c r="BN17" s="940"/>
      <c r="BO17" s="940">
        <v>0</v>
      </c>
      <c r="BP17" s="778"/>
      <c r="BQ17" s="983"/>
      <c r="BR17" s="728"/>
      <c r="BS17" s="940"/>
      <c r="BT17" s="940"/>
      <c r="BU17" s="940"/>
      <c r="BV17" s="940"/>
      <c r="BW17" s="940"/>
      <c r="BX17" s="778"/>
      <c r="BY17" s="983"/>
      <c r="BZ17" s="728"/>
      <c r="CA17" s="940"/>
      <c r="CB17" s="940"/>
      <c r="CC17" s="940"/>
      <c r="CD17" s="940"/>
      <c r="CE17" s="940"/>
      <c r="CF17" s="778"/>
      <c r="CG17" s="983"/>
      <c r="CH17" s="728"/>
      <c r="CI17" s="940"/>
      <c r="CJ17" s="940"/>
      <c r="CK17" s="940"/>
      <c r="CL17" s="940"/>
      <c r="CM17" s="940"/>
      <c r="CN17" s="778"/>
      <c r="CO17" s="983"/>
      <c r="CP17" s="760"/>
      <c r="CQ17" s="747"/>
      <c r="CR17" s="940"/>
      <c r="CS17" s="940"/>
      <c r="CT17" s="940"/>
      <c r="CU17" s="940"/>
      <c r="CV17" s="778"/>
      <c r="CW17" s="983"/>
      <c r="CX17" s="760">
        <v>1648432493.05268</v>
      </c>
      <c r="CY17" s="940"/>
      <c r="CZ17" s="940"/>
      <c r="DA17" s="749"/>
      <c r="DB17" s="940"/>
      <c r="DC17" s="792"/>
      <c r="DD17" s="792"/>
      <c r="DE17" s="792" t="e">
        <v>#DIV/0!</v>
      </c>
      <c r="DF17" s="778" t="e">
        <v>#DIV/0!</v>
      </c>
      <c r="DG17" s="890"/>
    </row>
    <row r="18" hidden="1" customHeight="1" spans="2:111">
      <c r="B18" s="599" t="s">
        <v>108</v>
      </c>
      <c r="C18" s="983"/>
      <c r="D18" s="880"/>
      <c r="E18" s="750">
        <v>67064932.935</v>
      </c>
      <c r="F18" s="881"/>
      <c r="G18" s="881"/>
      <c r="H18" s="629"/>
      <c r="I18" s="983"/>
      <c r="J18" s="880"/>
      <c r="K18" s="881"/>
      <c r="L18" s="881"/>
      <c r="M18" s="881"/>
      <c r="N18" s="629"/>
      <c r="O18" s="983"/>
      <c r="P18" s="880"/>
      <c r="Q18" s="881"/>
      <c r="R18" s="881"/>
      <c r="S18" s="881"/>
      <c r="T18" s="629"/>
      <c r="U18" s="983"/>
      <c r="V18" s="880"/>
      <c r="W18" s="881"/>
      <c r="X18" s="881"/>
      <c r="Y18" s="881"/>
      <c r="Z18" s="881"/>
      <c r="AA18" s="881"/>
      <c r="AB18" s="629"/>
      <c r="AC18" s="983"/>
      <c r="AD18" s="880"/>
      <c r="AE18" s="881"/>
      <c r="AF18" s="881"/>
      <c r="AG18" s="881"/>
      <c r="AH18" s="881"/>
      <c r="AI18" s="881"/>
      <c r="AJ18" s="629"/>
      <c r="AK18" s="983"/>
      <c r="AL18" s="880"/>
      <c r="AM18" s="881"/>
      <c r="AN18" s="881"/>
      <c r="AO18" s="881"/>
      <c r="AP18" s="881"/>
      <c r="AQ18" s="881"/>
      <c r="AR18" s="629"/>
      <c r="AS18" s="983"/>
      <c r="AT18" s="880"/>
      <c r="AU18" s="881"/>
      <c r="AV18" s="881"/>
      <c r="AW18" s="881"/>
      <c r="AX18" s="881"/>
      <c r="AY18" s="881"/>
      <c r="AZ18" s="629"/>
      <c r="BA18" s="983"/>
      <c r="BB18" s="880"/>
      <c r="BC18" s="881"/>
      <c r="BD18" s="881"/>
      <c r="BE18" s="881"/>
      <c r="BF18" s="881"/>
      <c r="BG18" s="881"/>
      <c r="BH18" s="629"/>
      <c r="BI18" s="983"/>
      <c r="BJ18" s="880"/>
      <c r="BK18" s="881"/>
      <c r="BL18" s="881"/>
      <c r="BM18" s="881"/>
      <c r="BN18" s="881"/>
      <c r="BO18" s="881">
        <v>0</v>
      </c>
      <c r="BP18" s="629"/>
      <c r="BQ18" s="983"/>
      <c r="BR18" s="880"/>
      <c r="BS18" s="881"/>
      <c r="BT18" s="881"/>
      <c r="BU18" s="881"/>
      <c r="BV18" s="881"/>
      <c r="BW18" s="881"/>
      <c r="BX18" s="629"/>
      <c r="BY18" s="983"/>
      <c r="BZ18" s="880"/>
      <c r="CA18" s="881"/>
      <c r="CB18" s="881"/>
      <c r="CC18" s="881"/>
      <c r="CD18" s="881"/>
      <c r="CE18" s="881"/>
      <c r="CF18" s="629"/>
      <c r="CG18" s="983"/>
      <c r="CH18" s="880"/>
      <c r="CI18" s="881"/>
      <c r="CJ18" s="881"/>
      <c r="CK18" s="881"/>
      <c r="CL18" s="881"/>
      <c r="CM18" s="881"/>
      <c r="CN18" s="629"/>
      <c r="CO18" s="983"/>
      <c r="CP18" s="880"/>
      <c r="CQ18" s="750"/>
      <c r="CR18" s="881"/>
      <c r="CS18" s="881"/>
      <c r="CT18" s="881"/>
      <c r="CU18" s="881"/>
      <c r="CV18" s="629"/>
      <c r="CW18" s="983"/>
      <c r="CX18" s="880">
        <v>1648432493.05268</v>
      </c>
      <c r="CY18" s="881"/>
      <c r="CZ18" s="881"/>
      <c r="DA18" s="881"/>
      <c r="DB18" s="881"/>
      <c r="DC18" s="683"/>
      <c r="DD18" s="683"/>
      <c r="DE18" s="683" t="e">
        <v>#DIV/0!</v>
      </c>
      <c r="DF18" s="629" t="e">
        <v>#DIV/0!</v>
      </c>
      <c r="DG18" s="890"/>
    </row>
    <row r="19" customHeight="1" spans="2:111">
      <c r="B19" s="1396" t="s">
        <v>112</v>
      </c>
      <c r="C19" s="609"/>
      <c r="D19" s="1400">
        <v>0</v>
      </c>
      <c r="E19" s="1423">
        <v>0</v>
      </c>
      <c r="F19" s="1399">
        <v>0</v>
      </c>
      <c r="G19" s="1423">
        <v>0</v>
      </c>
      <c r="H19" s="1424" t="s">
        <v>51</v>
      </c>
      <c r="I19" s="609"/>
      <c r="J19" s="1444">
        <v>0</v>
      </c>
      <c r="K19" s="1399"/>
      <c r="L19" s="1399">
        <v>0</v>
      </c>
      <c r="M19" s="1399">
        <v>0</v>
      </c>
      <c r="N19" s="1424" t="s">
        <v>51</v>
      </c>
      <c r="O19" s="609"/>
      <c r="P19" s="1444">
        <v>0</v>
      </c>
      <c r="Q19" s="1399"/>
      <c r="R19" s="1399">
        <v>0</v>
      </c>
      <c r="S19" s="1399">
        <v>0</v>
      </c>
      <c r="T19" s="1424" t="s">
        <v>51</v>
      </c>
      <c r="U19" s="609"/>
      <c r="V19" s="1444">
        <v>0</v>
      </c>
      <c r="W19" s="1399"/>
      <c r="X19" s="1399"/>
      <c r="Y19" s="1399">
        <v>0</v>
      </c>
      <c r="Z19" s="1399">
        <v>0</v>
      </c>
      <c r="AA19" s="1399"/>
      <c r="AB19" s="1424" t="s">
        <v>51</v>
      </c>
      <c r="AC19" s="609"/>
      <c r="AD19" s="1444">
        <v>0</v>
      </c>
      <c r="AE19" s="1399"/>
      <c r="AF19" s="1399"/>
      <c r="AG19" s="1399">
        <v>0</v>
      </c>
      <c r="AH19" s="1399">
        <v>0</v>
      </c>
      <c r="AI19" s="1399">
        <v>0</v>
      </c>
      <c r="AJ19" s="1424" t="s">
        <v>51</v>
      </c>
      <c r="AK19" s="609"/>
      <c r="AL19" s="1444">
        <v>0</v>
      </c>
      <c r="AM19" s="1399"/>
      <c r="AN19" s="1399"/>
      <c r="AO19" s="1399">
        <v>0</v>
      </c>
      <c r="AP19" s="1399">
        <v>0</v>
      </c>
      <c r="AQ19" s="1399">
        <v>0</v>
      </c>
      <c r="AR19" s="1424" t="s">
        <v>51</v>
      </c>
      <c r="AS19" s="609"/>
      <c r="AT19" s="1444">
        <v>0</v>
      </c>
      <c r="AU19" s="1399">
        <v>0</v>
      </c>
      <c r="AV19" s="1399">
        <v>0</v>
      </c>
      <c r="AW19" s="1399">
        <v>0</v>
      </c>
      <c r="AX19" s="1399">
        <v>0</v>
      </c>
      <c r="AY19" s="1399">
        <v>0</v>
      </c>
      <c r="AZ19" s="1424" t="s">
        <v>51</v>
      </c>
      <c r="BA19" s="609"/>
      <c r="BB19" s="1444">
        <v>0</v>
      </c>
      <c r="BC19" s="1269">
        <v>0</v>
      </c>
      <c r="BD19" s="1269">
        <v>0</v>
      </c>
      <c r="BE19" s="1269">
        <v>0</v>
      </c>
      <c r="BF19" s="1399">
        <v>0</v>
      </c>
      <c r="BG19" s="1399">
        <v>0</v>
      </c>
      <c r="BH19" s="1424" t="s">
        <v>51</v>
      </c>
      <c r="BI19" s="609"/>
      <c r="BJ19" s="1444">
        <v>0</v>
      </c>
      <c r="BK19" s="1399">
        <v>0</v>
      </c>
      <c r="BL19" s="1399">
        <v>0</v>
      </c>
      <c r="BM19" s="1399">
        <v>0</v>
      </c>
      <c r="BN19" s="1399">
        <v>0</v>
      </c>
      <c r="BO19" s="1399">
        <v>0</v>
      </c>
      <c r="BP19" s="1424" t="s">
        <v>51</v>
      </c>
      <c r="BQ19" s="609"/>
      <c r="BR19" s="1444"/>
      <c r="BS19" s="1399">
        <v>0</v>
      </c>
      <c r="BT19" s="1399">
        <v>0</v>
      </c>
      <c r="BU19" s="1399">
        <v>0</v>
      </c>
      <c r="BV19" s="1399">
        <v>0</v>
      </c>
      <c r="BW19" s="1399">
        <v>0</v>
      </c>
      <c r="BX19" s="1424" t="s">
        <v>51</v>
      </c>
      <c r="BY19" s="609"/>
      <c r="BZ19" s="1444"/>
      <c r="CA19" s="1399"/>
      <c r="CB19" s="1399"/>
      <c r="CC19" s="1399">
        <v>0</v>
      </c>
      <c r="CD19" s="1399">
        <v>0</v>
      </c>
      <c r="CE19" s="1399"/>
      <c r="CF19" s="1424" t="s">
        <v>51</v>
      </c>
      <c r="CG19" s="609"/>
      <c r="CH19" s="1444"/>
      <c r="CI19" s="1399"/>
      <c r="CJ19" s="1399"/>
      <c r="CK19" s="1399">
        <v>0</v>
      </c>
      <c r="CL19" s="1399">
        <v>0</v>
      </c>
      <c r="CM19" s="1399"/>
      <c r="CN19" s="1424" t="s">
        <v>51</v>
      </c>
      <c r="CO19" s="609"/>
      <c r="CP19" s="1400">
        <v>0</v>
      </c>
      <c r="CQ19" s="1423">
        <v>0</v>
      </c>
      <c r="CR19" s="1423">
        <v>0</v>
      </c>
      <c r="CS19" s="1423">
        <v>0</v>
      </c>
      <c r="CT19" s="1423">
        <v>0</v>
      </c>
      <c r="CU19" s="1423">
        <v>0</v>
      </c>
      <c r="CV19" s="1481" t="s">
        <v>51</v>
      </c>
      <c r="CW19" s="609"/>
      <c r="CX19" s="1400"/>
      <c r="CY19" s="1423"/>
      <c r="CZ19" s="1423"/>
      <c r="DA19" s="1399"/>
      <c r="DB19" s="1423">
        <v>0</v>
      </c>
      <c r="DC19" s="1485" t="s">
        <v>51</v>
      </c>
      <c r="DD19" s="1485" t="e">
        <v>#DIV/0!</v>
      </c>
      <c r="DE19" s="1495" t="e">
        <v>#DIV/0!</v>
      </c>
      <c r="DF19" s="1424" t="e">
        <v>#DIV/0!</v>
      </c>
      <c r="DG19" s="890"/>
    </row>
    <row r="20" customHeight="1" spans="2:111">
      <c r="B20" s="1396" t="s">
        <v>113</v>
      </c>
      <c r="C20" s="609"/>
      <c r="D20" s="1400">
        <v>0</v>
      </c>
      <c r="E20" s="1423">
        <v>258148</v>
      </c>
      <c r="F20" s="1399">
        <v>-258148</v>
      </c>
      <c r="G20" s="1423">
        <v>258148</v>
      </c>
      <c r="H20" s="1424"/>
      <c r="I20" s="609"/>
      <c r="J20" s="1444">
        <v>0</v>
      </c>
      <c r="K20" s="1399">
        <v>0</v>
      </c>
      <c r="L20" s="1399">
        <v>0</v>
      </c>
      <c r="M20" s="1399">
        <v>208840</v>
      </c>
      <c r="N20" s="1424"/>
      <c r="O20" s="609"/>
      <c r="P20" s="1444">
        <v>0</v>
      </c>
      <c r="Q20" s="1399"/>
      <c r="R20" s="1399">
        <v>0</v>
      </c>
      <c r="S20" s="1399">
        <v>233494</v>
      </c>
      <c r="T20" s="1424"/>
      <c r="U20" s="609"/>
      <c r="V20" s="1444">
        <v>0</v>
      </c>
      <c r="W20" s="1399"/>
      <c r="X20" s="1399"/>
      <c r="Y20" s="1399"/>
      <c r="Z20" s="1399"/>
      <c r="AA20" s="1399"/>
      <c r="AB20" s="1424"/>
      <c r="AC20" s="609"/>
      <c r="AD20" s="1444">
        <v>0</v>
      </c>
      <c r="AE20" s="1399"/>
      <c r="AF20" s="1399"/>
      <c r="AG20" s="1399">
        <v>0</v>
      </c>
      <c r="AH20" s="1399">
        <v>0</v>
      </c>
      <c r="AI20" s="1399">
        <v>0</v>
      </c>
      <c r="AJ20" s="1424"/>
      <c r="AK20" s="609"/>
      <c r="AL20" s="1444">
        <v>0</v>
      </c>
      <c r="AM20" s="1399"/>
      <c r="AN20" s="1399"/>
      <c r="AO20" s="1399">
        <v>0</v>
      </c>
      <c r="AP20" s="1399">
        <v>0</v>
      </c>
      <c r="AQ20" s="1399">
        <v>0</v>
      </c>
      <c r="AR20" s="1424"/>
      <c r="AS20" s="609"/>
      <c r="AT20" s="1444">
        <v>0</v>
      </c>
      <c r="AU20" s="1399">
        <v>310860</v>
      </c>
      <c r="AV20" s="1399">
        <v>310860</v>
      </c>
      <c r="AW20" s="1399"/>
      <c r="AX20" s="1399"/>
      <c r="AY20" s="1399">
        <v>0</v>
      </c>
      <c r="AZ20" s="1424"/>
      <c r="BA20" s="609"/>
      <c r="BB20" s="1444">
        <v>0</v>
      </c>
      <c r="BC20" s="1269">
        <v>323294.4</v>
      </c>
      <c r="BD20" s="1269">
        <v>0</v>
      </c>
      <c r="BE20" s="1399"/>
      <c r="BF20" s="1399"/>
      <c r="BG20" s="1399">
        <v>0</v>
      </c>
      <c r="BH20" s="1424"/>
      <c r="BI20" s="609"/>
      <c r="BJ20" s="1444">
        <v>0</v>
      </c>
      <c r="BK20" s="1399">
        <v>336226.176</v>
      </c>
      <c r="BL20" s="1399">
        <v>0</v>
      </c>
      <c r="BM20" s="1399"/>
      <c r="BN20" s="1399"/>
      <c r="BO20" s="1399">
        <v>0</v>
      </c>
      <c r="BP20" s="1424"/>
      <c r="BQ20" s="609"/>
      <c r="BR20" s="1444">
        <v>0</v>
      </c>
      <c r="BS20" s="1399">
        <v>349675.22304</v>
      </c>
      <c r="BT20" s="1399">
        <v>0</v>
      </c>
      <c r="BU20" s="1399">
        <v>0</v>
      </c>
      <c r="BV20" s="1399">
        <v>0</v>
      </c>
      <c r="BW20" s="1399">
        <v>0</v>
      </c>
      <c r="BX20" s="1424"/>
      <c r="BY20" s="609"/>
      <c r="BZ20" s="1444"/>
      <c r="CA20" s="1399"/>
      <c r="CB20" s="1399"/>
      <c r="CC20" s="1399"/>
      <c r="CD20" s="1399"/>
      <c r="CE20" s="1399"/>
      <c r="CF20" s="1424"/>
      <c r="CG20" s="609"/>
      <c r="CH20" s="1444"/>
      <c r="CI20" s="1399"/>
      <c r="CJ20" s="1399"/>
      <c r="CK20" s="1399"/>
      <c r="CL20" s="1399"/>
      <c r="CM20" s="1399"/>
      <c r="CN20" s="1424"/>
      <c r="CO20" s="609"/>
      <c r="CP20" s="1400">
        <v>0</v>
      </c>
      <c r="CQ20" s="1423">
        <v>1578203.79904</v>
      </c>
      <c r="CR20" s="1423">
        <v>0</v>
      </c>
      <c r="CS20" s="1423"/>
      <c r="CT20" s="1423"/>
      <c r="CU20" s="1423"/>
      <c r="CV20" s="1481"/>
      <c r="CW20" s="609"/>
      <c r="CX20" s="1400">
        <v>2787062.75224166</v>
      </c>
      <c r="CY20" s="1423"/>
      <c r="CZ20" s="1423"/>
      <c r="DA20" s="1399">
        <v>2061926.75224166</v>
      </c>
      <c r="DB20" s="1423">
        <v>933976</v>
      </c>
      <c r="DC20" s="1485">
        <v>1.98408390819642</v>
      </c>
      <c r="DD20" s="1485"/>
      <c r="DE20" s="1495"/>
      <c r="DF20" s="1424"/>
      <c r="DG20" s="890"/>
    </row>
    <row r="21" spans="2:111">
      <c r="B21" s="1401" t="s">
        <v>114</v>
      </c>
      <c r="C21" s="609"/>
      <c r="D21" s="1402">
        <v>1435540.914</v>
      </c>
      <c r="E21" s="1426">
        <v>1800000</v>
      </c>
      <c r="F21" s="1269">
        <v>-364459.086</v>
      </c>
      <c r="G21" s="1426">
        <v>1435540.914</v>
      </c>
      <c r="H21" s="1427">
        <v>0</v>
      </c>
      <c r="I21" s="609"/>
      <c r="J21" s="1445">
        <v>1524917</v>
      </c>
      <c r="K21" s="1269">
        <v>1800000</v>
      </c>
      <c r="L21" s="1269">
        <v>-275083</v>
      </c>
      <c r="M21" s="1269">
        <v>1246287</v>
      </c>
      <c r="N21" s="1449">
        <v>0.223568086644569</v>
      </c>
      <c r="O21" s="609"/>
      <c r="P21" s="1445">
        <v>1567900</v>
      </c>
      <c r="Q21" s="1269">
        <v>1800000</v>
      </c>
      <c r="R21" s="1269">
        <v>-232100</v>
      </c>
      <c r="S21" s="1269">
        <v>1654396</v>
      </c>
      <c r="T21" s="1449">
        <v>-0.0522825248610369</v>
      </c>
      <c r="U21" s="609"/>
      <c r="V21" s="1445">
        <v>1199975.25</v>
      </c>
      <c r="W21" s="1269">
        <v>1800000</v>
      </c>
      <c r="X21" s="1269">
        <v>1800000</v>
      </c>
      <c r="Y21" s="1269">
        <v>-600024.75</v>
      </c>
      <c r="Z21" s="1269">
        <v>-600024.75</v>
      </c>
      <c r="AA21" s="1269">
        <v>1329349</v>
      </c>
      <c r="AB21" s="1449">
        <v>-0.097321132373816</v>
      </c>
      <c r="AC21" s="609"/>
      <c r="AD21" s="1445">
        <v>1524752</v>
      </c>
      <c r="AE21" s="1269">
        <v>1800000</v>
      </c>
      <c r="AF21" s="1269">
        <v>1800000</v>
      </c>
      <c r="AG21" s="1269">
        <v>-275248</v>
      </c>
      <c r="AH21" s="1269">
        <v>-275248</v>
      </c>
      <c r="AI21" s="1269">
        <v>2569247.49</v>
      </c>
      <c r="AJ21" s="1449">
        <v>-0.406537514998215</v>
      </c>
      <c r="AK21" s="609"/>
      <c r="AL21" s="1445">
        <v>1952365</v>
      </c>
      <c r="AM21" s="1269">
        <v>1800000</v>
      </c>
      <c r="AN21" s="1269">
        <v>1800000</v>
      </c>
      <c r="AO21" s="1269">
        <v>152365</v>
      </c>
      <c r="AP21" s="1269">
        <v>152365</v>
      </c>
      <c r="AQ21" s="1269">
        <v>393388</v>
      </c>
      <c r="AR21" s="1449">
        <v>3.9629500645673</v>
      </c>
      <c r="AS21" s="609"/>
      <c r="AT21" s="1445">
        <v>1952365</v>
      </c>
      <c r="AU21" s="1269">
        <v>1800000</v>
      </c>
      <c r="AV21" s="1269">
        <v>1800000</v>
      </c>
      <c r="AW21" s="1269">
        <v>152365</v>
      </c>
      <c r="AX21" s="1269">
        <v>152365</v>
      </c>
      <c r="AY21" s="1269">
        <v>1773914.8</v>
      </c>
      <c r="AZ21" s="1449">
        <v>0.100596826860005</v>
      </c>
      <c r="BA21" s="609"/>
      <c r="BB21" s="1445">
        <v>1335564</v>
      </c>
      <c r="BC21" s="1269">
        <v>2000000</v>
      </c>
      <c r="BD21" s="1269">
        <v>1400000</v>
      </c>
      <c r="BE21" s="1269">
        <v>-664436</v>
      </c>
      <c r="BF21" s="1269">
        <v>-64436</v>
      </c>
      <c r="BG21" s="1399">
        <v>2462402</v>
      </c>
      <c r="BH21" s="1449">
        <v>-0.457617399596004</v>
      </c>
      <c r="BI21" s="609"/>
      <c r="BJ21" s="1472">
        <v>1385737</v>
      </c>
      <c r="BK21" s="1269">
        <v>2000000</v>
      </c>
      <c r="BL21" s="1269">
        <v>1335564</v>
      </c>
      <c r="BM21" s="1269">
        <v>-614263</v>
      </c>
      <c r="BN21" s="1269">
        <v>50173</v>
      </c>
      <c r="BO21" s="1269">
        <v>1131892</v>
      </c>
      <c r="BP21" s="1449">
        <v>0.224266096058635</v>
      </c>
      <c r="BQ21" s="609"/>
      <c r="BR21" s="1445">
        <v>1419185</v>
      </c>
      <c r="BS21" s="1269">
        <v>2050000</v>
      </c>
      <c r="BT21" s="1269">
        <v>2050000</v>
      </c>
      <c r="BU21" s="1269">
        <v>-630815</v>
      </c>
      <c r="BV21" s="1269">
        <v>-630815</v>
      </c>
      <c r="BW21" s="1269">
        <v>1647548</v>
      </c>
      <c r="BX21" s="1449">
        <v>-0.138607797769777</v>
      </c>
      <c r="BY21" s="609"/>
      <c r="BZ21" s="1445"/>
      <c r="CA21" s="1269"/>
      <c r="CB21" s="1269"/>
      <c r="CC21" s="1269">
        <v>0</v>
      </c>
      <c r="CD21" s="1269">
        <v>0</v>
      </c>
      <c r="CE21" s="1269"/>
      <c r="CF21" s="1449" t="s">
        <v>51</v>
      </c>
      <c r="CG21" s="609"/>
      <c r="CH21" s="1445"/>
      <c r="CI21" s="1269"/>
      <c r="CJ21" s="1269"/>
      <c r="CK21" s="1269">
        <v>0</v>
      </c>
      <c r="CL21" s="1269">
        <v>0</v>
      </c>
      <c r="CM21" s="1269"/>
      <c r="CN21" s="1449" t="s">
        <v>51</v>
      </c>
      <c r="CO21" s="609"/>
      <c r="CP21" s="1402">
        <v>15298301.164</v>
      </c>
      <c r="CQ21" s="1426">
        <v>18650000</v>
      </c>
      <c r="CR21" s="1426">
        <v>15929116.164</v>
      </c>
      <c r="CS21" s="1426">
        <v>-3351698.836</v>
      </c>
      <c r="CT21" s="1426">
        <v>-630814.999999998</v>
      </c>
      <c r="CU21" s="1426">
        <v>15643965.204</v>
      </c>
      <c r="CV21" s="1482">
        <v>-0.0220956794196664</v>
      </c>
      <c r="CW21" s="609"/>
      <c r="CX21" s="1402">
        <v>22840000</v>
      </c>
      <c r="CY21" s="1426"/>
      <c r="CZ21" s="1426"/>
      <c r="DA21" s="1269">
        <v>21693109.914</v>
      </c>
      <c r="DB21" s="1426">
        <v>18758185.184</v>
      </c>
      <c r="DC21" s="1486">
        <v>0.217601797613216</v>
      </c>
      <c r="DD21" s="1486">
        <v>-1</v>
      </c>
      <c r="DE21" s="1497">
        <v>-1</v>
      </c>
      <c r="DF21" s="1449">
        <v>0.156461016948664</v>
      </c>
      <c r="DG21" s="890"/>
    </row>
    <row r="22" ht="5.25" customHeight="1" spans="2:111">
      <c r="B22" s="1403"/>
      <c r="C22" s="609"/>
      <c r="D22" s="1404"/>
      <c r="E22" s="1428"/>
      <c r="F22" s="1429"/>
      <c r="G22" s="1429"/>
      <c r="H22" s="1430" t="s">
        <v>51</v>
      </c>
      <c r="I22" s="609"/>
      <c r="J22" s="1404"/>
      <c r="K22" s="1429"/>
      <c r="L22" s="1429"/>
      <c r="M22" s="1429"/>
      <c r="N22" s="1450" t="s">
        <v>51</v>
      </c>
      <c r="O22" s="609"/>
      <c r="P22" s="1404"/>
      <c r="Q22" s="1429"/>
      <c r="R22" s="1429"/>
      <c r="S22" s="1429"/>
      <c r="T22" s="1450" t="s">
        <v>51</v>
      </c>
      <c r="U22" s="609"/>
      <c r="V22" s="1404"/>
      <c r="W22" s="1429"/>
      <c r="X22" s="1429"/>
      <c r="Y22" s="1429"/>
      <c r="Z22" s="1429"/>
      <c r="AA22" s="1429"/>
      <c r="AB22" s="1450" t="s">
        <v>51</v>
      </c>
      <c r="AC22" s="609"/>
      <c r="AD22" s="1404"/>
      <c r="AE22" s="1429"/>
      <c r="AF22" s="1429"/>
      <c r="AG22" s="1429"/>
      <c r="AH22" s="1429"/>
      <c r="AI22" s="1429"/>
      <c r="AJ22" s="1450" t="s">
        <v>51</v>
      </c>
      <c r="AK22" s="609"/>
      <c r="AL22" s="1404"/>
      <c r="AM22" s="1429"/>
      <c r="AN22" s="1429"/>
      <c r="AO22" s="1429"/>
      <c r="AP22" s="1429"/>
      <c r="AQ22" s="1429"/>
      <c r="AR22" s="1450" t="s">
        <v>51</v>
      </c>
      <c r="AS22" s="609"/>
      <c r="AT22" s="1404"/>
      <c r="AU22" s="1429"/>
      <c r="AV22" s="1429"/>
      <c r="AW22" s="1429"/>
      <c r="AX22" s="1429"/>
      <c r="AY22" s="1429"/>
      <c r="AZ22" s="1450" t="s">
        <v>51</v>
      </c>
      <c r="BA22" s="609"/>
      <c r="BB22" s="1404"/>
      <c r="BC22" s="1429"/>
      <c r="BD22" s="1429"/>
      <c r="BE22" s="1429"/>
      <c r="BF22" s="1429"/>
      <c r="BG22" s="1429"/>
      <c r="BH22" s="1450" t="s">
        <v>51</v>
      </c>
      <c r="BI22" s="609"/>
      <c r="BJ22" s="1404"/>
      <c r="BK22" s="1429"/>
      <c r="BL22" s="1429"/>
      <c r="BM22" s="1429"/>
      <c r="BN22" s="1429"/>
      <c r="BO22" s="1429"/>
      <c r="BP22" s="1450" t="s">
        <v>51</v>
      </c>
      <c r="BQ22" s="609"/>
      <c r="BR22" s="1404"/>
      <c r="BS22" s="1429"/>
      <c r="BT22" s="1429"/>
      <c r="BU22" s="1429"/>
      <c r="BV22" s="1429"/>
      <c r="BW22" s="1429"/>
      <c r="BX22" s="1450" t="s">
        <v>51</v>
      </c>
      <c r="BY22" s="609"/>
      <c r="BZ22" s="1404"/>
      <c r="CA22" s="1429"/>
      <c r="CB22" s="1429"/>
      <c r="CC22" s="1429"/>
      <c r="CD22" s="1429"/>
      <c r="CE22" s="1429"/>
      <c r="CF22" s="1450" t="s">
        <v>51</v>
      </c>
      <c r="CG22" s="609"/>
      <c r="CH22" s="1404"/>
      <c r="CI22" s="1429"/>
      <c r="CJ22" s="1429"/>
      <c r="CK22" s="1429"/>
      <c r="CL22" s="1429"/>
      <c r="CM22" s="1429"/>
      <c r="CN22" s="1450" t="s">
        <v>51</v>
      </c>
      <c r="CO22" s="609"/>
      <c r="CP22" s="1404"/>
      <c r="CQ22" s="1429"/>
      <c r="CR22" s="940"/>
      <c r="CS22" s="1429"/>
      <c r="CT22" s="1429"/>
      <c r="CU22" s="1429"/>
      <c r="CV22" s="1450"/>
      <c r="CW22" s="609"/>
      <c r="CX22" s="1404"/>
      <c r="CY22" s="1429"/>
      <c r="CZ22" s="1429"/>
      <c r="DA22" s="1429"/>
      <c r="DB22" s="1429"/>
      <c r="DC22" s="1487"/>
      <c r="DD22" s="1487"/>
      <c r="DE22" s="1487"/>
      <c r="DF22" s="1450"/>
      <c r="DG22" s="890"/>
    </row>
    <row r="23" spans="2:112">
      <c r="B23" s="601" t="s">
        <v>115</v>
      </c>
      <c r="C23" s="609"/>
      <c r="D23" s="644">
        <v>3845000</v>
      </c>
      <c r="E23" s="1087">
        <v>6349000</v>
      </c>
      <c r="F23" s="663">
        <v>-2504000</v>
      </c>
      <c r="G23" s="663">
        <v>2040000</v>
      </c>
      <c r="H23" s="691">
        <v>0.884803921568627</v>
      </c>
      <c r="I23" s="609"/>
      <c r="J23" s="644">
        <v>3145000</v>
      </c>
      <c r="K23" s="663">
        <v>6583000</v>
      </c>
      <c r="L23" s="663">
        <v>-3438000</v>
      </c>
      <c r="M23" s="663">
        <v>1941300</v>
      </c>
      <c r="N23" s="691">
        <v>0.620048421161078</v>
      </c>
      <c r="O23" s="609"/>
      <c r="P23" s="644">
        <v>2428850</v>
      </c>
      <c r="Q23" s="663">
        <v>10281000</v>
      </c>
      <c r="R23" s="663">
        <v>-7852150</v>
      </c>
      <c r="S23" s="663">
        <v>400000</v>
      </c>
      <c r="T23" s="691">
        <v>5.072125</v>
      </c>
      <c r="U23" s="609"/>
      <c r="V23" s="644">
        <v>3362500</v>
      </c>
      <c r="W23" s="663">
        <v>36113000</v>
      </c>
      <c r="X23" s="663">
        <v>8663000</v>
      </c>
      <c r="Y23" s="663">
        <v>-32750500</v>
      </c>
      <c r="Z23" s="663">
        <v>-5300500</v>
      </c>
      <c r="AA23" s="663">
        <v>1653000</v>
      </c>
      <c r="AB23" s="691">
        <v>1.03418027828191</v>
      </c>
      <c r="AC23" s="609"/>
      <c r="AD23" s="644">
        <v>1680000</v>
      </c>
      <c r="AE23" s="663">
        <v>37728250</v>
      </c>
      <c r="AF23" s="663">
        <v>11978250</v>
      </c>
      <c r="AG23" s="663">
        <v>-36048250</v>
      </c>
      <c r="AH23" s="663">
        <v>-10298250</v>
      </c>
      <c r="AI23" s="663">
        <v>1305000</v>
      </c>
      <c r="AJ23" s="691">
        <v>0.28735632183908</v>
      </c>
      <c r="AK23" s="609"/>
      <c r="AL23" s="644">
        <v>3373000</v>
      </c>
      <c r="AM23" s="663">
        <v>37475000</v>
      </c>
      <c r="AN23" s="663">
        <v>29425000</v>
      </c>
      <c r="AO23" s="663">
        <v>-34102000</v>
      </c>
      <c r="AP23" s="663">
        <v>-26052000</v>
      </c>
      <c r="AQ23" s="663">
        <v>600000</v>
      </c>
      <c r="AR23" s="691">
        <v>4.62166666666667</v>
      </c>
      <c r="AS23" s="609"/>
      <c r="AT23" s="644">
        <v>4050000</v>
      </c>
      <c r="AU23" s="663">
        <v>20276250</v>
      </c>
      <c r="AV23" s="663">
        <v>13926250</v>
      </c>
      <c r="AW23" s="663">
        <v>-16226250</v>
      </c>
      <c r="AX23" s="663">
        <v>-9876250</v>
      </c>
      <c r="AY23" s="663">
        <v>700000</v>
      </c>
      <c r="AZ23" s="691">
        <v>4.78571428571429</v>
      </c>
      <c r="BA23" s="609"/>
      <c r="BB23" s="1468">
        <v>5535000</v>
      </c>
      <c r="BC23" s="663">
        <v>17302250</v>
      </c>
      <c r="BD23" s="663">
        <v>4461873</v>
      </c>
      <c r="BE23" s="663">
        <v>-11767250</v>
      </c>
      <c r="BF23" s="663">
        <v>1073127</v>
      </c>
      <c r="BG23" s="663">
        <v>700000</v>
      </c>
      <c r="BH23" s="691">
        <v>6.90714285714286</v>
      </c>
      <c r="BI23" s="609"/>
      <c r="BJ23" s="644">
        <v>4530000</v>
      </c>
      <c r="BK23" s="663">
        <v>14899500</v>
      </c>
      <c r="BL23" s="663">
        <v>16899500</v>
      </c>
      <c r="BM23" s="663">
        <v>-10369500</v>
      </c>
      <c r="BN23" s="663">
        <v>-12369500</v>
      </c>
      <c r="BO23" s="663">
        <v>700000</v>
      </c>
      <c r="BP23" s="691">
        <v>5.47142857142857</v>
      </c>
      <c r="BQ23" s="609"/>
      <c r="BR23" s="644">
        <v>4180000</v>
      </c>
      <c r="BS23" s="663">
        <v>15399000</v>
      </c>
      <c r="BT23" s="663">
        <v>11205500</v>
      </c>
      <c r="BU23" s="663">
        <v>-11219000</v>
      </c>
      <c r="BV23" s="663">
        <v>-7025500</v>
      </c>
      <c r="BW23" s="663">
        <v>1000000</v>
      </c>
      <c r="BX23" s="691">
        <v>3.18</v>
      </c>
      <c r="BY23" s="609"/>
      <c r="BZ23" s="644">
        <v>0</v>
      </c>
      <c r="CA23" s="663">
        <v>0</v>
      </c>
      <c r="CB23" s="663">
        <v>0</v>
      </c>
      <c r="CC23" s="663">
        <v>0</v>
      </c>
      <c r="CD23" s="663">
        <v>0</v>
      </c>
      <c r="CE23" s="663">
        <v>0</v>
      </c>
      <c r="CF23" s="691" t="s">
        <v>51</v>
      </c>
      <c r="CG23" s="609"/>
      <c r="CH23" s="644">
        <v>0</v>
      </c>
      <c r="CI23" s="663">
        <v>0</v>
      </c>
      <c r="CJ23" s="663">
        <v>0</v>
      </c>
      <c r="CK23" s="663">
        <v>0</v>
      </c>
      <c r="CL23" s="663">
        <v>0</v>
      </c>
      <c r="CM23" s="663">
        <v>0</v>
      </c>
      <c r="CN23" s="691" t="s">
        <v>51</v>
      </c>
      <c r="CO23" s="609"/>
      <c r="CP23" s="603">
        <v>36129350</v>
      </c>
      <c r="CQ23" s="627">
        <v>202406250</v>
      </c>
      <c r="CR23" s="625">
        <v>43154850</v>
      </c>
      <c r="CS23" s="627">
        <v>-166276900</v>
      </c>
      <c r="CT23" s="627">
        <v>-7025500</v>
      </c>
      <c r="CU23" s="627">
        <v>11039300</v>
      </c>
      <c r="CV23" s="628">
        <v>2.27279356480936</v>
      </c>
      <c r="CW23" s="609"/>
      <c r="CX23" s="603">
        <v>239438250</v>
      </c>
      <c r="CY23" s="627">
        <v>0</v>
      </c>
      <c r="CZ23" s="627">
        <v>0</v>
      </c>
      <c r="DA23" s="663">
        <v>125176950</v>
      </c>
      <c r="DB23" s="627">
        <v>14549300</v>
      </c>
      <c r="DC23" s="684">
        <v>15.457028860495</v>
      </c>
      <c r="DD23" s="684">
        <v>-1</v>
      </c>
      <c r="DE23" s="1161">
        <v>-1</v>
      </c>
      <c r="DF23" s="691">
        <v>7.60364072498333</v>
      </c>
      <c r="DG23" s="890"/>
      <c r="DH23" s="771"/>
    </row>
    <row r="24" s="1389" customFormat="1" customHeight="1" spans="1:112">
      <c r="A24" s="1405"/>
      <c r="B24" s="1406" t="s">
        <v>116</v>
      </c>
      <c r="C24" s="1407"/>
      <c r="D24" s="1150"/>
      <c r="E24" s="1125">
        <v>300000</v>
      </c>
      <c r="F24" s="1125">
        <v>-300000</v>
      </c>
      <c r="G24" s="1125">
        <v>300000</v>
      </c>
      <c r="H24" s="1431">
        <v>-1</v>
      </c>
      <c r="I24" s="1407"/>
      <c r="J24" s="1150"/>
      <c r="K24" s="1125">
        <v>300000</v>
      </c>
      <c r="L24" s="1125">
        <v>-300000</v>
      </c>
      <c r="M24" s="1125">
        <v>210000</v>
      </c>
      <c r="N24" s="1431">
        <v>-1</v>
      </c>
      <c r="O24" s="1407"/>
      <c r="P24" s="1150"/>
      <c r="Q24" s="1125"/>
      <c r="R24" s="1125">
        <v>0</v>
      </c>
      <c r="S24" s="1125"/>
      <c r="T24" s="1451" t="s">
        <v>51</v>
      </c>
      <c r="U24" s="1407"/>
      <c r="V24" s="1150"/>
      <c r="W24" s="1125"/>
      <c r="X24" s="1125"/>
      <c r="Y24" s="1125">
        <v>0</v>
      </c>
      <c r="Z24" s="1125">
        <v>0</v>
      </c>
      <c r="AA24" s="1125"/>
      <c r="AB24" s="1431" t="s">
        <v>51</v>
      </c>
      <c r="AC24" s="1407"/>
      <c r="AD24" s="1150"/>
      <c r="AE24" s="1125">
        <v>300000</v>
      </c>
      <c r="AF24" s="1125"/>
      <c r="AG24" s="1125">
        <v>-300000</v>
      </c>
      <c r="AH24" s="1125">
        <v>0</v>
      </c>
      <c r="AI24" s="1125"/>
      <c r="AJ24" s="1431" t="s">
        <v>51</v>
      </c>
      <c r="AK24" s="1407"/>
      <c r="AL24" s="1150">
        <v>0</v>
      </c>
      <c r="AM24" s="1125"/>
      <c r="AN24" s="1125"/>
      <c r="AO24" s="1125">
        <v>0</v>
      </c>
      <c r="AP24" s="1125">
        <v>0</v>
      </c>
      <c r="AQ24" s="1125">
        <v>0</v>
      </c>
      <c r="AR24" s="1451" t="s">
        <v>51</v>
      </c>
      <c r="AS24" s="1407"/>
      <c r="AT24" s="1125">
        <v>200000</v>
      </c>
      <c r="AU24" s="1125">
        <v>300000</v>
      </c>
      <c r="AV24" s="1125">
        <v>300000</v>
      </c>
      <c r="AW24" s="1125">
        <v>-100000</v>
      </c>
      <c r="AX24" s="1125">
        <v>-100000</v>
      </c>
      <c r="AY24" s="1125">
        <v>0</v>
      </c>
      <c r="AZ24" s="1451" t="s">
        <v>51</v>
      </c>
      <c r="BA24" s="1407"/>
      <c r="BB24" s="1150">
        <v>200000</v>
      </c>
      <c r="BC24" s="663">
        <v>210000</v>
      </c>
      <c r="BD24" s="663">
        <v>210000</v>
      </c>
      <c r="BE24" s="1125">
        <v>-10000</v>
      </c>
      <c r="BF24" s="1125">
        <v>-10000</v>
      </c>
      <c r="BG24" s="1125">
        <v>0</v>
      </c>
      <c r="BH24" s="1451" t="s">
        <v>51</v>
      </c>
      <c r="BI24" s="1407"/>
      <c r="BJ24" s="1150"/>
      <c r="BK24" s="1125">
        <v>210000</v>
      </c>
      <c r="BL24" s="1125">
        <v>210000</v>
      </c>
      <c r="BM24" s="1125">
        <v>-210000</v>
      </c>
      <c r="BN24" s="1125">
        <v>-210000</v>
      </c>
      <c r="BO24" s="1125"/>
      <c r="BP24" s="1451" t="s">
        <v>51</v>
      </c>
      <c r="BQ24" s="1407"/>
      <c r="BR24" s="1150"/>
      <c r="BS24" s="1125">
        <v>210000</v>
      </c>
      <c r="BT24" s="1125">
        <v>210000</v>
      </c>
      <c r="BU24" s="1125">
        <v>-210000</v>
      </c>
      <c r="BV24" s="1125">
        <v>-210000</v>
      </c>
      <c r="BW24" s="1125"/>
      <c r="BX24" s="1451" t="s">
        <v>51</v>
      </c>
      <c r="BY24" s="1407"/>
      <c r="BZ24" s="1150"/>
      <c r="CA24" s="1125"/>
      <c r="CB24" s="1125"/>
      <c r="CC24" s="1125">
        <v>0</v>
      </c>
      <c r="CD24" s="1125">
        <v>0</v>
      </c>
      <c r="CE24" s="1125"/>
      <c r="CF24" s="1451" t="s">
        <v>51</v>
      </c>
      <c r="CG24" s="1407"/>
      <c r="CH24" s="1150"/>
      <c r="CI24" s="1125"/>
      <c r="CJ24" s="1125"/>
      <c r="CK24" s="1125">
        <v>0</v>
      </c>
      <c r="CL24" s="1125">
        <v>0</v>
      </c>
      <c r="CM24" s="1125"/>
      <c r="CN24" s="1451" t="s">
        <v>51</v>
      </c>
      <c r="CO24" s="1407"/>
      <c r="CP24" s="1150">
        <v>400000</v>
      </c>
      <c r="CQ24" s="625">
        <v>1830000</v>
      </c>
      <c r="CR24" s="625">
        <v>610000</v>
      </c>
      <c r="CS24" s="1125">
        <v>-1430000</v>
      </c>
      <c r="CT24" s="1125">
        <v>-210000</v>
      </c>
      <c r="CU24" s="1125">
        <v>510000</v>
      </c>
      <c r="CV24" s="1431">
        <v>-0.215686274509804</v>
      </c>
      <c r="CW24" s="1407"/>
      <c r="CX24" s="1150">
        <v>2850000</v>
      </c>
      <c r="CY24" s="1125"/>
      <c r="CZ24" s="1125"/>
      <c r="DA24" s="663">
        <v>2550000</v>
      </c>
      <c r="DB24" s="1125">
        <v>510000</v>
      </c>
      <c r="DC24" s="1488">
        <v>4.58823529411765</v>
      </c>
      <c r="DD24" s="1162">
        <v>-1</v>
      </c>
      <c r="DE24" s="1488">
        <v>-1</v>
      </c>
      <c r="DF24" s="1451">
        <v>4</v>
      </c>
      <c r="DG24" s="1498"/>
      <c r="DH24" s="1499"/>
    </row>
    <row r="25" s="1389" customFormat="1" customHeight="1" spans="1:112">
      <c r="A25" s="1405"/>
      <c r="B25" s="1406" t="s">
        <v>117</v>
      </c>
      <c r="C25" s="1407"/>
      <c r="D25" s="1150">
        <v>2400000</v>
      </c>
      <c r="E25" s="1432">
        <v>4349000</v>
      </c>
      <c r="F25" s="1125"/>
      <c r="G25" s="1125"/>
      <c r="H25" s="1431"/>
      <c r="I25" s="1407"/>
      <c r="J25" s="1150">
        <v>1360000</v>
      </c>
      <c r="K25" s="1125">
        <v>4583000</v>
      </c>
      <c r="L25" s="1125"/>
      <c r="M25" s="1125"/>
      <c r="N25" s="1431"/>
      <c r="O25" s="1407"/>
      <c r="P25" s="1150">
        <v>1111350</v>
      </c>
      <c r="Q25" s="1125">
        <v>6881000</v>
      </c>
      <c r="R25" s="1125"/>
      <c r="S25" s="1125"/>
      <c r="T25" s="1451"/>
      <c r="U25" s="1407"/>
      <c r="V25" s="1150">
        <v>1280000</v>
      </c>
      <c r="W25" s="1125">
        <v>10613000</v>
      </c>
      <c r="X25" s="1125">
        <v>6113000</v>
      </c>
      <c r="Y25" s="1125"/>
      <c r="Z25" s="1125"/>
      <c r="AA25" s="1125"/>
      <c r="AB25" s="1431"/>
      <c r="AC25" s="1407"/>
      <c r="AD25" s="1150">
        <v>1000000</v>
      </c>
      <c r="AE25" s="1125">
        <v>11928250</v>
      </c>
      <c r="AF25" s="1125">
        <v>9428250</v>
      </c>
      <c r="AG25" s="1125"/>
      <c r="AH25" s="1125"/>
      <c r="AI25" s="1125"/>
      <c r="AJ25" s="1431"/>
      <c r="AK25" s="1407"/>
      <c r="AL25" s="1150">
        <v>1680000</v>
      </c>
      <c r="AM25" s="1125">
        <v>11975000</v>
      </c>
      <c r="AN25" s="1125">
        <v>10725000</v>
      </c>
      <c r="AO25" s="1125"/>
      <c r="AP25" s="1125"/>
      <c r="AQ25" s="1125"/>
      <c r="AR25" s="1451"/>
      <c r="AS25" s="1407"/>
      <c r="AT25" s="1150">
        <v>1800000</v>
      </c>
      <c r="AU25" s="1125">
        <v>11476250</v>
      </c>
      <c r="AV25" s="1125">
        <v>10226250</v>
      </c>
      <c r="AW25" s="1125">
        <v>-9676250</v>
      </c>
      <c r="AX25" s="1125">
        <v>-8426250</v>
      </c>
      <c r="AY25" s="1125">
        <v>0</v>
      </c>
      <c r="AZ25" s="1451"/>
      <c r="BA25" s="1407"/>
      <c r="BB25" s="1150">
        <v>2520000</v>
      </c>
      <c r="BC25" s="663">
        <v>9592250</v>
      </c>
      <c r="BD25" s="663">
        <v>1801680</v>
      </c>
      <c r="BE25" s="1125"/>
      <c r="BF25" s="1125"/>
      <c r="BG25" s="1125"/>
      <c r="BH25" s="1451"/>
      <c r="BI25" s="1407"/>
      <c r="BJ25" s="1150">
        <v>1640000</v>
      </c>
      <c r="BK25" s="1125">
        <v>9589500</v>
      </c>
      <c r="BL25" s="1125">
        <v>11589500</v>
      </c>
      <c r="BM25" s="1125"/>
      <c r="BN25" s="1125"/>
      <c r="BO25" s="1125"/>
      <c r="BP25" s="1451"/>
      <c r="BQ25" s="1407"/>
      <c r="BR25" s="1150">
        <v>1800000</v>
      </c>
      <c r="BS25" s="1125">
        <v>10089000</v>
      </c>
      <c r="BT25" s="1125">
        <v>7680500</v>
      </c>
      <c r="BU25" s="1125"/>
      <c r="BV25" s="1125"/>
      <c r="BW25" s="1125"/>
      <c r="BX25" s="1451"/>
      <c r="BY25" s="1407"/>
      <c r="BZ25" s="1150"/>
      <c r="CA25" s="1125"/>
      <c r="CB25" s="1125"/>
      <c r="CC25" s="1125"/>
      <c r="CD25" s="1125"/>
      <c r="CE25" s="1125"/>
      <c r="CF25" s="1451"/>
      <c r="CG25" s="1407"/>
      <c r="CH25" s="1150"/>
      <c r="CI25" s="1125"/>
      <c r="CJ25" s="1125"/>
      <c r="CK25" s="1125"/>
      <c r="CL25" s="1125"/>
      <c r="CM25" s="1125"/>
      <c r="CN25" s="1451"/>
      <c r="CO25" s="1407"/>
      <c r="CP25" s="1150">
        <v>16591350</v>
      </c>
      <c r="CQ25" s="625">
        <v>91076250</v>
      </c>
      <c r="CR25" s="625">
        <v>22471850</v>
      </c>
      <c r="CS25" s="1125">
        <v>-74484900</v>
      </c>
      <c r="CT25" s="1125"/>
      <c r="CU25" s="1125"/>
      <c r="CV25" s="1431" t="s">
        <v>51</v>
      </c>
      <c r="CW25" s="1407"/>
      <c r="CX25" s="1150">
        <v>111788250</v>
      </c>
      <c r="CY25" s="1125"/>
      <c r="CZ25" s="1125"/>
      <c r="DA25" s="663">
        <v>74576450</v>
      </c>
      <c r="DB25" s="1125"/>
      <c r="DC25" s="1488"/>
      <c r="DD25" s="1162"/>
      <c r="DE25" s="1488"/>
      <c r="DF25" s="1451"/>
      <c r="DG25" s="1498"/>
      <c r="DH25" s="1499"/>
    </row>
    <row r="26" s="1390" customFormat="1" customHeight="1" spans="1:112">
      <c r="A26" s="1405"/>
      <c r="B26" s="1408" t="s">
        <v>118</v>
      </c>
      <c r="C26" s="1407"/>
      <c r="D26" s="1409">
        <v>1445000</v>
      </c>
      <c r="E26" s="1433">
        <v>1700000</v>
      </c>
      <c r="F26" s="1434">
        <v>-255000</v>
      </c>
      <c r="G26" s="1434">
        <v>1740000</v>
      </c>
      <c r="H26" s="1435">
        <v>-0.169540229885057</v>
      </c>
      <c r="I26" s="1407"/>
      <c r="J26" s="1409">
        <v>1785000</v>
      </c>
      <c r="K26" s="1434">
        <v>1700000</v>
      </c>
      <c r="L26" s="1434">
        <v>85000</v>
      </c>
      <c r="M26" s="1434">
        <v>1731300</v>
      </c>
      <c r="N26" s="1435">
        <v>0.0310171547392133</v>
      </c>
      <c r="O26" s="1407"/>
      <c r="P26" s="1409">
        <v>1317500</v>
      </c>
      <c r="Q26" s="1434">
        <v>3400000</v>
      </c>
      <c r="R26" s="1434">
        <v>-2082500</v>
      </c>
      <c r="S26" s="1434">
        <v>0</v>
      </c>
      <c r="T26" s="1452" t="s">
        <v>51</v>
      </c>
      <c r="U26" s="1407"/>
      <c r="V26" s="1409">
        <v>2082500</v>
      </c>
      <c r="W26" s="1434">
        <v>25500000</v>
      </c>
      <c r="X26" s="1434">
        <v>2550000</v>
      </c>
      <c r="Y26" s="1434">
        <v>-23417500</v>
      </c>
      <c r="Z26" s="1434">
        <v>-467500</v>
      </c>
      <c r="AA26" s="1434">
        <v>1653000</v>
      </c>
      <c r="AB26" s="1452">
        <v>0.259830611010284</v>
      </c>
      <c r="AC26" s="1407"/>
      <c r="AD26" s="1409">
        <v>680000</v>
      </c>
      <c r="AE26" s="1434">
        <v>25500000</v>
      </c>
      <c r="AF26" s="1434">
        <v>2550000</v>
      </c>
      <c r="AG26" s="1434">
        <v>-24820000</v>
      </c>
      <c r="AH26" s="1434">
        <v>-1870000</v>
      </c>
      <c r="AI26" s="1434">
        <v>1305000</v>
      </c>
      <c r="AJ26" s="1435">
        <v>-0.478927203065134</v>
      </c>
      <c r="AK26" s="1407"/>
      <c r="AL26" s="1409">
        <v>1693000</v>
      </c>
      <c r="AM26" s="1434">
        <v>25500000</v>
      </c>
      <c r="AN26" s="1434">
        <v>18700000</v>
      </c>
      <c r="AO26" s="1434">
        <v>-23807000</v>
      </c>
      <c r="AP26" s="1434">
        <v>-17007000</v>
      </c>
      <c r="AQ26" s="1434">
        <v>600000</v>
      </c>
      <c r="AR26" s="1452">
        <v>1.82166666666667</v>
      </c>
      <c r="AS26" s="1407"/>
      <c r="AT26" s="1409">
        <v>2050000</v>
      </c>
      <c r="AU26" s="1434">
        <v>8500000</v>
      </c>
      <c r="AV26" s="1434">
        <v>3400000</v>
      </c>
      <c r="AW26" s="1434">
        <v>-6450000</v>
      </c>
      <c r="AX26" s="1434">
        <v>-1350000</v>
      </c>
      <c r="AY26" s="1434">
        <v>700000</v>
      </c>
      <c r="AZ26" s="1452">
        <v>1.92857142857143</v>
      </c>
      <c r="BA26" s="1407"/>
      <c r="BB26" s="1409">
        <v>2815000</v>
      </c>
      <c r="BC26" s="1434">
        <v>7500000</v>
      </c>
      <c r="BD26" s="1434">
        <v>2450193</v>
      </c>
      <c r="BE26" s="1434">
        <v>-4685000</v>
      </c>
      <c r="BF26" s="1434">
        <v>364807</v>
      </c>
      <c r="BG26" s="1434">
        <v>700000</v>
      </c>
      <c r="BH26" s="1452">
        <v>3.02142857142857</v>
      </c>
      <c r="BI26" s="1407"/>
      <c r="BJ26" s="1409">
        <v>2890000</v>
      </c>
      <c r="BK26" s="1434">
        <v>5100000</v>
      </c>
      <c r="BL26" s="1434">
        <v>5100000</v>
      </c>
      <c r="BM26" s="1434">
        <v>-2210000</v>
      </c>
      <c r="BN26" s="1434">
        <v>-2210000</v>
      </c>
      <c r="BO26" s="1434">
        <v>700000</v>
      </c>
      <c r="BP26" s="1452">
        <v>3.12857142857143</v>
      </c>
      <c r="BQ26" s="1407"/>
      <c r="BR26" s="1409">
        <v>2380000</v>
      </c>
      <c r="BS26" s="1434">
        <v>5100000</v>
      </c>
      <c r="BT26" s="1434">
        <v>3315000</v>
      </c>
      <c r="BU26" s="1434">
        <v>-2720000</v>
      </c>
      <c r="BV26" s="1434">
        <v>-935000</v>
      </c>
      <c r="BW26" s="1434">
        <v>1000000</v>
      </c>
      <c r="BX26" s="1452">
        <v>1.38</v>
      </c>
      <c r="BY26" s="1407"/>
      <c r="BZ26" s="1409"/>
      <c r="CA26" s="1434"/>
      <c r="CB26" s="1434"/>
      <c r="CC26" s="1434">
        <v>0</v>
      </c>
      <c r="CD26" s="1434">
        <v>0</v>
      </c>
      <c r="CE26" s="1434"/>
      <c r="CF26" s="1452" t="s">
        <v>51</v>
      </c>
      <c r="CG26" s="1407"/>
      <c r="CH26" s="1409"/>
      <c r="CI26" s="1434"/>
      <c r="CJ26" s="1434"/>
      <c r="CK26" s="1434">
        <v>0</v>
      </c>
      <c r="CL26" s="1434">
        <v>0</v>
      </c>
      <c r="CM26" s="1434"/>
      <c r="CN26" s="1452" t="s">
        <v>51</v>
      </c>
      <c r="CO26" s="1407"/>
      <c r="CP26" s="1409">
        <v>19138000</v>
      </c>
      <c r="CQ26" s="1434">
        <v>109500000</v>
      </c>
      <c r="CR26" s="1434">
        <v>20073000</v>
      </c>
      <c r="CS26" s="1434">
        <v>-90362000</v>
      </c>
      <c r="CT26" s="1434">
        <v>-935000</v>
      </c>
      <c r="CU26" s="1434">
        <v>10129300</v>
      </c>
      <c r="CV26" s="1435">
        <v>0.889370440208109</v>
      </c>
      <c r="CW26" s="1407"/>
      <c r="CX26" s="1409">
        <v>124800000</v>
      </c>
      <c r="CY26" s="1434"/>
      <c r="CZ26" s="1434"/>
      <c r="DA26" s="1489">
        <v>48050500</v>
      </c>
      <c r="DB26" s="1434">
        <v>13639300</v>
      </c>
      <c r="DC26" s="1490">
        <v>8.15002969360598</v>
      </c>
      <c r="DD26" s="1491">
        <v>-1</v>
      </c>
      <c r="DE26" s="1490">
        <v>-1</v>
      </c>
      <c r="DF26" s="1452">
        <v>2.52294472590236</v>
      </c>
      <c r="DG26" s="1498"/>
      <c r="DH26" s="1500"/>
    </row>
    <row r="27" s="1389" customFormat="1" customHeight="1" spans="1:111">
      <c r="A27" s="1405"/>
      <c r="B27" s="1406" t="s">
        <v>119</v>
      </c>
      <c r="C27" s="1407"/>
      <c r="D27" s="1150"/>
      <c r="E27" s="1432">
        <v>0</v>
      </c>
      <c r="F27" s="1125">
        <v>0</v>
      </c>
      <c r="G27" s="1125">
        <v>0</v>
      </c>
      <c r="H27" s="1431" t="s">
        <v>51</v>
      </c>
      <c r="I27" s="1407"/>
      <c r="J27" s="1150"/>
      <c r="K27" s="1125">
        <v>0</v>
      </c>
      <c r="L27" s="1125">
        <v>0</v>
      </c>
      <c r="M27" s="1125">
        <v>0</v>
      </c>
      <c r="N27" s="1431" t="s">
        <v>51</v>
      </c>
      <c r="O27" s="1407"/>
      <c r="P27" s="1150"/>
      <c r="Q27" s="1125">
        <v>0</v>
      </c>
      <c r="R27" s="1125">
        <v>0</v>
      </c>
      <c r="S27" s="1125">
        <v>0</v>
      </c>
      <c r="T27" s="1451" t="s">
        <v>51</v>
      </c>
      <c r="U27" s="1407"/>
      <c r="V27" s="1150"/>
      <c r="W27" s="1125">
        <v>0</v>
      </c>
      <c r="X27" s="1125">
        <v>0</v>
      </c>
      <c r="Y27" s="1125">
        <v>0</v>
      </c>
      <c r="Z27" s="1125">
        <v>0</v>
      </c>
      <c r="AA27" s="1125">
        <v>0</v>
      </c>
      <c r="AB27" s="1451" t="s">
        <v>51</v>
      </c>
      <c r="AC27" s="1407"/>
      <c r="AD27" s="1150">
        <v>0</v>
      </c>
      <c r="AE27" s="1125">
        <v>0</v>
      </c>
      <c r="AF27" s="1125">
        <v>0</v>
      </c>
      <c r="AG27" s="1125">
        <v>0</v>
      </c>
      <c r="AH27" s="1125">
        <v>0</v>
      </c>
      <c r="AI27" s="1125">
        <v>0</v>
      </c>
      <c r="AJ27" s="1431" t="s">
        <v>51</v>
      </c>
      <c r="AK27" s="1407"/>
      <c r="AL27" s="1150"/>
      <c r="AM27" s="1125"/>
      <c r="AN27" s="1125"/>
      <c r="AO27" s="1125">
        <v>0</v>
      </c>
      <c r="AP27" s="1125">
        <v>0</v>
      </c>
      <c r="AQ27" s="1125">
        <v>0</v>
      </c>
      <c r="AR27" s="1451" t="s">
        <v>51</v>
      </c>
      <c r="AS27" s="1407"/>
      <c r="AT27" s="1150"/>
      <c r="AU27" s="1125"/>
      <c r="AV27" s="1125"/>
      <c r="AW27" s="1125"/>
      <c r="AX27" s="1125"/>
      <c r="AY27" s="1125">
        <v>0</v>
      </c>
      <c r="AZ27" s="1451" t="s">
        <v>51</v>
      </c>
      <c r="BA27" s="1407"/>
      <c r="BB27" s="1150"/>
      <c r="BC27" s="1125"/>
      <c r="BD27" s="1125"/>
      <c r="BE27" s="1125">
        <v>0</v>
      </c>
      <c r="BF27" s="1125">
        <v>0</v>
      </c>
      <c r="BG27" s="1125"/>
      <c r="BH27" s="1451" t="s">
        <v>51</v>
      </c>
      <c r="BI27" s="1407"/>
      <c r="BJ27" s="1150"/>
      <c r="BK27" s="1125"/>
      <c r="BL27" s="1125"/>
      <c r="BM27" s="1125">
        <v>0</v>
      </c>
      <c r="BN27" s="1125">
        <v>0</v>
      </c>
      <c r="BO27" s="1125">
        <v>0</v>
      </c>
      <c r="BP27" s="1451" t="s">
        <v>51</v>
      </c>
      <c r="BQ27" s="1407"/>
      <c r="BR27" s="1150"/>
      <c r="BS27" s="1125"/>
      <c r="BT27" s="1125"/>
      <c r="BU27" s="1125">
        <v>0</v>
      </c>
      <c r="BV27" s="1125">
        <v>0</v>
      </c>
      <c r="BW27" s="1125"/>
      <c r="BX27" s="1451" t="s">
        <v>51</v>
      </c>
      <c r="BY27" s="1407"/>
      <c r="BZ27" s="1150"/>
      <c r="CA27" s="1125"/>
      <c r="CB27" s="1125"/>
      <c r="CC27" s="1125">
        <v>0</v>
      </c>
      <c r="CD27" s="1125">
        <v>0</v>
      </c>
      <c r="CE27" s="1125"/>
      <c r="CF27" s="1451" t="s">
        <v>51</v>
      </c>
      <c r="CG27" s="1407"/>
      <c r="CH27" s="1150"/>
      <c r="CI27" s="1125"/>
      <c r="CJ27" s="1125"/>
      <c r="CK27" s="1125">
        <v>0</v>
      </c>
      <c r="CL27" s="1125">
        <v>0</v>
      </c>
      <c r="CM27" s="1125"/>
      <c r="CN27" s="1451" t="s">
        <v>51</v>
      </c>
      <c r="CO27" s="1407"/>
      <c r="CP27" s="1150">
        <v>0</v>
      </c>
      <c r="CQ27" s="1125">
        <v>0</v>
      </c>
      <c r="CR27" s="625">
        <v>0</v>
      </c>
      <c r="CS27" s="1125">
        <v>0</v>
      </c>
      <c r="CT27" s="1125">
        <v>0</v>
      </c>
      <c r="CU27" s="1125">
        <v>0</v>
      </c>
      <c r="CV27" s="1431" t="s">
        <v>51</v>
      </c>
      <c r="CW27" s="1407"/>
      <c r="CX27" s="1150">
        <v>0</v>
      </c>
      <c r="CY27" s="1125"/>
      <c r="CZ27" s="1125"/>
      <c r="DA27" s="1125"/>
      <c r="DB27" s="1125">
        <v>0</v>
      </c>
      <c r="DC27" s="1488"/>
      <c r="DD27" s="1162"/>
      <c r="DE27" s="1488"/>
      <c r="DF27" s="1451"/>
      <c r="DG27" s="1498"/>
    </row>
    <row r="28" customHeight="1" spans="2:111">
      <c r="B28" s="601" t="s">
        <v>120</v>
      </c>
      <c r="C28" s="609"/>
      <c r="D28" s="644">
        <v>39243928.6172471</v>
      </c>
      <c r="E28" s="663">
        <v>37479197.5055433</v>
      </c>
      <c r="F28" s="663">
        <v>1764731.1117038</v>
      </c>
      <c r="G28" s="663">
        <v>45016127.434958</v>
      </c>
      <c r="H28" s="691">
        <v>-0.128225130561285</v>
      </c>
      <c r="I28" s="609"/>
      <c r="J28" s="644">
        <v>32260485.9831933</v>
      </c>
      <c r="K28" s="663">
        <v>33003968.9978961</v>
      </c>
      <c r="L28" s="663">
        <v>-743483.014702797</v>
      </c>
      <c r="M28" s="663">
        <v>37461448.8181513</v>
      </c>
      <c r="N28" s="691">
        <v>-0.138835069092094</v>
      </c>
      <c r="O28" s="609"/>
      <c r="P28" s="644">
        <v>40238585.6921314</v>
      </c>
      <c r="Q28" s="663">
        <v>43025587.0344398</v>
      </c>
      <c r="R28" s="663">
        <v>-2787001.34230836</v>
      </c>
      <c r="S28" s="663">
        <v>43204035.7489076</v>
      </c>
      <c r="T28" s="691">
        <v>-0.0686382650456709</v>
      </c>
      <c r="U28" s="609"/>
      <c r="V28" s="644">
        <v>43188144.8259304</v>
      </c>
      <c r="W28" s="663">
        <v>48116395.3673758</v>
      </c>
      <c r="X28" s="663">
        <v>44621034.297</v>
      </c>
      <c r="Y28" s="663">
        <v>-4928250.54144539</v>
      </c>
      <c r="Z28" s="663">
        <v>-1432889.47106963</v>
      </c>
      <c r="AA28" s="663">
        <v>45414966.1357983</v>
      </c>
      <c r="AB28" s="691">
        <v>-0.0490327638516647</v>
      </c>
      <c r="AC28" s="609"/>
      <c r="AD28" s="644">
        <v>42619828.9891957</v>
      </c>
      <c r="AE28" s="663">
        <v>53261007.6897411</v>
      </c>
      <c r="AF28" s="663">
        <v>52411503.6773792</v>
      </c>
      <c r="AG28" s="663">
        <v>-10641178.7005455</v>
      </c>
      <c r="AH28" s="663">
        <v>-9791674.68818357</v>
      </c>
      <c r="AI28" s="663">
        <v>44238405.2436975</v>
      </c>
      <c r="AJ28" s="691">
        <v>-0.0365875814371134</v>
      </c>
      <c r="AK28" s="609"/>
      <c r="AL28" s="644">
        <v>29111750.6493506</v>
      </c>
      <c r="AM28" s="663">
        <v>58043664.5975049</v>
      </c>
      <c r="AN28" s="663">
        <v>63147975.5045188</v>
      </c>
      <c r="AO28" s="663">
        <v>-28931913.9481543</v>
      </c>
      <c r="AP28" s="663">
        <v>-34036224.8551682</v>
      </c>
      <c r="AQ28" s="1462">
        <v>41679960.5570228</v>
      </c>
      <c r="AR28" s="1463">
        <v>-0.301540830166514</v>
      </c>
      <c r="AS28" s="609"/>
      <c r="AT28" s="644">
        <v>42762750.1766259</v>
      </c>
      <c r="AU28" s="663">
        <v>65278933.3477776</v>
      </c>
      <c r="AV28" s="663">
        <v>47328539.4688918</v>
      </c>
      <c r="AW28" s="663">
        <v>-22516183.1711517</v>
      </c>
      <c r="AX28" s="663">
        <v>-4565789.29226582</v>
      </c>
      <c r="AY28" s="663">
        <v>45205408.9747899</v>
      </c>
      <c r="AZ28" s="1463">
        <v>-0.0540346576562595</v>
      </c>
      <c r="BA28" s="609"/>
      <c r="BB28" s="644">
        <v>43509169.6470588</v>
      </c>
      <c r="BC28" s="663">
        <v>68534478.0985583</v>
      </c>
      <c r="BD28" s="663">
        <v>43170173.2770909</v>
      </c>
      <c r="BE28" s="663">
        <v>-25025308.4514995</v>
      </c>
      <c r="BF28" s="663">
        <v>338996.369967923</v>
      </c>
      <c r="BG28" s="663">
        <v>43354611.9798319</v>
      </c>
      <c r="BH28" s="1463">
        <v>0.00356496483693203</v>
      </c>
      <c r="BI28" s="609"/>
      <c r="BJ28" s="644">
        <v>56581350.4015677</v>
      </c>
      <c r="BK28" s="663">
        <v>70997805.8083141</v>
      </c>
      <c r="BL28" s="663">
        <v>49228130.2636501</v>
      </c>
      <c r="BM28" s="663">
        <v>-14416455.4067464</v>
      </c>
      <c r="BN28" s="663">
        <v>7353220.13791768</v>
      </c>
      <c r="BO28" s="663">
        <v>41706827.6121008</v>
      </c>
      <c r="BP28" s="1463">
        <v>0.356644790340064</v>
      </c>
      <c r="BQ28" s="609"/>
      <c r="BR28" s="644">
        <v>50344743.7647059</v>
      </c>
      <c r="BS28" s="663">
        <v>75377882.1071017</v>
      </c>
      <c r="BT28" s="663">
        <v>45162463.5073677</v>
      </c>
      <c r="BU28" s="663">
        <v>-25033138.3423958</v>
      </c>
      <c r="BV28" s="663">
        <v>5182280.25733817</v>
      </c>
      <c r="BW28" s="663">
        <v>41812990.1618289</v>
      </c>
      <c r="BX28" s="1463">
        <v>0.204045526757509</v>
      </c>
      <c r="BY28" s="609"/>
      <c r="BZ28" s="644">
        <v>0</v>
      </c>
      <c r="CA28" s="663">
        <v>0</v>
      </c>
      <c r="CB28" s="663">
        <v>0</v>
      </c>
      <c r="CC28" s="663">
        <v>0</v>
      </c>
      <c r="CD28" s="663">
        <v>0</v>
      </c>
      <c r="CE28" s="663">
        <v>0</v>
      </c>
      <c r="CF28" s="1463" t="s">
        <v>51</v>
      </c>
      <c r="CG28" s="609"/>
      <c r="CH28" s="644">
        <v>0</v>
      </c>
      <c r="CI28" s="663">
        <v>0</v>
      </c>
      <c r="CJ28" s="663">
        <v>0</v>
      </c>
      <c r="CK28" s="663">
        <v>0</v>
      </c>
      <c r="CL28" s="663">
        <v>0</v>
      </c>
      <c r="CM28" s="663">
        <v>0</v>
      </c>
      <c r="CN28" s="1463" t="s">
        <v>51</v>
      </c>
      <c r="CO28" s="609"/>
      <c r="CP28" s="603">
        <v>419860738.747007</v>
      </c>
      <c r="CQ28" s="627">
        <v>553118920.554253</v>
      </c>
      <c r="CR28" s="627">
        <v>414678458.489669</v>
      </c>
      <c r="CS28" s="627">
        <v>-133258181.807246</v>
      </c>
      <c r="CT28" s="627">
        <v>5182280.25733823</v>
      </c>
      <c r="CU28" s="627">
        <v>429094782.667087</v>
      </c>
      <c r="CV28" s="628">
        <v>-0.0215198233422575</v>
      </c>
      <c r="CW28" s="609"/>
      <c r="CX28" s="603">
        <v>717999162.150218</v>
      </c>
      <c r="CY28" s="627">
        <v>0</v>
      </c>
      <c r="CZ28" s="627">
        <v>0</v>
      </c>
      <c r="DA28" s="663">
        <v>598641082.81786</v>
      </c>
      <c r="DB28" s="627">
        <v>508211354.021037</v>
      </c>
      <c r="DC28" s="1492">
        <v>0.41279638179925</v>
      </c>
      <c r="DD28" s="684">
        <v>-1</v>
      </c>
      <c r="DE28" s="1501">
        <v>-1</v>
      </c>
      <c r="DF28" s="1463">
        <v>0.17793724615031</v>
      </c>
      <c r="DG28" s="890"/>
    </row>
    <row r="29" s="1389" customFormat="1" ht="17.25" hidden="1" customHeight="1" spans="1:112">
      <c r="A29" s="1405"/>
      <c r="B29" s="1406" t="s">
        <v>121</v>
      </c>
      <c r="C29" s="1407"/>
      <c r="D29" s="1150"/>
      <c r="E29" s="1432"/>
      <c r="F29" s="1125">
        <v>0</v>
      </c>
      <c r="G29" s="1125"/>
      <c r="H29" s="1431" t="s">
        <v>51</v>
      </c>
      <c r="I29" s="1407"/>
      <c r="J29" s="1150"/>
      <c r="K29" s="1125"/>
      <c r="L29" s="1125">
        <v>0</v>
      </c>
      <c r="M29" s="1125"/>
      <c r="N29" s="1431" t="s">
        <v>51</v>
      </c>
      <c r="O29" s="1407"/>
      <c r="P29" s="1150"/>
      <c r="Q29" s="1125"/>
      <c r="R29" s="1125">
        <v>0</v>
      </c>
      <c r="S29" s="1125"/>
      <c r="T29" s="1431" t="s">
        <v>51</v>
      </c>
      <c r="U29" s="1407"/>
      <c r="V29" s="1150"/>
      <c r="W29" s="1125"/>
      <c r="X29" s="1125"/>
      <c r="Y29" s="1125">
        <v>0</v>
      </c>
      <c r="Z29" s="1125">
        <v>0</v>
      </c>
      <c r="AA29" s="1125"/>
      <c r="AB29" s="1431" t="s">
        <v>51</v>
      </c>
      <c r="AC29" s="1407"/>
      <c r="AD29" s="1150"/>
      <c r="AE29" s="1125"/>
      <c r="AF29" s="1125"/>
      <c r="AG29" s="1125">
        <v>0</v>
      </c>
      <c r="AH29" s="1125">
        <v>0</v>
      </c>
      <c r="AI29" s="1125"/>
      <c r="AJ29" s="1431" t="s">
        <v>51</v>
      </c>
      <c r="AK29" s="1407"/>
      <c r="AL29" s="1150"/>
      <c r="AM29" s="1125"/>
      <c r="AN29" s="1125"/>
      <c r="AO29" s="1125">
        <v>0</v>
      </c>
      <c r="AP29" s="1125">
        <v>0</v>
      </c>
      <c r="AQ29" s="1125"/>
      <c r="AR29" s="1451" t="s">
        <v>51</v>
      </c>
      <c r="AS29" s="1407"/>
      <c r="AT29" s="1150"/>
      <c r="AU29" s="1125"/>
      <c r="AV29" s="1125"/>
      <c r="AW29" s="1125">
        <v>0</v>
      </c>
      <c r="AX29" s="1125">
        <v>0</v>
      </c>
      <c r="AY29" s="1125"/>
      <c r="AZ29" s="1451" t="s">
        <v>51</v>
      </c>
      <c r="BA29" s="1407"/>
      <c r="BB29" s="1150"/>
      <c r="BC29" s="1125"/>
      <c r="BD29" s="1125"/>
      <c r="BE29" s="1125">
        <v>0</v>
      </c>
      <c r="BF29" s="1125">
        <v>0</v>
      </c>
      <c r="BG29" s="1125"/>
      <c r="BH29" s="1451" t="s">
        <v>51</v>
      </c>
      <c r="BI29" s="1407"/>
      <c r="BJ29" s="1150"/>
      <c r="BK29" s="1125"/>
      <c r="BL29" s="1125"/>
      <c r="BM29" s="1125">
        <v>0</v>
      </c>
      <c r="BN29" s="1125">
        <v>0</v>
      </c>
      <c r="BO29" s="1125">
        <v>0</v>
      </c>
      <c r="BP29" s="1451" t="s">
        <v>51</v>
      </c>
      <c r="BQ29" s="1407"/>
      <c r="BR29" s="1150"/>
      <c r="BS29" s="1125"/>
      <c r="BT29" s="1125"/>
      <c r="BU29" s="1125">
        <v>0</v>
      </c>
      <c r="BV29" s="1125">
        <v>0</v>
      </c>
      <c r="BW29" s="1125"/>
      <c r="BX29" s="1451" t="s">
        <v>51</v>
      </c>
      <c r="BY29" s="1407"/>
      <c r="BZ29" s="1150"/>
      <c r="CA29" s="1125"/>
      <c r="CB29" s="1125"/>
      <c r="CC29" s="1125">
        <v>0</v>
      </c>
      <c r="CD29" s="1125">
        <v>0</v>
      </c>
      <c r="CE29" s="1125"/>
      <c r="CF29" s="1451" t="s">
        <v>51</v>
      </c>
      <c r="CG29" s="1407"/>
      <c r="CH29" s="1150"/>
      <c r="CI29" s="1125"/>
      <c r="CJ29" s="1125"/>
      <c r="CK29" s="1125">
        <v>0</v>
      </c>
      <c r="CL29" s="1125">
        <v>0</v>
      </c>
      <c r="CM29" s="1125"/>
      <c r="CN29" s="1451" t="s">
        <v>51</v>
      </c>
      <c r="CO29" s="1407"/>
      <c r="CP29" s="1150">
        <v>0</v>
      </c>
      <c r="CQ29" s="627">
        <v>0</v>
      </c>
      <c r="CR29" s="625">
        <v>0</v>
      </c>
      <c r="CS29" s="1125">
        <v>0</v>
      </c>
      <c r="CT29" s="1125">
        <v>0</v>
      </c>
      <c r="CU29" s="1125">
        <v>0</v>
      </c>
      <c r="CV29" s="1431" t="s">
        <v>51</v>
      </c>
      <c r="CW29" s="1407"/>
      <c r="CX29" s="1150"/>
      <c r="CY29" s="1125"/>
      <c r="CZ29" s="1125"/>
      <c r="DA29" s="1125"/>
      <c r="DB29" s="1125">
        <v>0</v>
      </c>
      <c r="DC29" s="1488" t="s">
        <v>51</v>
      </c>
      <c r="DD29" s="1162"/>
      <c r="DE29" s="1488"/>
      <c r="DF29" s="1451"/>
      <c r="DG29" s="1498"/>
      <c r="DH29" s="1499"/>
    </row>
    <row r="30" s="1389" customFormat="1" customHeight="1" spans="1:112">
      <c r="A30" s="1405"/>
      <c r="B30" s="1406" t="s">
        <v>122</v>
      </c>
      <c r="C30" s="1407"/>
      <c r="D30" s="1150">
        <v>32643928.6172471</v>
      </c>
      <c r="E30" s="1125">
        <v>30345360.5382025</v>
      </c>
      <c r="F30" s="1125">
        <v>2298568.07904454</v>
      </c>
      <c r="G30" s="1125">
        <v>38016127.434958</v>
      </c>
      <c r="H30" s="1431">
        <v>-0.141313678698659</v>
      </c>
      <c r="I30" s="1407"/>
      <c r="J30" s="1150">
        <v>27760485.9831933</v>
      </c>
      <c r="K30" s="1125">
        <v>26493216.4182025</v>
      </c>
      <c r="L30" s="1125">
        <v>1267269.56499076</v>
      </c>
      <c r="M30" s="1125">
        <v>30861448.8181513</v>
      </c>
      <c r="N30" s="1431">
        <v>-0.100480144442673</v>
      </c>
      <c r="O30" s="1407"/>
      <c r="P30" s="1150">
        <v>33538585.6921314</v>
      </c>
      <c r="Q30" s="1125">
        <v>34878792</v>
      </c>
      <c r="R30" s="1125">
        <v>-1340206.3078686</v>
      </c>
      <c r="S30" s="1125">
        <v>36304035.7489076</v>
      </c>
      <c r="T30" s="1431">
        <v>-0.0761747282286481</v>
      </c>
      <c r="U30" s="1407"/>
      <c r="V30" s="1150">
        <v>36688144.8259304</v>
      </c>
      <c r="W30" s="1125">
        <v>38607234.24</v>
      </c>
      <c r="X30" s="1125">
        <v>36711234.24</v>
      </c>
      <c r="Y30" s="1125">
        <v>-1919089.41406963</v>
      </c>
      <c r="Z30" s="1125">
        <v>-23089.4140696302</v>
      </c>
      <c r="AA30" s="1125">
        <v>38414966.1357983</v>
      </c>
      <c r="AB30" s="1431">
        <v>-0.0449517852954385</v>
      </c>
      <c r="AC30" s="1407"/>
      <c r="AD30" s="1150">
        <v>36119828.9891957</v>
      </c>
      <c r="AE30" s="1125">
        <v>42877930.9248</v>
      </c>
      <c r="AF30" s="1125">
        <v>43117930.9248</v>
      </c>
      <c r="AG30" s="1125">
        <v>-6758101.93560433</v>
      </c>
      <c r="AH30" s="1125">
        <v>-6998101.93560433</v>
      </c>
      <c r="AI30" s="1125">
        <v>35738405.2436975</v>
      </c>
      <c r="AJ30" s="1431">
        <v>0.0106726571288589</v>
      </c>
      <c r="AK30" s="1407"/>
      <c r="AL30" s="1150">
        <v>36011750.6493506</v>
      </c>
      <c r="AM30" s="1125">
        <v>46816470.343296</v>
      </c>
      <c r="AN30" s="1125">
        <v>51724470.343296</v>
      </c>
      <c r="AO30" s="1125">
        <v>-10804719.6939454</v>
      </c>
      <c r="AP30" s="1125">
        <v>-15712719.6939454</v>
      </c>
      <c r="AQ30" s="1125">
        <v>33179960.5570228</v>
      </c>
      <c r="AR30" s="1451">
        <v>0.0853463971863708</v>
      </c>
      <c r="AS30" s="1407"/>
      <c r="AT30" s="1150">
        <v>36262750.1766259</v>
      </c>
      <c r="AU30" s="1125">
        <v>53308041.3501619</v>
      </c>
      <c r="AV30" s="1125">
        <v>38853417.0790876</v>
      </c>
      <c r="AW30" s="1125">
        <v>-17045291.173536</v>
      </c>
      <c r="AX30" s="1125">
        <v>-2590666.9024617</v>
      </c>
      <c r="AY30" s="1125">
        <v>36755408.9747899</v>
      </c>
      <c r="AZ30" s="1451">
        <v>-0.0134037087847909</v>
      </c>
      <c r="BA30" s="1407"/>
      <c r="BB30" s="1150">
        <v>37009169.6470588</v>
      </c>
      <c r="BC30" s="663">
        <v>56113753.3771652</v>
      </c>
      <c r="BD30" s="663">
        <v>36670173.2770909</v>
      </c>
      <c r="BE30" s="1125">
        <v>-19104583.7301063</v>
      </c>
      <c r="BF30" s="1125">
        <v>338996.369967923</v>
      </c>
      <c r="BG30" s="1125">
        <v>36354611.9798319</v>
      </c>
      <c r="BH30" s="1451">
        <v>0.0180048041109628</v>
      </c>
      <c r="BI30" s="1407"/>
      <c r="BJ30" s="1150">
        <v>36631350.4015677</v>
      </c>
      <c r="BK30" s="1125">
        <v>58246476.4447085</v>
      </c>
      <c r="BL30" s="1125">
        <v>40120749.1522715</v>
      </c>
      <c r="BM30" s="1125">
        <v>-21615126.0431407</v>
      </c>
      <c r="BN30" s="1125">
        <v>-3489398.75070374</v>
      </c>
      <c r="BO30" s="1125">
        <v>35206827.6121008</v>
      </c>
      <c r="BP30" s="1451">
        <v>0.0404615492529434</v>
      </c>
      <c r="BQ30" s="1407"/>
      <c r="BR30" s="1150">
        <v>42344743.7647059</v>
      </c>
      <c r="BS30" s="1125">
        <v>61920697.1736026</v>
      </c>
      <c r="BT30" s="1125">
        <v>37089723.7753438</v>
      </c>
      <c r="BU30" s="1125">
        <v>-19575953.4088967</v>
      </c>
      <c r="BV30" s="1125">
        <v>5255019.98936213</v>
      </c>
      <c r="BW30" s="1125">
        <v>35312990.1618289</v>
      </c>
      <c r="BX30" s="1451">
        <v>0.199126541554609</v>
      </c>
      <c r="BY30" s="1407"/>
      <c r="BZ30" s="1150"/>
      <c r="CA30" s="1125"/>
      <c r="CB30" s="1125"/>
      <c r="CC30" s="1125">
        <v>0</v>
      </c>
      <c r="CD30" s="1125">
        <v>0</v>
      </c>
      <c r="CE30" s="1125"/>
      <c r="CF30" s="1451" t="s">
        <v>51</v>
      </c>
      <c r="CG30" s="1407"/>
      <c r="CH30" s="1150"/>
      <c r="CI30" s="1125"/>
      <c r="CJ30" s="1125"/>
      <c r="CK30" s="1125">
        <v>0</v>
      </c>
      <c r="CL30" s="1125">
        <v>0</v>
      </c>
      <c r="CM30" s="1125"/>
      <c r="CN30" s="1451" t="s">
        <v>51</v>
      </c>
      <c r="CO30" s="1407"/>
      <c r="CP30" s="1150">
        <v>355010738.747007</v>
      </c>
      <c r="CQ30" s="625">
        <v>449607972.810139</v>
      </c>
      <c r="CR30" s="625">
        <v>349755718.757645</v>
      </c>
      <c r="CS30" s="1125">
        <v>-94597234.0631325</v>
      </c>
      <c r="CT30" s="1125">
        <v>5255019.98936212</v>
      </c>
      <c r="CU30" s="1125">
        <v>356144782.667087</v>
      </c>
      <c r="CV30" s="1431">
        <v>-0.00318422162915766</v>
      </c>
      <c r="CW30" s="1407"/>
      <c r="CX30" s="1150">
        <v>585264453.89063</v>
      </c>
      <c r="CY30" s="1125"/>
      <c r="CZ30" s="1125"/>
      <c r="DA30" s="1125">
        <v>496177177.770145</v>
      </c>
      <c r="DB30" s="1125">
        <v>422261354.021037</v>
      </c>
      <c r="DC30" s="1488">
        <v>0.386024196430424</v>
      </c>
      <c r="DD30" s="1162">
        <v>-1</v>
      </c>
      <c r="DE30" s="1488">
        <v>-1</v>
      </c>
      <c r="DF30" s="1451">
        <v>0.175047569580393</v>
      </c>
      <c r="DG30" s="1498"/>
      <c r="DH30" s="1499"/>
    </row>
    <row r="31" s="1389" customFormat="1" customHeight="1" spans="1:113">
      <c r="A31" s="1405"/>
      <c r="B31" s="1406" t="s">
        <v>123</v>
      </c>
      <c r="C31" s="1407"/>
      <c r="D31" s="1150">
        <v>6600000</v>
      </c>
      <c r="E31" s="1125">
        <v>7133836.96734075</v>
      </c>
      <c r="F31" s="1125">
        <v>-533836.967340746</v>
      </c>
      <c r="G31" s="1125">
        <v>7000000</v>
      </c>
      <c r="H31" s="1431">
        <v>-0.0571428571428572</v>
      </c>
      <c r="I31" s="1407"/>
      <c r="J31" s="1150">
        <v>4500000</v>
      </c>
      <c r="K31" s="1125">
        <v>6510752.57969355</v>
      </c>
      <c r="L31" s="1125">
        <v>-2010752.57969355</v>
      </c>
      <c r="M31" s="1125">
        <v>6600000</v>
      </c>
      <c r="N31" s="1451">
        <v>-0.318181818181818</v>
      </c>
      <c r="O31" s="1407"/>
      <c r="P31" s="1150">
        <v>6700000</v>
      </c>
      <c r="Q31" s="1125">
        <v>8146795.03443976</v>
      </c>
      <c r="R31" s="1125">
        <v>-1446795.03443976</v>
      </c>
      <c r="S31" s="1125">
        <v>6900000</v>
      </c>
      <c r="T31" s="1431">
        <v>-0.0289855072463768</v>
      </c>
      <c r="U31" s="1407"/>
      <c r="V31" s="1150">
        <v>6500000</v>
      </c>
      <c r="W31" s="1125">
        <v>9509161.12737576</v>
      </c>
      <c r="X31" s="1125">
        <v>7909800.057</v>
      </c>
      <c r="Y31" s="1125">
        <v>-3009161.12737576</v>
      </c>
      <c r="Z31" s="1125">
        <v>-1409800.057</v>
      </c>
      <c r="AA31" s="1125">
        <v>7000000</v>
      </c>
      <c r="AB31" s="1431">
        <v>-0.0714285714285714</v>
      </c>
      <c r="AC31" s="1407"/>
      <c r="AD31" s="1150">
        <v>6500000</v>
      </c>
      <c r="AE31" s="1125">
        <v>10383076.7649412</v>
      </c>
      <c r="AF31" s="1125">
        <v>9293572.75257923</v>
      </c>
      <c r="AG31" s="1125">
        <v>-3883076.76494115</v>
      </c>
      <c r="AH31" s="1125">
        <v>-2793572.75257923</v>
      </c>
      <c r="AI31" s="1125">
        <v>8500000</v>
      </c>
      <c r="AJ31" s="1431">
        <v>-0.235294117647059</v>
      </c>
      <c r="AK31" s="1407"/>
      <c r="AL31" s="1150">
        <v>-6900000</v>
      </c>
      <c r="AM31" s="1125">
        <v>11227194.2542089</v>
      </c>
      <c r="AN31" s="1125">
        <v>11423505.1612228</v>
      </c>
      <c r="AO31" s="1125">
        <v>-18127194.2542089</v>
      </c>
      <c r="AP31" s="1125">
        <v>-18323505.1612228</v>
      </c>
      <c r="AQ31" s="1125">
        <v>8500000</v>
      </c>
      <c r="AR31" s="1451">
        <v>-1.81176470588235</v>
      </c>
      <c r="AS31" s="1407"/>
      <c r="AT31" s="1150">
        <v>6500000</v>
      </c>
      <c r="AU31" s="1125">
        <v>11970891.9976157</v>
      </c>
      <c r="AV31" s="1125">
        <v>8475122.38980412</v>
      </c>
      <c r="AW31" s="1125">
        <v>-5470891.99761573</v>
      </c>
      <c r="AX31" s="1125">
        <v>-1975122.38980412</v>
      </c>
      <c r="AY31" s="1125">
        <v>8450000</v>
      </c>
      <c r="AZ31" s="1451">
        <v>-0.230769230769231</v>
      </c>
      <c r="BA31" s="1407"/>
      <c r="BB31" s="1150">
        <v>6500000</v>
      </c>
      <c r="BC31" s="663">
        <v>12420724.7213932</v>
      </c>
      <c r="BD31" s="663">
        <v>6500000</v>
      </c>
      <c r="BE31" s="1125">
        <v>-5920724.72139316</v>
      </c>
      <c r="BF31" s="1125">
        <v>0</v>
      </c>
      <c r="BG31" s="1125">
        <v>7000000</v>
      </c>
      <c r="BH31" s="1451">
        <v>-0.0714285714285714</v>
      </c>
      <c r="BI31" s="1407"/>
      <c r="BJ31" s="1150">
        <v>19950000</v>
      </c>
      <c r="BK31" s="1125">
        <v>12751329.3636057</v>
      </c>
      <c r="BL31" s="1125">
        <v>9107381.11137858</v>
      </c>
      <c r="BM31" s="1125">
        <v>7198670.63639432</v>
      </c>
      <c r="BN31" s="1125">
        <v>10842618.8886214</v>
      </c>
      <c r="BO31" s="1125">
        <v>6500000</v>
      </c>
      <c r="BP31" s="1451">
        <v>2.06923076923077</v>
      </c>
      <c r="BQ31" s="1407"/>
      <c r="BR31" s="1150">
        <v>8000000</v>
      </c>
      <c r="BS31" s="1125">
        <v>13457184.9334991</v>
      </c>
      <c r="BT31" s="1125">
        <v>8072739.73202396</v>
      </c>
      <c r="BU31" s="1125">
        <v>-5457184.93349909</v>
      </c>
      <c r="BV31" s="1125">
        <v>-72739.73202396</v>
      </c>
      <c r="BW31" s="1125">
        <v>6500000</v>
      </c>
      <c r="BX31" s="1451">
        <v>0.230769230769231</v>
      </c>
      <c r="BY31" s="1407"/>
      <c r="BZ31" s="1150"/>
      <c r="CA31" s="1125"/>
      <c r="CB31" s="1125"/>
      <c r="CC31" s="1125">
        <v>0</v>
      </c>
      <c r="CD31" s="1125">
        <v>0</v>
      </c>
      <c r="CE31" s="1125"/>
      <c r="CF31" s="1451" t="s">
        <v>51</v>
      </c>
      <c r="CG31" s="1407"/>
      <c r="CH31" s="1150"/>
      <c r="CI31" s="1125"/>
      <c r="CJ31" s="1125"/>
      <c r="CK31" s="1125">
        <v>0</v>
      </c>
      <c r="CL31" s="1125">
        <v>0</v>
      </c>
      <c r="CM31" s="1125"/>
      <c r="CN31" s="1451" t="s">
        <v>51</v>
      </c>
      <c r="CO31" s="1407"/>
      <c r="CP31" s="1150">
        <v>64850000</v>
      </c>
      <c r="CQ31" s="625">
        <v>103510947.744114</v>
      </c>
      <c r="CR31" s="625">
        <v>64922739.732024</v>
      </c>
      <c r="CS31" s="1125">
        <v>-38660947.7441135</v>
      </c>
      <c r="CT31" s="1125">
        <v>-72739.7320239618</v>
      </c>
      <c r="CU31" s="1125">
        <v>72950000</v>
      </c>
      <c r="CV31" s="1431">
        <v>-0.111034955448938</v>
      </c>
      <c r="CW31" s="1407"/>
      <c r="CX31" s="1150">
        <v>132734708.259588</v>
      </c>
      <c r="CY31" s="1125"/>
      <c r="CZ31" s="1125"/>
      <c r="DA31" s="1125">
        <v>102463905.047716</v>
      </c>
      <c r="DB31" s="1125">
        <v>85950000</v>
      </c>
      <c r="DC31" s="1488">
        <v>0.544324703427436</v>
      </c>
      <c r="DD31" s="1162">
        <v>-1</v>
      </c>
      <c r="DE31" s="1488">
        <v>-1</v>
      </c>
      <c r="DF31" s="1451">
        <v>0.192133857448697</v>
      </c>
      <c r="DG31" s="1498"/>
      <c r="DH31" s="1499"/>
      <c r="DI31" s="1506"/>
    </row>
    <row r="32" ht="6" customHeight="1" spans="2:111">
      <c r="B32" s="1234"/>
      <c r="C32" s="983"/>
      <c r="D32" s="761"/>
      <c r="E32" s="753"/>
      <c r="F32" s="753"/>
      <c r="G32" s="753"/>
      <c r="H32" s="770" t="s">
        <v>51</v>
      </c>
      <c r="I32" s="983"/>
      <c r="J32" s="761"/>
      <c r="K32" s="753"/>
      <c r="L32" s="753"/>
      <c r="M32" s="753"/>
      <c r="N32" s="770" t="s">
        <v>51</v>
      </c>
      <c r="O32" s="983"/>
      <c r="P32" s="761"/>
      <c r="Q32" s="753"/>
      <c r="R32" s="753"/>
      <c r="S32" s="753"/>
      <c r="T32" s="770" t="s">
        <v>51</v>
      </c>
      <c r="U32" s="983"/>
      <c r="V32" s="761"/>
      <c r="W32" s="753"/>
      <c r="X32" s="753"/>
      <c r="Y32" s="753"/>
      <c r="Z32" s="753"/>
      <c r="AA32" s="753"/>
      <c r="AB32" s="770" t="s">
        <v>51</v>
      </c>
      <c r="AC32" s="983"/>
      <c r="AD32" s="761"/>
      <c r="AE32" s="753"/>
      <c r="AF32" s="753"/>
      <c r="AG32" s="753"/>
      <c r="AH32" s="753"/>
      <c r="AI32" s="753"/>
      <c r="AJ32" s="770" t="s">
        <v>51</v>
      </c>
      <c r="AK32" s="983"/>
      <c r="AL32" s="761"/>
      <c r="AM32" s="753"/>
      <c r="AN32" s="753"/>
      <c r="AO32" s="753"/>
      <c r="AP32" s="753"/>
      <c r="AQ32" s="753"/>
      <c r="AR32" s="770" t="s">
        <v>51</v>
      </c>
      <c r="AS32" s="983"/>
      <c r="AT32" s="761"/>
      <c r="AU32" s="753"/>
      <c r="AV32" s="753"/>
      <c r="AW32" s="753"/>
      <c r="AX32" s="753"/>
      <c r="AY32" s="753"/>
      <c r="AZ32" s="770" t="s">
        <v>51</v>
      </c>
      <c r="BA32" s="983"/>
      <c r="BB32" s="761"/>
      <c r="BC32" s="753"/>
      <c r="BD32" s="753"/>
      <c r="BE32" s="753"/>
      <c r="BF32" s="753"/>
      <c r="BG32" s="753"/>
      <c r="BH32" s="770" t="s">
        <v>51</v>
      </c>
      <c r="BI32" s="983"/>
      <c r="BJ32" s="761"/>
      <c r="BK32" s="753"/>
      <c r="BL32" s="753"/>
      <c r="BM32" s="753"/>
      <c r="BN32" s="753"/>
      <c r="BO32" s="753">
        <v>0</v>
      </c>
      <c r="BP32" s="770" t="s">
        <v>51</v>
      </c>
      <c r="BQ32" s="983"/>
      <c r="BR32" s="761"/>
      <c r="BS32" s="753"/>
      <c r="BT32" s="753"/>
      <c r="BU32" s="753"/>
      <c r="BV32" s="753"/>
      <c r="BW32" s="753"/>
      <c r="BX32" s="770" t="s">
        <v>51</v>
      </c>
      <c r="BY32" s="983"/>
      <c r="BZ32" s="761"/>
      <c r="CA32" s="753"/>
      <c r="CB32" s="753"/>
      <c r="CC32" s="753"/>
      <c r="CD32" s="753"/>
      <c r="CE32" s="753"/>
      <c r="CF32" s="770" t="s">
        <v>51</v>
      </c>
      <c r="CG32" s="983"/>
      <c r="CH32" s="761"/>
      <c r="CI32" s="753"/>
      <c r="CJ32" s="753"/>
      <c r="CK32" s="753"/>
      <c r="CL32" s="753"/>
      <c r="CM32" s="753"/>
      <c r="CN32" s="770" t="s">
        <v>51</v>
      </c>
      <c r="CO32" s="983"/>
      <c r="CP32" s="761"/>
      <c r="CQ32" s="637"/>
      <c r="CR32" s="637"/>
      <c r="CS32" s="637"/>
      <c r="CT32" s="637"/>
      <c r="CU32" s="753"/>
      <c r="CV32" s="770"/>
      <c r="CW32" s="983"/>
      <c r="CX32" s="761"/>
      <c r="CY32" s="753"/>
      <c r="CZ32" s="753"/>
      <c r="DA32" s="753"/>
      <c r="DB32" s="637"/>
      <c r="DC32" s="926"/>
      <c r="DD32" s="794"/>
      <c r="DE32" s="794"/>
      <c r="DF32" s="770"/>
      <c r="DG32" s="890"/>
    </row>
    <row r="33" s="897" customFormat="1" customHeight="1" spans="1:111">
      <c r="A33" s="898"/>
      <c r="B33" s="1395" t="s">
        <v>124</v>
      </c>
      <c r="C33" s="609"/>
      <c r="D33" s="1219">
        <v>73787244.531247</v>
      </c>
      <c r="E33" s="1243">
        <v>85471345.5055433</v>
      </c>
      <c r="F33" s="953">
        <v>-11684100.9742962</v>
      </c>
      <c r="G33" s="1243">
        <v>84251770.348958</v>
      </c>
      <c r="H33" s="837">
        <v>-0.124205411641423</v>
      </c>
      <c r="I33" s="609"/>
      <c r="J33" s="1219">
        <v>64966061.9831933</v>
      </c>
      <c r="K33" s="1243">
        <v>82284218.9978961</v>
      </c>
      <c r="L33" s="953">
        <v>-17318157.0147028</v>
      </c>
      <c r="M33" s="1243">
        <v>69745926.8181513</v>
      </c>
      <c r="N33" s="837">
        <v>-0.0685325301851755</v>
      </c>
      <c r="O33" s="609"/>
      <c r="P33" s="1219">
        <v>78088167.6921314</v>
      </c>
      <c r="Q33" s="1243">
        <v>97595314.5344398</v>
      </c>
      <c r="R33" s="953">
        <v>-19507146.8423084</v>
      </c>
      <c r="S33" s="1243">
        <v>76053439.7489076</v>
      </c>
      <c r="T33" s="837">
        <v>0.0267539239506003</v>
      </c>
      <c r="U33" s="609"/>
      <c r="V33" s="1219">
        <v>82184243.0759304</v>
      </c>
      <c r="W33" s="1243">
        <v>129286077.567376</v>
      </c>
      <c r="X33" s="1243">
        <v>90516338.627</v>
      </c>
      <c r="Y33" s="953">
        <v>-47101834.4914454</v>
      </c>
      <c r="Z33" s="953">
        <v>-8332095.55106963</v>
      </c>
      <c r="AA33" s="1243">
        <v>-316231806.864202</v>
      </c>
      <c r="AB33" s="837">
        <v>-1.25988607499948</v>
      </c>
      <c r="AC33" s="609"/>
      <c r="AD33" s="1219">
        <v>82728091.9891957</v>
      </c>
      <c r="AE33" s="1243">
        <v>136783424.854741</v>
      </c>
      <c r="AF33" s="1243">
        <v>102714484.317549</v>
      </c>
      <c r="AG33" s="1243">
        <v>-54055332.8655455</v>
      </c>
      <c r="AH33" s="1243">
        <v>-19986392.3283536</v>
      </c>
      <c r="AI33" s="1243">
        <v>79178106.7336975</v>
      </c>
      <c r="AJ33" s="837">
        <v>0.0448354400217978</v>
      </c>
      <c r="AK33" s="609"/>
      <c r="AL33" s="1219">
        <v>71948222.6493506</v>
      </c>
      <c r="AM33" s="1243">
        <v>141795567.918181</v>
      </c>
      <c r="AN33" s="1243">
        <v>132061847.137346</v>
      </c>
      <c r="AO33" s="1243">
        <v>-69847345.2688305</v>
      </c>
      <c r="AP33" s="1243">
        <v>-60113624.4879957</v>
      </c>
      <c r="AQ33" s="1243">
        <v>12148643.5570228</v>
      </c>
      <c r="AR33" s="837">
        <v>4.9223255922888</v>
      </c>
      <c r="AS33" s="609"/>
      <c r="AT33" s="1219">
        <v>81951350.2026653</v>
      </c>
      <c r="AU33" s="1243">
        <v>132632402.132462</v>
      </c>
      <c r="AV33" s="1243">
        <v>102006814.155772</v>
      </c>
      <c r="AW33" s="1243">
        <v>-50681051.929797</v>
      </c>
      <c r="AX33" s="1243">
        <v>-20055463.9531065</v>
      </c>
      <c r="AY33" s="1243">
        <v>79433158.7747899</v>
      </c>
      <c r="AZ33" s="837">
        <v>0.0317020179823764</v>
      </c>
      <c r="BA33" s="609"/>
      <c r="BB33" s="1219">
        <v>83751658.3302987</v>
      </c>
      <c r="BC33" s="1243">
        <v>133252924.081665</v>
      </c>
      <c r="BD33" s="1243">
        <v>87162512.611735</v>
      </c>
      <c r="BE33" s="1243">
        <v>-49501265.751366</v>
      </c>
      <c r="BF33" s="1243">
        <v>-3410854.28143628</v>
      </c>
      <c r="BG33" s="1243">
        <v>75514483.9798319</v>
      </c>
      <c r="BH33" s="837">
        <v>0.109080720894111</v>
      </c>
      <c r="BI33" s="609"/>
      <c r="BJ33" s="1243">
        <v>94659802.4015677</v>
      </c>
      <c r="BK33" s="1243">
        <v>133777831.57429</v>
      </c>
      <c r="BL33" s="1243">
        <v>105843848.517762</v>
      </c>
      <c r="BM33" s="1243">
        <v>-39118029.172722</v>
      </c>
      <c r="BN33" s="1243">
        <v>-11184046.1161947</v>
      </c>
      <c r="BO33" s="1243">
        <v>133442703.612101</v>
      </c>
      <c r="BP33" s="837">
        <v>-0.290633359192643</v>
      </c>
      <c r="BQ33" s="609"/>
      <c r="BR33" s="1243">
        <v>94548984.5151859</v>
      </c>
      <c r="BS33" s="1243">
        <v>139207011.252034</v>
      </c>
      <c r="BT33" s="1243">
        <v>97870216.4783882</v>
      </c>
      <c r="BU33" s="1243">
        <v>-44658026.7368478</v>
      </c>
      <c r="BV33" s="1243">
        <v>-3321231.96320233</v>
      </c>
      <c r="BW33" s="1243">
        <v>71813140.5618289</v>
      </c>
      <c r="BX33" s="837">
        <v>0.316597265841369</v>
      </c>
      <c r="BY33" s="609"/>
      <c r="BZ33" s="1243">
        <v>0</v>
      </c>
      <c r="CA33" s="1243">
        <v>0</v>
      </c>
      <c r="CB33" s="1243">
        <v>0</v>
      </c>
      <c r="CC33" s="1243">
        <v>0</v>
      </c>
      <c r="CD33" s="1243">
        <v>0</v>
      </c>
      <c r="CE33" s="1243">
        <v>0</v>
      </c>
      <c r="CF33" s="837" t="s">
        <v>51</v>
      </c>
      <c r="CG33" s="609"/>
      <c r="CH33" s="1243">
        <v>0</v>
      </c>
      <c r="CI33" s="1243">
        <v>0</v>
      </c>
      <c r="CJ33" s="1243">
        <v>0</v>
      </c>
      <c r="CK33" s="1243">
        <v>0</v>
      </c>
      <c r="CL33" s="1243">
        <v>0</v>
      </c>
      <c r="CM33" s="1243">
        <v>0</v>
      </c>
      <c r="CN33" s="837" t="s">
        <v>51</v>
      </c>
      <c r="CO33" s="609"/>
      <c r="CP33" s="1475">
        <v>808613827.370766</v>
      </c>
      <c r="CQ33" s="1243">
        <v>1213095314.21767</v>
      </c>
      <c r="CR33" s="1476">
        <v>811935059.333968</v>
      </c>
      <c r="CS33" s="1476">
        <v>-404481486.846902</v>
      </c>
      <c r="CT33" s="1476">
        <v>-3321231.96320228</v>
      </c>
      <c r="CU33" s="1243">
        <v>364882579.271087</v>
      </c>
      <c r="CV33" s="837">
        <v>1.21609326755502</v>
      </c>
      <c r="CW33" s="609"/>
      <c r="CX33" s="1219">
        <v>1514537644.07225</v>
      </c>
      <c r="CY33" s="1476">
        <v>0</v>
      </c>
      <c r="CZ33" s="1476">
        <v>0</v>
      </c>
      <c r="DA33" s="1476">
        <v>1199243390.75848</v>
      </c>
      <c r="DB33" s="1476">
        <v>508482000.605036</v>
      </c>
      <c r="DC33" s="1476">
        <v>1.97854720967531</v>
      </c>
      <c r="DD33" s="984">
        <v>-1</v>
      </c>
      <c r="DE33" s="984">
        <v>-1</v>
      </c>
      <c r="DF33" s="889">
        <v>1.35847756524619</v>
      </c>
      <c r="DG33" s="998"/>
    </row>
    <row r="34" ht="7.5" customHeight="1" spans="2:110">
      <c r="B34" s="599"/>
      <c r="C34" s="983"/>
      <c r="D34" s="637"/>
      <c r="E34" s="637"/>
      <c r="F34" s="637"/>
      <c r="G34" s="1412"/>
      <c r="H34" s="926"/>
      <c r="I34" s="983"/>
      <c r="J34" s="637"/>
      <c r="K34" s="637"/>
      <c r="L34" s="637"/>
      <c r="M34" s="1412"/>
      <c r="N34" s="926"/>
      <c r="O34" s="983"/>
      <c r="P34" s="637"/>
      <c r="Q34" s="637"/>
      <c r="R34" s="637"/>
      <c r="S34" s="1412"/>
      <c r="T34" s="926"/>
      <c r="U34" s="983"/>
      <c r="V34" s="637"/>
      <c r="W34" s="637"/>
      <c r="X34" s="637"/>
      <c r="Y34" s="637"/>
      <c r="Z34" s="637"/>
      <c r="AA34" s="1412"/>
      <c r="AB34" s="926"/>
      <c r="AC34" s="983"/>
      <c r="AD34" s="637"/>
      <c r="AE34" s="637"/>
      <c r="AF34" s="637"/>
      <c r="AG34" s="637"/>
      <c r="AH34" s="637"/>
      <c r="AI34" s="1412"/>
      <c r="AJ34" s="926"/>
      <c r="AK34" s="983"/>
      <c r="AL34" s="637"/>
      <c r="AM34" s="637"/>
      <c r="AN34" s="637"/>
      <c r="AO34" s="637"/>
      <c r="AP34" s="637"/>
      <c r="AQ34" s="1412"/>
      <c r="AR34" s="926"/>
      <c r="AS34" s="983"/>
      <c r="AT34" s="637"/>
      <c r="AU34" s="637"/>
      <c r="AV34" s="637"/>
      <c r="AW34" s="637"/>
      <c r="AX34" s="637"/>
      <c r="AY34" s="1412"/>
      <c r="AZ34" s="926"/>
      <c r="BA34" s="983"/>
      <c r="BB34" s="637"/>
      <c r="BC34" s="637"/>
      <c r="BD34" s="637"/>
      <c r="BE34" s="637"/>
      <c r="BF34" s="637"/>
      <c r="BG34" s="1412"/>
      <c r="BH34" s="926"/>
      <c r="BI34" s="983"/>
      <c r="BJ34" s="637"/>
      <c r="BK34" s="637"/>
      <c r="BL34" s="637"/>
      <c r="BM34" s="637"/>
      <c r="BN34" s="637"/>
      <c r="BO34" s="1412"/>
      <c r="BP34" s="926"/>
      <c r="BQ34" s="983"/>
      <c r="BR34" s="637"/>
      <c r="BS34" s="637"/>
      <c r="BT34" s="637"/>
      <c r="BU34" s="637"/>
      <c r="BV34" s="637"/>
      <c r="BW34" s="1412"/>
      <c r="BX34" s="926"/>
      <c r="BY34" s="983"/>
      <c r="BZ34" s="637"/>
      <c r="CA34" s="637"/>
      <c r="CB34" s="637"/>
      <c r="CC34" s="637"/>
      <c r="CD34" s="637"/>
      <c r="CE34" s="1412"/>
      <c r="CF34" s="926"/>
      <c r="CG34" s="983"/>
      <c r="CH34" s="637"/>
      <c r="CI34" s="637"/>
      <c r="CJ34" s="637"/>
      <c r="CK34" s="637"/>
      <c r="CL34" s="637"/>
      <c r="CM34" s="1412"/>
      <c r="CN34" s="926"/>
      <c r="CO34" s="983"/>
      <c r="CP34" s="637"/>
      <c r="CQ34" s="637"/>
      <c r="CR34" s="637"/>
      <c r="CS34" s="637"/>
      <c r="CT34" s="637"/>
      <c r="CU34" s="1412"/>
      <c r="CV34" s="926"/>
      <c r="CW34" s="983"/>
      <c r="CX34" s="637"/>
      <c r="CY34" s="637"/>
      <c r="CZ34" s="637"/>
      <c r="DA34" s="637"/>
      <c r="DB34" s="637"/>
      <c r="DC34" s="926"/>
      <c r="DD34" s="926"/>
      <c r="DE34" s="926"/>
      <c r="DF34" s="926"/>
    </row>
    <row r="35" s="897" customFormat="1" customHeight="1" spans="1:112">
      <c r="A35" s="898"/>
      <c r="B35" s="1395" t="s">
        <v>125</v>
      </c>
      <c r="C35" s="609"/>
      <c r="D35" s="974">
        <v>289068838.1521</v>
      </c>
      <c r="E35" s="953">
        <v>271220502.861494</v>
      </c>
      <c r="F35" s="953">
        <v>17848335.2906061</v>
      </c>
      <c r="G35" s="953">
        <v>318664828.476127</v>
      </c>
      <c r="H35" s="1436">
        <v>-0.0928749823617385</v>
      </c>
      <c r="I35" s="609"/>
      <c r="J35" s="974">
        <v>252200417.529735</v>
      </c>
      <c r="K35" s="953">
        <v>243253409.986782</v>
      </c>
      <c r="L35" s="953">
        <v>8947007.54295325</v>
      </c>
      <c r="M35" s="953">
        <v>256877837.111747</v>
      </c>
      <c r="N35" s="1436">
        <v>-0.0182087315690741</v>
      </c>
      <c r="O35" s="609"/>
      <c r="P35" s="974">
        <v>269702484.469004</v>
      </c>
      <c r="Q35" s="953">
        <v>309744437.187548</v>
      </c>
      <c r="R35" s="953">
        <v>-40041952.7185446</v>
      </c>
      <c r="S35" s="953">
        <v>294661478.632745</v>
      </c>
      <c r="T35" s="1436">
        <v>-0.0847039602175126</v>
      </c>
      <c r="U35" s="609"/>
      <c r="V35" s="974">
        <v>306458955.243397</v>
      </c>
      <c r="W35" s="953">
        <v>346171978.801412</v>
      </c>
      <c r="X35" s="953">
        <v>304973664.223</v>
      </c>
      <c r="Y35" s="953">
        <v>-39713023.5580146</v>
      </c>
      <c r="Z35" s="953">
        <v>1485291.02039731</v>
      </c>
      <c r="AA35" s="953">
        <v>709418095.56117</v>
      </c>
      <c r="AB35" s="837">
        <v>-0.568013619668132</v>
      </c>
      <c r="AC35" s="609"/>
      <c r="AD35" s="974">
        <v>296962292.024936</v>
      </c>
      <c r="AE35" s="953">
        <v>382370413.392316</v>
      </c>
      <c r="AF35" s="953">
        <v>361964153.311412</v>
      </c>
      <c r="AG35" s="1243">
        <v>-85408121.3673806</v>
      </c>
      <c r="AH35" s="1243">
        <v>-65001861.2864766</v>
      </c>
      <c r="AI35" s="1243">
        <v>299512295.717983</v>
      </c>
      <c r="AJ35" s="837">
        <v>-0.00851385311889985</v>
      </c>
      <c r="AK35" s="609"/>
      <c r="AL35" s="1219">
        <v>284366496.53392</v>
      </c>
      <c r="AM35" s="1243">
        <v>419564144.792266</v>
      </c>
      <c r="AN35" s="1243">
        <v>439113410.923793</v>
      </c>
      <c r="AO35" s="1243">
        <v>-135197648.258346</v>
      </c>
      <c r="AP35" s="1243">
        <v>-154746914.389873</v>
      </c>
      <c r="AQ35" s="1243">
        <v>351079388.747719</v>
      </c>
      <c r="AR35" s="837">
        <v>-0.190022240985894</v>
      </c>
      <c r="AS35" s="609"/>
      <c r="AT35" s="1243">
        <v>315314825.66029</v>
      </c>
      <c r="AU35" s="1243">
        <v>465912197.748324</v>
      </c>
      <c r="AV35" s="1243">
        <v>321749305.334434</v>
      </c>
      <c r="AW35" s="1243">
        <v>-150597372.088034</v>
      </c>
      <c r="AX35" s="1243">
        <v>-6434479.67414427</v>
      </c>
      <c r="AY35" s="1243">
        <v>309882971.383716</v>
      </c>
      <c r="AZ35" s="837">
        <v>0.0175287278688445</v>
      </c>
      <c r="BA35" s="609"/>
      <c r="BB35" s="1243">
        <v>312330518.375537</v>
      </c>
      <c r="BC35" s="1243">
        <v>487783311.987993</v>
      </c>
      <c r="BD35" s="1243">
        <v>312835413.08893</v>
      </c>
      <c r="BE35" s="1243">
        <v>-175452793.612456</v>
      </c>
      <c r="BF35" s="1243">
        <v>-504894.713392496</v>
      </c>
      <c r="BG35" s="1243">
        <v>303415086.825515</v>
      </c>
      <c r="BH35" s="837">
        <v>0.0293836131989997</v>
      </c>
      <c r="BI35" s="609"/>
      <c r="BJ35" s="1243">
        <v>294418706.447205</v>
      </c>
      <c r="BK35" s="1243">
        <v>503788636.605994</v>
      </c>
      <c r="BL35" s="1243">
        <v>292473177.715032</v>
      </c>
      <c r="BM35" s="1243">
        <v>-209369930.158789</v>
      </c>
      <c r="BN35" s="1243">
        <v>1945528.73217279</v>
      </c>
      <c r="BO35" s="1243">
        <v>232429547.28394</v>
      </c>
      <c r="BP35" s="837">
        <v>0.266700855754532</v>
      </c>
      <c r="BQ35" s="609"/>
      <c r="BR35" s="1243">
        <v>339788599.703302</v>
      </c>
      <c r="BS35" s="1243">
        <v>533652235.422921</v>
      </c>
      <c r="BT35" s="1243">
        <v>305766770.12281</v>
      </c>
      <c r="BU35" s="1243">
        <v>-193863635.719619</v>
      </c>
      <c r="BV35" s="1243">
        <v>34021829.5804917</v>
      </c>
      <c r="BW35" s="1243">
        <v>292083926.548613</v>
      </c>
      <c r="BX35" s="837">
        <v>0.163325225452792</v>
      </c>
      <c r="BY35" s="609"/>
      <c r="BZ35" s="1243">
        <v>0</v>
      </c>
      <c r="CA35" s="1243">
        <v>0</v>
      </c>
      <c r="CB35" s="1243">
        <v>0</v>
      </c>
      <c r="CC35" s="1243">
        <v>0</v>
      </c>
      <c r="CD35" s="1243">
        <v>0</v>
      </c>
      <c r="CE35" s="1243">
        <v>0</v>
      </c>
      <c r="CF35" s="837" t="s">
        <v>51</v>
      </c>
      <c r="CG35" s="609"/>
      <c r="CH35" s="1243">
        <v>0</v>
      </c>
      <c r="CI35" s="1243">
        <v>0</v>
      </c>
      <c r="CJ35" s="1243">
        <v>0</v>
      </c>
      <c r="CK35" s="1243">
        <v>0</v>
      </c>
      <c r="CL35" s="1243">
        <v>0</v>
      </c>
      <c r="CM35" s="1243">
        <v>0</v>
      </c>
      <c r="CN35" s="837" t="s">
        <v>51</v>
      </c>
      <c r="CO35" s="609"/>
      <c r="CP35" s="974">
        <v>2960612134.13942</v>
      </c>
      <c r="CQ35" s="953">
        <v>3962452072.98801</v>
      </c>
      <c r="CR35" s="953">
        <v>2926590304.55893</v>
      </c>
      <c r="CS35" s="953">
        <v>-1001839938.84859</v>
      </c>
      <c r="CT35" s="953">
        <v>34021829.5804911</v>
      </c>
      <c r="CU35" s="953">
        <v>3368492444.28928</v>
      </c>
      <c r="CV35" s="837">
        <v>-0.121086900711725</v>
      </c>
      <c r="CW35" s="609"/>
      <c r="CX35" s="974">
        <v>5122197768.90715</v>
      </c>
      <c r="CY35" s="953">
        <v>0</v>
      </c>
      <c r="CZ35" s="953">
        <v>0</v>
      </c>
      <c r="DA35" s="953">
        <v>3358242562.62547</v>
      </c>
      <c r="DB35" s="953">
        <v>3936273899.64416</v>
      </c>
      <c r="DC35" s="984">
        <v>0.30128083042448</v>
      </c>
      <c r="DD35" s="984">
        <v>-1</v>
      </c>
      <c r="DE35" s="984">
        <v>-1</v>
      </c>
      <c r="DF35" s="889">
        <v>-0.146847336276811</v>
      </c>
      <c r="DG35" s="998"/>
      <c r="DH35" s="1494"/>
    </row>
    <row r="36" customHeight="1" spans="2:111">
      <c r="B36" s="1410" t="s">
        <v>126</v>
      </c>
      <c r="C36" s="983"/>
      <c r="D36" s="1411">
        <v>0.796648731955697</v>
      </c>
      <c r="E36" s="1437">
        <v>0.760377631569553</v>
      </c>
      <c r="F36" s="1438">
        <v>3.6271100386144</v>
      </c>
      <c r="G36" s="1439">
        <v>0.790895260719865</v>
      </c>
      <c r="H36" s="1440">
        <v>0.575347123583192</v>
      </c>
      <c r="I36" s="983"/>
      <c r="J36" s="1411">
        <v>0.795167313762282</v>
      </c>
      <c r="K36" s="1437">
        <v>0.747235920914786</v>
      </c>
      <c r="L36" s="1438">
        <v>4.79313928474957</v>
      </c>
      <c r="M36" s="1439">
        <v>0.790895260719865</v>
      </c>
      <c r="N36" s="1440">
        <v>0.42720530424164</v>
      </c>
      <c r="O36" s="983"/>
      <c r="P36" s="1411">
        <v>0.775473644254382</v>
      </c>
      <c r="Q36" s="1437">
        <v>0.760408076742166</v>
      </c>
      <c r="R36" s="1438">
        <v>1.50655675122163</v>
      </c>
      <c r="S36" s="1439">
        <v>0.79484656274175</v>
      </c>
      <c r="T36" s="1440">
        <v>-1.9372918487368</v>
      </c>
      <c r="U36" s="983"/>
      <c r="V36" s="1411">
        <v>0.78853549108454</v>
      </c>
      <c r="W36" s="1437">
        <v>0.728081003496352</v>
      </c>
      <c r="X36" s="1437">
        <v>0.771128630370638</v>
      </c>
      <c r="Y36" s="1439">
        <v>0.79484656274175</v>
      </c>
      <c r="Z36" s="1439">
        <v>1.74068607139025</v>
      </c>
      <c r="AA36" s="1439">
        <v>1.80427984381705</v>
      </c>
      <c r="AB36" s="1440">
        <v>-101.574435273251</v>
      </c>
      <c r="AC36" s="983"/>
      <c r="AD36" s="1411">
        <v>0.782116968266132</v>
      </c>
      <c r="AE36" s="1437">
        <v>0.736526218670374</v>
      </c>
      <c r="AF36" s="1437">
        <v>0.778955871865224</v>
      </c>
      <c r="AG36" s="1438">
        <v>4.55907495957575</v>
      </c>
      <c r="AH36" s="1459">
        <v>0.00316109640090756</v>
      </c>
      <c r="AI36" s="1437">
        <v>0.79091599306164</v>
      </c>
      <c r="AJ36" s="1440">
        <v>-0.879902479550843</v>
      </c>
      <c r="AK36" s="983"/>
      <c r="AL36" s="1411">
        <v>0.798076759741312</v>
      </c>
      <c r="AM36" s="1439">
        <v>0.747406939422957</v>
      </c>
      <c r="AN36" s="1439">
        <v>0.768789272165549</v>
      </c>
      <c r="AO36" s="1438">
        <v>5.06698203183542</v>
      </c>
      <c r="AP36" s="1464">
        <v>0.0292874875757625</v>
      </c>
      <c r="AQ36" s="1439">
        <v>0.966553672964232</v>
      </c>
      <c r="AR36" s="1440">
        <v>-16.8476913222921</v>
      </c>
      <c r="AS36" s="983"/>
      <c r="AT36" s="1411">
        <v>0.793711734897521</v>
      </c>
      <c r="AU36" s="1439">
        <v>0.778408489260652</v>
      </c>
      <c r="AV36" s="1439">
        <v>0.75927943110653</v>
      </c>
      <c r="AW36" s="1438">
        <v>1.53032456368695</v>
      </c>
      <c r="AX36" s="1464">
        <v>0.0344323037909914</v>
      </c>
      <c r="AY36" s="1439">
        <v>0.795967460319588</v>
      </c>
      <c r="AZ36" s="1440">
        <v>-0.225572542206642</v>
      </c>
      <c r="BA36" s="983"/>
      <c r="BB36" s="1469">
        <v>0.788549792806002</v>
      </c>
      <c r="BC36" s="1439">
        <v>0.785434542555874</v>
      </c>
      <c r="BD36" s="1439">
        <v>0.782092588457665</v>
      </c>
      <c r="BE36" s="1438">
        <v>0.311525025012838</v>
      </c>
      <c r="BF36" s="1471">
        <v>0.00645720434833685</v>
      </c>
      <c r="BG36" s="1439">
        <v>0.800716307731436</v>
      </c>
      <c r="BH36" s="1440">
        <v>-1.21665149254337</v>
      </c>
      <c r="BI36" s="983"/>
      <c r="BJ36" s="1411">
        <v>0.756707707445337</v>
      </c>
      <c r="BK36" s="1439">
        <v>0.790174298287498</v>
      </c>
      <c r="BL36" s="1439">
        <v>0.734272347032681</v>
      </c>
      <c r="BM36" s="1438">
        <v>-3.3466590842161</v>
      </c>
      <c r="BN36" s="1471">
        <v>0.0224353604126555</v>
      </c>
      <c r="BO36" s="1439">
        <v>0.635275145121576</v>
      </c>
      <c r="BP36" s="1440">
        <v>12.1432562323761</v>
      </c>
      <c r="BQ36" s="983"/>
      <c r="BR36" s="1411">
        <v>0.782314522273476</v>
      </c>
      <c r="BS36" s="1439">
        <v>0.793111245866133</v>
      </c>
      <c r="BT36" s="1439">
        <v>0.757529117183986</v>
      </c>
      <c r="BU36" s="1438">
        <v>-1.0796723592657</v>
      </c>
      <c r="BV36" s="1471">
        <v>0.02478540508949</v>
      </c>
      <c r="BW36" s="1439">
        <v>0.802655346655943</v>
      </c>
      <c r="BX36" s="1440">
        <v>-2.03408243824676</v>
      </c>
      <c r="BY36" s="983"/>
      <c r="BZ36" s="1411" t="e">
        <v>#DIV/0!</v>
      </c>
      <c r="CA36" s="1439" t="e">
        <v>#DIV/0!</v>
      </c>
      <c r="CB36" s="1439" t="e">
        <v>#DIV/0!</v>
      </c>
      <c r="CC36" s="1891" t="s">
        <v>127</v>
      </c>
      <c r="CD36" s="1471" t="s">
        <v>51</v>
      </c>
      <c r="CE36" s="1439" t="e">
        <v>#DIV/0!</v>
      </c>
      <c r="CF36" s="1892" t="s">
        <v>127</v>
      </c>
      <c r="CG36" s="983"/>
      <c r="CH36" s="1411" t="e">
        <v>#DIV/0!</v>
      </c>
      <c r="CI36" s="1439" t="e">
        <v>#DIV/0!</v>
      </c>
      <c r="CJ36" s="1439" t="e">
        <v>#DIV/0!</v>
      </c>
      <c r="CK36" s="1891" t="s">
        <v>127</v>
      </c>
      <c r="CL36" s="1471" t="s">
        <v>51</v>
      </c>
      <c r="CM36" s="1439" t="e">
        <v>#DIV/0!</v>
      </c>
      <c r="CN36" s="1892" t="s">
        <v>127</v>
      </c>
      <c r="CO36" s="983"/>
      <c r="CP36" s="1411">
        <v>0.785469527264217</v>
      </c>
      <c r="CQ36" s="1439">
        <v>0.765610239176531</v>
      </c>
      <c r="CR36" s="1439">
        <v>0.782819432716512</v>
      </c>
      <c r="CS36" s="1483">
        <v>1.98592880876861</v>
      </c>
      <c r="CT36" s="1439">
        <v>0.265009454770515</v>
      </c>
      <c r="CU36" s="1439">
        <v>0.902264686250803</v>
      </c>
      <c r="CV36" s="1440">
        <v>-11.6795158986586</v>
      </c>
      <c r="CW36" s="983"/>
      <c r="CX36" s="1411">
        <v>0.771794783153434</v>
      </c>
      <c r="CY36" s="1439" t="e">
        <v>#DIV/0!</v>
      </c>
      <c r="CZ36" s="1439" t="e">
        <v>#DIV/0!</v>
      </c>
      <c r="DA36" s="1439">
        <v>0.736862954044206</v>
      </c>
      <c r="DB36" s="1439">
        <v>0.885599566766641</v>
      </c>
      <c r="DC36" s="1483">
        <v>-11.3804783613207</v>
      </c>
      <c r="DD36" s="1891" t="s">
        <v>51</v>
      </c>
      <c r="DE36" s="1502" t="s">
        <v>51</v>
      </c>
      <c r="DF36" s="1503">
        <v>-14.8736612722434</v>
      </c>
      <c r="DG36" s="890">
        <v>2672494478.12185</v>
      </c>
    </row>
    <row r="37" ht="6" customHeight="1" spans="2:110">
      <c r="B37" s="599"/>
      <c r="C37" s="983"/>
      <c r="D37" s="1412"/>
      <c r="E37" s="926"/>
      <c r="F37" s="926"/>
      <c r="G37" s="1441"/>
      <c r="H37" s="926"/>
      <c r="I37" s="983"/>
      <c r="J37" s="1412"/>
      <c r="K37" s="926"/>
      <c r="L37" s="926"/>
      <c r="M37" s="1441"/>
      <c r="N37" s="926"/>
      <c r="O37" s="983"/>
      <c r="P37" s="1412"/>
      <c r="Q37" s="926"/>
      <c r="R37" s="926"/>
      <c r="S37" s="1441"/>
      <c r="T37" s="926"/>
      <c r="U37" s="983"/>
      <c r="V37" s="1412"/>
      <c r="W37" s="926"/>
      <c r="X37" s="926"/>
      <c r="Y37" s="1441"/>
      <c r="Z37" s="926"/>
      <c r="AA37" s="926"/>
      <c r="AB37" s="926"/>
      <c r="AC37" s="983"/>
      <c r="AD37" s="1412"/>
      <c r="AE37" s="926"/>
      <c r="AF37" s="926"/>
      <c r="AG37" s="926"/>
      <c r="AH37" s="926"/>
      <c r="AI37" s="1441"/>
      <c r="AJ37" s="926"/>
      <c r="AK37" s="983"/>
      <c r="AL37" s="1412"/>
      <c r="AM37" s="926"/>
      <c r="AN37" s="926"/>
      <c r="AO37" s="926"/>
      <c r="AP37" s="926"/>
      <c r="AQ37" s="1441"/>
      <c r="AR37" s="926"/>
      <c r="AS37" s="983"/>
      <c r="AT37" s="1412"/>
      <c r="AU37" s="926"/>
      <c r="AV37" s="926"/>
      <c r="AW37" s="926"/>
      <c r="AX37" s="926"/>
      <c r="AY37" s="926"/>
      <c r="AZ37" s="926"/>
      <c r="BA37" s="983"/>
      <c r="BB37" s="1412"/>
      <c r="BC37" s="926"/>
      <c r="BD37" s="926"/>
      <c r="BE37" s="926"/>
      <c r="BF37" s="926"/>
      <c r="BG37" s="1441"/>
      <c r="BH37" s="926"/>
      <c r="BI37" s="983"/>
      <c r="BJ37" s="1412"/>
      <c r="BK37" s="926"/>
      <c r="BL37" s="926"/>
      <c r="BM37" s="926"/>
      <c r="BN37" s="926"/>
      <c r="BO37" s="926"/>
      <c r="BP37" s="926"/>
      <c r="BQ37" s="983"/>
      <c r="BR37" s="1412"/>
      <c r="BS37" s="926"/>
      <c r="BT37" s="926"/>
      <c r="BU37" s="926"/>
      <c r="BV37" s="926"/>
      <c r="BW37" s="1441"/>
      <c r="BX37" s="926"/>
      <c r="BY37" s="983"/>
      <c r="BZ37" s="1412"/>
      <c r="CA37" s="926"/>
      <c r="CB37" s="926"/>
      <c r="CC37" s="926"/>
      <c r="CD37" s="926"/>
      <c r="CE37" s="1441"/>
      <c r="CF37" s="926"/>
      <c r="CG37" s="983"/>
      <c r="CH37" s="1412"/>
      <c r="CI37" s="926"/>
      <c r="CJ37" s="926"/>
      <c r="CK37" s="926"/>
      <c r="CL37" s="926"/>
      <c r="CM37" s="1441"/>
      <c r="CN37" s="926"/>
      <c r="CO37" s="983"/>
      <c r="CP37" s="637"/>
      <c r="CQ37" s="926"/>
      <c r="CR37" s="926"/>
      <c r="CS37" s="926"/>
      <c r="CT37" s="926"/>
      <c r="CU37" s="926"/>
      <c r="CV37" s="926"/>
      <c r="CW37" s="983"/>
      <c r="CX37" s="926"/>
      <c r="CY37" s="926"/>
      <c r="CZ37" s="926"/>
      <c r="DA37" s="926"/>
      <c r="DB37" s="926"/>
      <c r="DC37" s="926"/>
      <c r="DD37" s="926"/>
      <c r="DE37" s="926"/>
      <c r="DF37" s="926"/>
    </row>
    <row r="38" s="1391" customFormat="1" spans="1:112">
      <c r="A38" s="1392"/>
      <c r="B38" s="1395" t="s">
        <v>128</v>
      </c>
      <c r="C38" s="609"/>
      <c r="D38" s="974">
        <v>289068838.1521</v>
      </c>
      <c r="E38" s="953">
        <v>271220502.861494</v>
      </c>
      <c r="F38" s="953">
        <v>17848335.2906061</v>
      </c>
      <c r="G38" s="953">
        <v>318664828.476127</v>
      </c>
      <c r="H38" s="837">
        <v>-0.0928749823617385</v>
      </c>
      <c r="I38" s="609"/>
      <c r="J38" s="974">
        <v>252200417.529735</v>
      </c>
      <c r="K38" s="953">
        <v>243253409.986782</v>
      </c>
      <c r="L38" s="953">
        <v>8947007.54295325</v>
      </c>
      <c r="M38" s="953">
        <v>318664828.476127</v>
      </c>
      <c r="N38" s="837">
        <v>-0.20857153035755</v>
      </c>
      <c r="O38" s="609"/>
      <c r="P38" s="974">
        <v>269702484.469004</v>
      </c>
      <c r="Q38" s="953">
        <v>309744437.187548</v>
      </c>
      <c r="R38" s="953">
        <v>-40041952.7185446</v>
      </c>
      <c r="S38" s="953">
        <v>294661478.632745</v>
      </c>
      <c r="T38" s="837">
        <v>-0.0847039602175126</v>
      </c>
      <c r="U38" s="609"/>
      <c r="V38" s="974">
        <v>306458955.243397</v>
      </c>
      <c r="W38" s="953">
        <v>346171978.801412</v>
      </c>
      <c r="X38" s="953">
        <v>304973664.223</v>
      </c>
      <c r="Y38" s="953">
        <v>294661478.632745</v>
      </c>
      <c r="Z38" s="837">
        <v>0.00487022715283136</v>
      </c>
      <c r="AA38" s="953">
        <v>709418095.56117</v>
      </c>
      <c r="AB38" s="837">
        <v>-0.568013619668132</v>
      </c>
      <c r="AC38" s="609"/>
      <c r="AD38" s="974">
        <v>296962292.024936</v>
      </c>
      <c r="AE38" s="953">
        <v>382370413.392316</v>
      </c>
      <c r="AF38" s="953">
        <v>361964153.311412</v>
      </c>
      <c r="AG38" s="1243">
        <v>-85408121.3673806</v>
      </c>
      <c r="AH38" s="1243">
        <v>-65001861.2864766</v>
      </c>
      <c r="AI38" s="1243">
        <v>299512295.717983</v>
      </c>
      <c r="AJ38" s="837">
        <v>-0.00851385311889985</v>
      </c>
      <c r="AK38" s="609"/>
      <c r="AL38" s="974">
        <v>284366496.53392</v>
      </c>
      <c r="AM38" s="953">
        <v>419564144.792266</v>
      </c>
      <c r="AN38" s="953">
        <v>439113410.923793</v>
      </c>
      <c r="AO38" s="1243">
        <v>-135197648.258346</v>
      </c>
      <c r="AP38" s="1243">
        <v>-154746914.389873</v>
      </c>
      <c r="AQ38" s="1243">
        <v>351079388.747719</v>
      </c>
      <c r="AR38" s="837">
        <v>-0.190022240985894</v>
      </c>
      <c r="AS38" s="609"/>
      <c r="AT38" s="974">
        <v>315314825.66029</v>
      </c>
      <c r="AU38" s="953">
        <v>465912197.748324</v>
      </c>
      <c r="AV38" s="953">
        <v>321749305.334434</v>
      </c>
      <c r="AW38" s="1243">
        <v>-150597372.088034</v>
      </c>
      <c r="AX38" s="1243">
        <v>-6434479.67414427</v>
      </c>
      <c r="AY38" s="953">
        <v>309882971.383716</v>
      </c>
      <c r="AZ38" s="837">
        <v>0.0175287278688445</v>
      </c>
      <c r="BA38" s="609"/>
      <c r="BB38" s="974">
        <v>312330518.375537</v>
      </c>
      <c r="BC38" s="953">
        <v>487783311.987993</v>
      </c>
      <c r="BD38" s="953">
        <v>312835413.08893</v>
      </c>
      <c r="BE38" s="1243">
        <v>-175452793.612456</v>
      </c>
      <c r="BF38" s="1243">
        <v>-504894.713392496</v>
      </c>
      <c r="BG38" s="953">
        <v>303415086.825515</v>
      </c>
      <c r="BH38" s="837">
        <v>0.0293836131989997</v>
      </c>
      <c r="BI38" s="609"/>
      <c r="BJ38" s="974">
        <v>294418706.447205</v>
      </c>
      <c r="BK38" s="953">
        <v>503788636.605994</v>
      </c>
      <c r="BL38" s="953">
        <v>292473177.715032</v>
      </c>
      <c r="BM38" s="1243">
        <v>-209369930.158789</v>
      </c>
      <c r="BN38" s="1243">
        <v>1945528.73217279</v>
      </c>
      <c r="BO38" s="953">
        <v>232429547.28394</v>
      </c>
      <c r="BP38" s="837">
        <v>0.266700855754532</v>
      </c>
      <c r="BQ38" s="609"/>
      <c r="BR38" s="974">
        <v>339788599.703302</v>
      </c>
      <c r="BS38" s="953">
        <v>533652235.422921</v>
      </c>
      <c r="BT38" s="953">
        <v>305766770.12281</v>
      </c>
      <c r="BU38" s="1243">
        <v>-193863635.719619</v>
      </c>
      <c r="BV38" s="1243">
        <v>34021829.5804917</v>
      </c>
      <c r="BW38" s="1243">
        <v>292083926.548613</v>
      </c>
      <c r="BX38" s="837">
        <v>0.163325225452792</v>
      </c>
      <c r="BY38" s="609"/>
      <c r="BZ38" s="974">
        <v>0</v>
      </c>
      <c r="CA38" s="953">
        <v>0</v>
      </c>
      <c r="CB38" s="953">
        <v>294532055.890354</v>
      </c>
      <c r="CC38" s="1243">
        <v>0</v>
      </c>
      <c r="CD38" s="1243">
        <v>-294532055.890354</v>
      </c>
      <c r="CE38" s="1243">
        <v>0</v>
      </c>
      <c r="CF38" s="837" t="s">
        <v>51</v>
      </c>
      <c r="CG38" s="609"/>
      <c r="CH38" s="974">
        <v>0</v>
      </c>
      <c r="CI38" s="953">
        <v>0</v>
      </c>
      <c r="CJ38" s="953">
        <v>294532055.890354</v>
      </c>
      <c r="CK38" s="1243">
        <v>0</v>
      </c>
      <c r="CL38" s="1243">
        <v>-294532055.890354</v>
      </c>
      <c r="CM38" s="1243">
        <v>0</v>
      </c>
      <c r="CN38" s="837" t="s">
        <v>51</v>
      </c>
      <c r="CO38" s="609"/>
      <c r="CP38" s="974">
        <v>2960612134.13942</v>
      </c>
      <c r="CQ38" s="953">
        <v>3962452072.98801</v>
      </c>
      <c r="CR38" s="953">
        <v>2902520574.0499</v>
      </c>
      <c r="CS38" s="953">
        <v>-994533327.136843</v>
      </c>
      <c r="CT38" s="953">
        <v>32162514.5804913</v>
      </c>
      <c r="CU38" s="953">
        <v>3368492444.28928</v>
      </c>
      <c r="CV38" s="837">
        <v>-0.121086900711725</v>
      </c>
      <c r="CW38" s="609"/>
      <c r="CX38" s="974">
        <v>5122197768.90715</v>
      </c>
      <c r="CY38" s="953">
        <v>0</v>
      </c>
      <c r="CZ38" s="953">
        <v>0</v>
      </c>
      <c r="DA38" s="953">
        <v>3589129873.65709</v>
      </c>
      <c r="DB38" s="953">
        <v>3936273899.64416</v>
      </c>
      <c r="DC38" s="984">
        <v>0.30128083042448</v>
      </c>
      <c r="DD38" s="984">
        <v>-1</v>
      </c>
      <c r="DE38" s="837">
        <v>-1</v>
      </c>
      <c r="DF38" s="889">
        <v>-0.0881910240083776</v>
      </c>
      <c r="DG38" s="1392"/>
      <c r="DH38" s="1504"/>
    </row>
    <row r="39" spans="2:110">
      <c r="B39" s="1410" t="s">
        <v>126</v>
      </c>
      <c r="C39" s="983"/>
      <c r="D39" s="1411">
        <v>0.796648731955697</v>
      </c>
      <c r="E39" s="1437">
        <v>0.760377631569553</v>
      </c>
      <c r="F39" s="1438">
        <v>3.6271100386144</v>
      </c>
      <c r="G39" s="1439">
        <v>0.794950418083116</v>
      </c>
      <c r="H39" s="1440">
        <v>0.169831387258168</v>
      </c>
      <c r="I39" s="983"/>
      <c r="J39" s="1411">
        <v>0.795167313762282</v>
      </c>
      <c r="K39" s="1437">
        <v>0.747235920914786</v>
      </c>
      <c r="L39" s="1438">
        <v>4.79313928474957</v>
      </c>
      <c r="M39" s="1439">
        <v>0.794950418083116</v>
      </c>
      <c r="N39" s="1440">
        <v>0.0216895679166162</v>
      </c>
      <c r="O39" s="983"/>
      <c r="P39" s="1411">
        <v>0.775473644254382</v>
      </c>
      <c r="Q39" s="1437">
        <v>0.760408076742166</v>
      </c>
      <c r="R39" s="1438">
        <v>1.50655675122163</v>
      </c>
      <c r="S39" s="1439">
        <v>0.79484656274175</v>
      </c>
      <c r="T39" s="1440">
        <v>-1.9372918487368</v>
      </c>
      <c r="U39" s="983"/>
      <c r="V39" s="1411">
        <v>0.78853549108454</v>
      </c>
      <c r="W39" s="1437">
        <v>0.728081003496352</v>
      </c>
      <c r="X39" s="1437">
        <v>0.771128630370638</v>
      </c>
      <c r="Y39" s="1439">
        <v>0.79484656274175</v>
      </c>
      <c r="Z39" s="1439">
        <v>1.74068607139025</v>
      </c>
      <c r="AA39" s="1439">
        <v>1.80427984381705</v>
      </c>
      <c r="AB39" s="1440">
        <v>-101.574435273251</v>
      </c>
      <c r="AC39" s="983"/>
      <c r="AD39" s="1411">
        <v>0.782116968266132</v>
      </c>
      <c r="AE39" s="1437">
        <v>0.736526218670374</v>
      </c>
      <c r="AF39" s="1437">
        <v>0.778955871865224</v>
      </c>
      <c r="AG39" s="1438">
        <v>4.55907495957575</v>
      </c>
      <c r="AH39" s="1459">
        <v>0.00316109640090756</v>
      </c>
      <c r="AI39" s="1437">
        <v>0.79091599306164</v>
      </c>
      <c r="AJ39" s="1440">
        <v>-0.879902479550843</v>
      </c>
      <c r="AK39" s="983"/>
      <c r="AL39" s="1411">
        <v>0.798076759741312</v>
      </c>
      <c r="AM39" s="1439">
        <v>0.747406939422957</v>
      </c>
      <c r="AN39" s="1439">
        <v>0.768789272165549</v>
      </c>
      <c r="AO39" s="1438">
        <v>5.06698203183542</v>
      </c>
      <c r="AP39" s="1464">
        <v>0.0292874875757625</v>
      </c>
      <c r="AQ39" s="1439">
        <v>0.966553672964232</v>
      </c>
      <c r="AR39" s="1440">
        <v>-16.8476913222921</v>
      </c>
      <c r="AS39" s="983"/>
      <c r="AT39" s="1411">
        <v>0.793711734897521</v>
      </c>
      <c r="AU39" s="1439">
        <v>0.778408489260652</v>
      </c>
      <c r="AV39" s="1439">
        <v>0.75927943110653</v>
      </c>
      <c r="AW39" s="1438">
        <v>1.53032456368695</v>
      </c>
      <c r="AX39" s="1464">
        <v>0.0344323037909914</v>
      </c>
      <c r="AY39" s="1439">
        <v>0.795967460319588</v>
      </c>
      <c r="AZ39" s="1440">
        <v>-0.225572542206642</v>
      </c>
      <c r="BA39" s="983"/>
      <c r="BB39" s="1469">
        <v>0.793909575013935</v>
      </c>
      <c r="BC39" s="1437">
        <v>0.790900931015885</v>
      </c>
      <c r="BD39" s="1437">
        <v>0.788103363591475</v>
      </c>
      <c r="BE39" s="1438">
        <v>0.300864399805012</v>
      </c>
      <c r="BF39" s="1471">
        <v>0.00580621142246007</v>
      </c>
      <c r="BG39" s="1439">
        <v>0.801885381886745</v>
      </c>
      <c r="BH39" s="1440">
        <v>-0.79758068728103</v>
      </c>
      <c r="BI39" s="983"/>
      <c r="BJ39" s="1411">
        <v>0.756707707445337</v>
      </c>
      <c r="BK39" s="1439">
        <v>0.790174298287498</v>
      </c>
      <c r="BL39" s="1439">
        <v>0.734272347032681</v>
      </c>
      <c r="BM39" s="1438">
        <v>-3.3466590842161</v>
      </c>
      <c r="BN39" s="1471">
        <v>0.0224353604126555</v>
      </c>
      <c r="BO39" s="1439">
        <v>0.635275145121576</v>
      </c>
      <c r="BP39" s="1440">
        <v>12.1432562323761</v>
      </c>
      <c r="BQ39" s="983"/>
      <c r="BR39" s="1411">
        <v>0.782314522273476</v>
      </c>
      <c r="BS39" s="1439">
        <v>0.793111245866133</v>
      </c>
      <c r="BT39" s="1439">
        <v>0.757529117183986</v>
      </c>
      <c r="BU39" s="1438">
        <v>-1.0796723592657</v>
      </c>
      <c r="BV39" s="1471">
        <v>0.02478540508949</v>
      </c>
      <c r="BW39" s="1439">
        <v>0.802655346655943</v>
      </c>
      <c r="BX39" s="1440">
        <v>-2.03408243824676</v>
      </c>
      <c r="BY39" s="983"/>
      <c r="BZ39" s="1411" t="e">
        <v>#DIV/0!</v>
      </c>
      <c r="CA39" s="1439" t="e">
        <v>#DIV/0!</v>
      </c>
      <c r="CB39" s="1439">
        <v>0.794355157665979</v>
      </c>
      <c r="CC39" s="1891" t="s">
        <v>127</v>
      </c>
      <c r="CD39" s="1471" t="s">
        <v>51</v>
      </c>
      <c r="CE39" s="1439" t="e">
        <v>#DIV/0!</v>
      </c>
      <c r="CF39" s="1892" t="s">
        <v>127</v>
      </c>
      <c r="CG39" s="983"/>
      <c r="CH39" s="1411" t="e">
        <v>#DIV/0!</v>
      </c>
      <c r="CI39" s="1439" t="e">
        <v>#DIV/0!</v>
      </c>
      <c r="CJ39" s="1439">
        <v>0.794355157665979</v>
      </c>
      <c r="CK39" s="1891" t="s">
        <v>127</v>
      </c>
      <c r="CL39" s="1471" t="s">
        <v>51</v>
      </c>
      <c r="CM39" s="1439" t="e">
        <v>#DIV/0!</v>
      </c>
      <c r="CN39" s="1892" t="s">
        <v>127</v>
      </c>
      <c r="CO39" s="983"/>
      <c r="CP39" s="1411">
        <v>0.785469527264217</v>
      </c>
      <c r="CQ39" s="1439">
        <v>0.765610239176531</v>
      </c>
      <c r="CR39" s="1439">
        <v>0.776381137355057</v>
      </c>
      <c r="CS39" s="1483">
        <v>1.98592880876861</v>
      </c>
      <c r="CT39" s="1439"/>
      <c r="CU39" s="1439">
        <v>0.902264686250803</v>
      </c>
      <c r="CV39" s="1440">
        <v>-11.6795158986586</v>
      </c>
      <c r="CW39" s="983"/>
      <c r="CX39" s="1411">
        <v>0.771794783153434</v>
      </c>
      <c r="CY39" s="1439" t="e">
        <v>#DIV/0!</v>
      </c>
      <c r="CZ39" s="1439" t="e">
        <v>#DIV/0!</v>
      </c>
      <c r="DA39" s="1439">
        <v>0.793014415972489</v>
      </c>
      <c r="DB39" s="1439">
        <v>0.885599566766641</v>
      </c>
      <c r="DC39" s="1483">
        <v>-11.3804783613207</v>
      </c>
      <c r="DD39" s="1891" t="s">
        <v>51</v>
      </c>
      <c r="DE39" s="1502" t="s">
        <v>51</v>
      </c>
      <c r="DF39" s="1503">
        <v>-9.25851507941523</v>
      </c>
    </row>
    <row r="40" s="637" customFormat="1" ht="3" customHeight="1" spans="1:111">
      <c r="A40" s="661"/>
      <c r="B40"/>
      <c r="C40" s="661"/>
      <c r="E40" s="1354"/>
      <c r="F40" s="1354"/>
      <c r="I40" s="661"/>
      <c r="K40" s="1354"/>
      <c r="L40" s="1354"/>
      <c r="O40" s="661"/>
      <c r="Q40" s="1354"/>
      <c r="R40" s="1354"/>
      <c r="U40" s="661"/>
      <c r="W40" s="1354"/>
      <c r="X40" s="1354"/>
      <c r="Y40" s="1354"/>
      <c r="Z40" s="1354"/>
      <c r="AC40" s="661"/>
      <c r="AE40" s="1354"/>
      <c r="AF40" s="1354"/>
      <c r="AG40" s="1460"/>
      <c r="AH40" s="1354"/>
      <c r="AK40" s="661"/>
      <c r="AM40" s="1354"/>
      <c r="AN40" s="1354"/>
      <c r="AO40" s="1354"/>
      <c r="AP40" s="1354"/>
      <c r="AS40" s="661"/>
      <c r="AU40" s="1354"/>
      <c r="AV40" s="1354"/>
      <c r="AW40" s="1354"/>
      <c r="AX40" s="1354"/>
      <c r="BA40" s="661"/>
      <c r="BC40" s="1354"/>
      <c r="BD40" s="1354"/>
      <c r="BE40" s="1354"/>
      <c r="BF40" s="1354"/>
      <c r="BI40" s="661"/>
      <c r="BK40" s="1354"/>
      <c r="BL40" s="1354"/>
      <c r="BM40" s="1354"/>
      <c r="BN40" s="1354"/>
      <c r="BQ40" s="661"/>
      <c r="BS40" s="1354"/>
      <c r="BT40" s="1354"/>
      <c r="BU40" s="1354"/>
      <c r="BV40" s="1354"/>
      <c r="BY40" s="661"/>
      <c r="BZ40" s="754"/>
      <c r="CA40" s="1354"/>
      <c r="CB40" s="1354"/>
      <c r="CC40" s="1354"/>
      <c r="CD40" s="1354"/>
      <c r="CG40" s="661"/>
      <c r="CH40" s="754"/>
      <c r="CI40" s="1354"/>
      <c r="CJ40" s="1354"/>
      <c r="CK40" s="1354"/>
      <c r="CL40" s="1354"/>
      <c r="CO40" s="661"/>
      <c r="CP40" s="1304"/>
      <c r="CQ40" s="1354"/>
      <c r="CR40" s="1354"/>
      <c r="CS40" s="1354"/>
      <c r="CT40" s="1354"/>
      <c r="CW40" s="661"/>
      <c r="CX40" s="754"/>
      <c r="CY40" s="754"/>
      <c r="CZ40" s="754"/>
      <c r="DA40" s="754"/>
      <c r="DB40" s="754"/>
      <c r="DG40" s="661"/>
    </row>
    <row r="41" s="637" customFormat="1" ht="10.5" customHeight="1" spans="1:111">
      <c r="A41" s="661"/>
      <c r="B41" s="1413"/>
      <c r="C41" s="661"/>
      <c r="D41" s="1150"/>
      <c r="E41" s="1442"/>
      <c r="F41" s="1442"/>
      <c r="G41" s="1442"/>
      <c r="H41" s="1442"/>
      <c r="I41" s="1446"/>
      <c r="J41" s="1442"/>
      <c r="K41" s="1442"/>
      <c r="L41" s="1442"/>
      <c r="M41" s="1442"/>
      <c r="N41" s="1442"/>
      <c r="O41" s="1446"/>
      <c r="P41" s="1442"/>
      <c r="Q41" s="1442"/>
      <c r="R41" s="1442"/>
      <c r="S41" s="1442"/>
      <c r="T41" s="1442"/>
      <c r="U41" s="1446"/>
      <c r="V41" s="1442"/>
      <c r="W41" s="1442"/>
      <c r="X41" s="1442"/>
      <c r="Y41" s="1442"/>
      <c r="Z41" s="1442"/>
      <c r="AA41" s="1442"/>
      <c r="AB41" s="1442"/>
      <c r="AC41" s="1446"/>
      <c r="AD41" s="1442"/>
      <c r="AE41" s="1442"/>
      <c r="AF41" s="1442"/>
      <c r="AG41" s="1442"/>
      <c r="AH41" s="1442"/>
      <c r="AI41" s="1442"/>
      <c r="AJ41" s="1442"/>
      <c r="AK41" s="1446"/>
      <c r="AL41" s="1442"/>
      <c r="AM41" s="1442"/>
      <c r="AN41" s="1442"/>
      <c r="AO41" s="1442"/>
      <c r="AP41" s="1442"/>
      <c r="AQ41" s="1442"/>
      <c r="AR41" s="1442"/>
      <c r="AS41" s="1446"/>
      <c r="AT41" s="1442"/>
      <c r="AU41" s="1442"/>
      <c r="AV41" s="1442"/>
      <c r="AW41" s="1442"/>
      <c r="AX41" s="1442"/>
      <c r="AY41" s="1442"/>
      <c r="AZ41" s="1442"/>
      <c r="BA41" s="1446"/>
      <c r="BB41" s="1442"/>
      <c r="BC41" s="1442"/>
      <c r="BD41" s="1442"/>
      <c r="BE41" s="1442"/>
      <c r="BF41" s="1442"/>
      <c r="BG41" s="1442"/>
      <c r="BH41" s="1442"/>
      <c r="BI41" s="1446"/>
      <c r="BJ41" s="1414"/>
      <c r="BK41" s="1442"/>
      <c r="BL41" s="1442"/>
      <c r="BM41" s="1442"/>
      <c r="BN41" s="1442"/>
      <c r="BO41" s="1414"/>
      <c r="BP41" s="1442"/>
      <c r="BQ41" s="1446"/>
      <c r="BR41" s="1442"/>
      <c r="BS41" s="1442"/>
      <c r="BT41" s="1442"/>
      <c r="BU41" s="1442"/>
      <c r="BV41" s="1442"/>
      <c r="BW41" s="1442"/>
      <c r="BX41" s="1442"/>
      <c r="BY41" s="1446"/>
      <c r="BZ41" s="1442"/>
      <c r="CA41" s="1442"/>
      <c r="CB41" s="1442"/>
      <c r="CC41" s="1442"/>
      <c r="CD41" s="1442"/>
      <c r="CE41" s="1442"/>
      <c r="CF41" s="1442"/>
      <c r="CG41" s="1446"/>
      <c r="CH41" s="1442"/>
      <c r="CI41" s="1442"/>
      <c r="CJ41" s="1442"/>
      <c r="CK41" s="1442"/>
      <c r="CL41" s="1442"/>
      <c r="CM41" s="1442"/>
      <c r="CN41" s="1442"/>
      <c r="CO41" s="661"/>
      <c r="CP41" s="1477"/>
      <c r="CQ41" s="1478"/>
      <c r="CR41" s="1478"/>
      <c r="CS41" s="1478"/>
      <c r="CT41" s="1478"/>
      <c r="CU41" s="1478"/>
      <c r="CV41" s="1478"/>
      <c r="CW41" s="1484"/>
      <c r="DG41" s="661"/>
    </row>
    <row r="42" ht="12" customHeight="1" spans="3:110">
      <c r="C42" s="983"/>
      <c r="D42" s="1414"/>
      <c r="E42" s="1443"/>
      <c r="F42" s="1443"/>
      <c r="G42" s="1443"/>
      <c r="H42" s="1443"/>
      <c r="I42" s="1447"/>
      <c r="J42" s="1414"/>
      <c r="K42" s="926"/>
      <c r="L42" s="926"/>
      <c r="M42" s="926"/>
      <c r="N42" s="926"/>
      <c r="O42" s="983"/>
      <c r="P42" s="1414"/>
      <c r="Q42" s="926"/>
      <c r="R42" s="926"/>
      <c r="S42" s="926"/>
      <c r="T42" s="926"/>
      <c r="U42" s="983"/>
      <c r="V42" s="1456"/>
      <c r="W42" s="926"/>
      <c r="X42" s="926"/>
      <c r="Y42" s="926"/>
      <c r="Z42" s="926"/>
      <c r="AA42" s="926"/>
      <c r="AB42" s="926"/>
      <c r="AC42" s="983"/>
      <c r="AD42" s="754"/>
      <c r="AE42" s="926"/>
      <c r="AF42" s="926"/>
      <c r="AG42" s="926"/>
      <c r="AH42" s="926"/>
      <c r="AI42" s="637"/>
      <c r="AJ42" s="926"/>
      <c r="AK42" s="983"/>
      <c r="AL42" s="754"/>
      <c r="AM42" s="926"/>
      <c r="AN42" s="926"/>
      <c r="AO42" s="926"/>
      <c r="AP42" s="926"/>
      <c r="AQ42" s="926"/>
      <c r="AR42" s="926"/>
      <c r="AS42" s="983"/>
      <c r="AT42" s="754"/>
      <c r="AU42" s="926"/>
      <c r="AV42" s="926"/>
      <c r="AW42" s="926"/>
      <c r="AX42" s="926"/>
      <c r="AY42" s="926"/>
      <c r="AZ42" s="926"/>
      <c r="BA42" s="983"/>
      <c r="BB42" s="926"/>
      <c r="BC42" s="926"/>
      <c r="BD42" s="926"/>
      <c r="BE42" s="926"/>
      <c r="BF42" s="926"/>
      <c r="BG42" s="926"/>
      <c r="BH42" s="926"/>
      <c r="BI42" s="983"/>
      <c r="BJ42" s="926"/>
      <c r="BK42" s="926"/>
      <c r="BL42" s="926"/>
      <c r="BM42" s="926"/>
      <c r="BN42" s="926"/>
      <c r="BO42" s="926"/>
      <c r="BP42" s="926"/>
      <c r="BQ42" s="983"/>
      <c r="BR42" s="926"/>
      <c r="BS42" s="926"/>
      <c r="BT42" s="926"/>
      <c r="BU42" s="926"/>
      <c r="BV42" s="926"/>
      <c r="BW42" s="926"/>
      <c r="BX42" s="926"/>
      <c r="BY42" s="983"/>
      <c r="BZ42" s="926"/>
      <c r="CA42" s="926"/>
      <c r="CB42" s="926"/>
      <c r="CC42" s="926"/>
      <c r="CD42" s="926"/>
      <c r="CE42" s="926"/>
      <c r="CF42" s="926"/>
      <c r="CG42" s="983"/>
      <c r="CH42" s="637"/>
      <c r="CI42" s="926"/>
      <c r="CJ42" s="926"/>
      <c r="CK42" s="926"/>
      <c r="CL42" s="926"/>
      <c r="CM42" s="926"/>
      <c r="CN42" s="926"/>
      <c r="CO42" s="983"/>
      <c r="CP42" s="1477"/>
      <c r="CQ42" s="926"/>
      <c r="CR42" s="926"/>
      <c r="CS42" s="926"/>
      <c r="CT42" s="926"/>
      <c r="CU42" s="926"/>
      <c r="CV42" s="926"/>
      <c r="CW42" s="983"/>
      <c r="CX42" s="926"/>
      <c r="CY42" s="1456"/>
      <c r="CZ42" s="926"/>
      <c r="DA42" s="926"/>
      <c r="DB42" s="1456"/>
      <c r="DC42" s="926"/>
      <c r="DD42" s="926"/>
      <c r="DE42" s="926"/>
      <c r="DF42" s="926"/>
    </row>
    <row r="43" spans="3:110">
      <c r="C43" s="983"/>
      <c r="D43" s="1415"/>
      <c r="E43" s="1415"/>
      <c r="F43" s="1415"/>
      <c r="G43" s="1415"/>
      <c r="H43" s="1415"/>
      <c r="I43" s="1448"/>
      <c r="J43" s="1415"/>
      <c r="K43" s="926"/>
      <c r="L43" s="926"/>
      <c r="M43" s="926"/>
      <c r="N43" s="926"/>
      <c r="O43" s="983"/>
      <c r="P43" s="926"/>
      <c r="Q43" s="926"/>
      <c r="R43" s="926"/>
      <c r="S43" s="926"/>
      <c r="T43" s="926"/>
      <c r="U43" s="983"/>
      <c r="V43" s="926"/>
      <c r="W43" s="926"/>
      <c r="X43" s="926"/>
      <c r="Y43" s="926"/>
      <c r="Z43" s="926"/>
      <c r="AA43" s="926"/>
      <c r="AB43" s="926"/>
      <c r="AC43" s="983"/>
      <c r="AD43" s="926"/>
      <c r="AE43" s="926"/>
      <c r="AF43" s="926"/>
      <c r="AG43" s="926"/>
      <c r="AH43" s="926"/>
      <c r="AI43" s="926"/>
      <c r="AJ43" s="926"/>
      <c r="AK43" s="983"/>
      <c r="AL43" s="926"/>
      <c r="AM43" s="926"/>
      <c r="AN43" s="926"/>
      <c r="AO43" s="926"/>
      <c r="AP43" s="926"/>
      <c r="AQ43" s="926"/>
      <c r="AR43" s="926"/>
      <c r="AS43" s="983"/>
      <c r="AT43" s="926"/>
      <c r="AU43" s="926"/>
      <c r="AV43" s="926"/>
      <c r="AW43" s="926"/>
      <c r="AX43" s="926"/>
      <c r="AY43" s="926"/>
      <c r="AZ43" s="926"/>
      <c r="BA43" s="983"/>
      <c r="BB43" s="926"/>
      <c r="BC43" s="926"/>
      <c r="BD43" s="926"/>
      <c r="BE43" s="926"/>
      <c r="BF43" s="926"/>
      <c r="BG43" s="926"/>
      <c r="BH43" s="926"/>
      <c r="BI43" s="983"/>
      <c r="BJ43" s="926"/>
      <c r="BK43" s="926"/>
      <c r="BL43" s="926"/>
      <c r="BM43" s="926"/>
      <c r="BN43" s="926"/>
      <c r="BO43" s="926"/>
      <c r="BP43" s="926"/>
      <c r="BQ43" s="983"/>
      <c r="BR43" s="926"/>
      <c r="BS43" s="926"/>
      <c r="BT43" s="926"/>
      <c r="BU43" s="926"/>
      <c r="BV43" s="926"/>
      <c r="BW43" s="926"/>
      <c r="BX43" s="926"/>
      <c r="BY43" s="983"/>
      <c r="BZ43" s="926"/>
      <c r="CA43" s="926"/>
      <c r="CB43" s="926"/>
      <c r="CC43" s="926"/>
      <c r="CD43" s="926"/>
      <c r="CE43" s="926"/>
      <c r="CF43" s="926"/>
      <c r="CG43" s="983"/>
      <c r="CH43" s="926"/>
      <c r="CI43" s="926"/>
      <c r="CJ43" s="926"/>
      <c r="CK43" s="926"/>
      <c r="CL43" s="926"/>
      <c r="CM43" s="926"/>
      <c r="CN43" s="926"/>
      <c r="CO43" s="983"/>
      <c r="CP43" s="926"/>
      <c r="CQ43" s="926"/>
      <c r="CR43" s="926"/>
      <c r="CS43" s="926"/>
      <c r="CT43" s="926"/>
      <c r="CU43" s="926"/>
      <c r="CV43" s="926"/>
      <c r="CW43" s="983"/>
      <c r="CX43" s="926"/>
      <c r="CY43" s="926"/>
      <c r="CZ43" s="926"/>
      <c r="DA43" s="926"/>
      <c r="DB43" s="926"/>
      <c r="DC43" s="926"/>
      <c r="DD43" s="926"/>
      <c r="DE43" s="926"/>
      <c r="DF43" s="926"/>
    </row>
    <row r="44" spans="3:110">
      <c r="C44" s="983"/>
      <c r="D44" s="926"/>
      <c r="E44" s="926"/>
      <c r="F44" s="926"/>
      <c r="G44" s="926"/>
      <c r="H44" s="926"/>
      <c r="I44" s="983"/>
      <c r="J44" s="926"/>
      <c r="K44" s="926"/>
      <c r="L44" s="926"/>
      <c r="M44" s="926"/>
      <c r="N44" s="926"/>
      <c r="O44" s="983"/>
      <c r="P44" s="926"/>
      <c r="Q44" s="926"/>
      <c r="R44" s="926"/>
      <c r="S44" s="926"/>
      <c r="T44" s="926"/>
      <c r="U44" s="983"/>
      <c r="V44" s="926"/>
      <c r="W44" s="926"/>
      <c r="X44" s="926"/>
      <c r="Y44" s="926"/>
      <c r="Z44" s="926"/>
      <c r="AA44" s="926"/>
      <c r="AB44" s="926"/>
      <c r="AC44" s="983"/>
      <c r="AD44" s="926"/>
      <c r="AE44" s="926"/>
      <c r="AF44" s="926"/>
      <c r="AG44" s="926"/>
      <c r="AH44" s="926"/>
      <c r="AI44" s="926"/>
      <c r="AJ44" s="926"/>
      <c r="AK44" s="983"/>
      <c r="AL44" s="926"/>
      <c r="AM44" s="926"/>
      <c r="AN44" s="926"/>
      <c r="AO44" s="926"/>
      <c r="AP44" s="926"/>
      <c r="AQ44" s="926"/>
      <c r="AR44" s="926"/>
      <c r="AS44" s="983"/>
      <c r="AT44" s="926"/>
      <c r="AU44" s="926"/>
      <c r="AV44" s="926"/>
      <c r="AW44" s="926"/>
      <c r="AX44" s="926"/>
      <c r="AY44" s="926"/>
      <c r="AZ44" s="926"/>
      <c r="BA44" s="983"/>
      <c r="BB44" s="926"/>
      <c r="BC44" s="926"/>
      <c r="BD44" s="926"/>
      <c r="BE44" s="926"/>
      <c r="BF44" s="926"/>
      <c r="BG44" s="926"/>
      <c r="BH44" s="926"/>
      <c r="BI44" s="983"/>
      <c r="BJ44" s="926"/>
      <c r="BK44" s="926"/>
      <c r="BL44" s="926"/>
      <c r="BM44" s="926"/>
      <c r="BN44" s="926"/>
      <c r="BO44" s="926"/>
      <c r="BP44" s="926"/>
      <c r="BQ44" s="983"/>
      <c r="BR44" s="926"/>
      <c r="BS44" s="926"/>
      <c r="BT44" s="926"/>
      <c r="BU44" s="926"/>
      <c r="BV44" s="926"/>
      <c r="BW44" s="926"/>
      <c r="BX44" s="926"/>
      <c r="BY44" s="983"/>
      <c r="BZ44" s="926"/>
      <c r="CA44" s="926"/>
      <c r="CB44" s="926"/>
      <c r="CC44" s="926"/>
      <c r="CD44" s="926"/>
      <c r="CE44" s="926"/>
      <c r="CF44" s="926"/>
      <c r="CG44" s="983"/>
      <c r="CH44" s="926"/>
      <c r="CI44" s="926"/>
      <c r="CJ44" s="926"/>
      <c r="CK44" s="926"/>
      <c r="CL44" s="926"/>
      <c r="CM44" s="926"/>
      <c r="CN44" s="926"/>
      <c r="CO44" s="983"/>
      <c r="CP44" s="926"/>
      <c r="CQ44" s="926"/>
      <c r="CR44" s="926"/>
      <c r="CS44" s="926"/>
      <c r="CT44" s="926"/>
      <c r="CU44" s="926"/>
      <c r="CV44" s="926"/>
      <c r="CW44" s="983"/>
      <c r="CX44" s="926"/>
      <c r="CY44" s="926"/>
      <c r="CZ44" s="926"/>
      <c r="DA44" s="926"/>
      <c r="DB44" s="926"/>
      <c r="DC44" s="926"/>
      <c r="DD44" s="926"/>
      <c r="DE44" s="926"/>
      <c r="DF44" s="926"/>
    </row>
    <row r="45" spans="3:110">
      <c r="C45" s="983"/>
      <c r="D45" s="926"/>
      <c r="E45" s="926"/>
      <c r="F45" s="926"/>
      <c r="G45" s="926"/>
      <c r="H45" s="926"/>
      <c r="I45" s="983"/>
      <c r="J45" s="926"/>
      <c r="K45" s="926"/>
      <c r="L45" s="926"/>
      <c r="M45" s="926"/>
      <c r="N45" s="926"/>
      <c r="O45" s="983"/>
      <c r="P45" s="926"/>
      <c r="Q45" s="926"/>
      <c r="R45" s="926"/>
      <c r="S45" s="926"/>
      <c r="T45" s="926"/>
      <c r="U45" s="983"/>
      <c r="V45" s="926"/>
      <c r="W45" s="926"/>
      <c r="X45" s="926"/>
      <c r="Y45" s="926"/>
      <c r="Z45" s="926"/>
      <c r="AA45" s="926"/>
      <c r="AB45" s="926"/>
      <c r="AC45" s="983"/>
      <c r="AD45" s="926"/>
      <c r="AE45" s="926"/>
      <c r="AF45" s="926"/>
      <c r="AG45" s="926"/>
      <c r="AH45" s="926"/>
      <c r="AI45" s="926"/>
      <c r="AJ45" s="926"/>
      <c r="AK45" s="983"/>
      <c r="AL45" s="926"/>
      <c r="AM45" s="926"/>
      <c r="AN45" s="926"/>
      <c r="AO45" s="926"/>
      <c r="AP45" s="926"/>
      <c r="AQ45" s="926"/>
      <c r="AR45" s="926"/>
      <c r="AS45" s="983"/>
      <c r="AT45" s="926"/>
      <c r="AU45" s="926"/>
      <c r="AV45" s="926"/>
      <c r="AW45" s="926"/>
      <c r="AX45" s="926"/>
      <c r="AY45" s="926"/>
      <c r="AZ45" s="926"/>
      <c r="BA45" s="983"/>
      <c r="BB45" s="926"/>
      <c r="BC45" s="926"/>
      <c r="BD45" s="926"/>
      <c r="BE45" s="926"/>
      <c r="BF45" s="926"/>
      <c r="BG45" s="926"/>
      <c r="BH45" s="926"/>
      <c r="BI45" s="983"/>
      <c r="BJ45" s="926"/>
      <c r="BK45" s="926"/>
      <c r="BL45" s="926"/>
      <c r="BM45" s="926"/>
      <c r="BN45" s="926"/>
      <c r="BO45" s="926"/>
      <c r="BP45" s="926"/>
      <c r="BQ45" s="983"/>
      <c r="BR45" s="926"/>
      <c r="BS45" s="926"/>
      <c r="BT45" s="926"/>
      <c r="BU45" s="926"/>
      <c r="BV45" s="926"/>
      <c r="BW45" s="926"/>
      <c r="BX45" s="926"/>
      <c r="BY45" s="983"/>
      <c r="BZ45" s="926"/>
      <c r="CA45" s="926"/>
      <c r="CB45" s="926"/>
      <c r="CC45" s="926"/>
      <c r="CD45" s="926"/>
      <c r="CE45" s="926"/>
      <c r="CF45" s="926"/>
      <c r="CG45" s="983"/>
      <c r="CH45" s="926"/>
      <c r="CI45" s="926"/>
      <c r="CJ45" s="926"/>
      <c r="CK45" s="926"/>
      <c r="CL45" s="926"/>
      <c r="CM45" s="926"/>
      <c r="CN45" s="926"/>
      <c r="CO45" s="983"/>
      <c r="CP45" s="926"/>
      <c r="CQ45" s="926"/>
      <c r="CR45" s="926"/>
      <c r="CS45" s="926"/>
      <c r="CT45" s="926"/>
      <c r="CU45" s="926"/>
      <c r="CV45" s="926"/>
      <c r="CW45" s="983"/>
      <c r="CX45" s="926"/>
      <c r="CY45" s="926"/>
      <c r="CZ45" s="926"/>
      <c r="DA45" s="926"/>
      <c r="DB45" s="926"/>
      <c r="DC45" s="926"/>
      <c r="DD45" s="926"/>
      <c r="DE45" s="926"/>
      <c r="DF45" s="926"/>
    </row>
    <row r="46" spans="3:110">
      <c r="C46" s="983"/>
      <c r="D46" s="926"/>
      <c r="E46" s="926"/>
      <c r="F46" s="926"/>
      <c r="G46" s="926"/>
      <c r="H46" s="926"/>
      <c r="I46" s="983"/>
      <c r="J46" s="926"/>
      <c r="K46" s="926"/>
      <c r="L46" s="926"/>
      <c r="M46" s="926"/>
      <c r="N46" s="926"/>
      <c r="O46" s="983"/>
      <c r="P46" s="926"/>
      <c r="Q46" s="926"/>
      <c r="R46" s="926"/>
      <c r="S46" s="926"/>
      <c r="T46" s="926"/>
      <c r="U46" s="983"/>
      <c r="V46" s="926"/>
      <c r="W46" s="926"/>
      <c r="X46" s="926"/>
      <c r="Y46" s="926"/>
      <c r="Z46" s="926"/>
      <c r="AA46" s="926"/>
      <c r="AB46" s="926"/>
      <c r="AC46" s="983"/>
      <c r="AD46" s="926"/>
      <c r="AE46" s="926"/>
      <c r="AF46" s="926"/>
      <c r="AG46" s="926"/>
      <c r="AH46" s="926"/>
      <c r="AI46" s="926"/>
      <c r="AJ46" s="926"/>
      <c r="AK46" s="983"/>
      <c r="AL46" s="926"/>
      <c r="AM46" s="926"/>
      <c r="AN46" s="926"/>
      <c r="AO46" s="926"/>
      <c r="AP46" s="926"/>
      <c r="AQ46" s="926"/>
      <c r="AR46" s="926"/>
      <c r="AS46" s="983"/>
      <c r="AT46" s="926"/>
      <c r="AU46" s="926"/>
      <c r="AV46" s="926"/>
      <c r="AW46" s="926"/>
      <c r="AX46" s="926"/>
      <c r="AY46" s="926"/>
      <c r="AZ46" s="926"/>
      <c r="BA46" s="983"/>
      <c r="BB46" s="926"/>
      <c r="BC46" s="926"/>
      <c r="BD46" s="926"/>
      <c r="BE46" s="926"/>
      <c r="BF46" s="926"/>
      <c r="BG46" s="926"/>
      <c r="BH46" s="926"/>
      <c r="BI46" s="983"/>
      <c r="BJ46" s="926"/>
      <c r="BK46" s="926"/>
      <c r="BL46" s="926"/>
      <c r="BM46" s="926"/>
      <c r="BN46" s="926"/>
      <c r="BO46" s="926"/>
      <c r="BP46" s="926"/>
      <c r="BQ46" s="983"/>
      <c r="BR46" s="926"/>
      <c r="BS46" s="926"/>
      <c r="BT46" s="926"/>
      <c r="BU46" s="926"/>
      <c r="BV46" s="926"/>
      <c r="BW46" s="926"/>
      <c r="BX46" s="926"/>
      <c r="BY46" s="983"/>
      <c r="BZ46" s="926"/>
      <c r="CA46" s="926"/>
      <c r="CB46" s="926"/>
      <c r="CC46" s="926"/>
      <c r="CD46" s="926"/>
      <c r="CE46" s="926"/>
      <c r="CF46" s="926"/>
      <c r="CG46" s="983"/>
      <c r="CH46" s="926"/>
      <c r="CI46" s="926"/>
      <c r="CJ46" s="926"/>
      <c r="CK46" s="926"/>
      <c r="CL46" s="926"/>
      <c r="CM46" s="926"/>
      <c r="CN46" s="926"/>
      <c r="CO46" s="983"/>
      <c r="CP46" s="1443"/>
      <c r="CQ46" s="926"/>
      <c r="CR46" s="926"/>
      <c r="CS46" s="926"/>
      <c r="CT46" s="926"/>
      <c r="CU46" s="926"/>
      <c r="CV46" s="926"/>
      <c r="CW46" s="983"/>
      <c r="CX46" s="926"/>
      <c r="CY46" s="926"/>
      <c r="CZ46" s="926"/>
      <c r="DA46" s="926"/>
      <c r="DB46" s="926"/>
      <c r="DC46" s="926"/>
      <c r="DD46" s="926"/>
      <c r="DE46" s="926"/>
      <c r="DF46" s="926"/>
    </row>
    <row r="47" spans="3:110">
      <c r="C47" s="983"/>
      <c r="D47" s="926"/>
      <c r="E47" s="926"/>
      <c r="F47" s="926"/>
      <c r="G47" s="926"/>
      <c r="H47" s="926"/>
      <c r="I47" s="983"/>
      <c r="J47" s="926"/>
      <c r="K47" s="926"/>
      <c r="L47" s="926"/>
      <c r="M47" s="926"/>
      <c r="N47" s="926"/>
      <c r="O47" s="983"/>
      <c r="P47" s="926"/>
      <c r="Q47" s="926"/>
      <c r="R47" s="926"/>
      <c r="S47" s="926"/>
      <c r="T47" s="926"/>
      <c r="U47" s="983"/>
      <c r="V47" s="926"/>
      <c r="W47" s="926"/>
      <c r="X47" s="926"/>
      <c r="Y47" s="926"/>
      <c r="Z47" s="926"/>
      <c r="AA47" s="926"/>
      <c r="AB47" s="926"/>
      <c r="AC47" s="983"/>
      <c r="AD47" s="926"/>
      <c r="AE47" s="926"/>
      <c r="AF47" s="926"/>
      <c r="AG47" s="926"/>
      <c r="AH47" s="926"/>
      <c r="AI47" s="926"/>
      <c r="AJ47" s="926"/>
      <c r="AK47" s="983"/>
      <c r="AL47" s="926"/>
      <c r="AM47" s="926"/>
      <c r="AN47" s="926"/>
      <c r="AO47" s="926"/>
      <c r="AP47" s="926"/>
      <c r="AQ47" s="926"/>
      <c r="AR47" s="926"/>
      <c r="AS47" s="983"/>
      <c r="AT47" s="926"/>
      <c r="AU47" s="926"/>
      <c r="AV47" s="926"/>
      <c r="AW47" s="926"/>
      <c r="AX47" s="926"/>
      <c r="AY47" s="926"/>
      <c r="AZ47" s="926"/>
      <c r="BA47" s="983"/>
      <c r="BB47" s="926"/>
      <c r="BC47" s="926"/>
      <c r="BD47" s="926"/>
      <c r="BE47" s="926"/>
      <c r="BF47" s="926"/>
      <c r="BG47" s="926"/>
      <c r="BH47" s="926"/>
      <c r="BI47" s="983"/>
      <c r="BJ47" s="926"/>
      <c r="BK47" s="926"/>
      <c r="BL47" s="926"/>
      <c r="BM47" s="926"/>
      <c r="BN47" s="926"/>
      <c r="BO47" s="926"/>
      <c r="BP47" s="926"/>
      <c r="BQ47" s="983"/>
      <c r="BR47" s="926"/>
      <c r="BS47" s="926"/>
      <c r="BT47" s="926"/>
      <c r="BU47" s="926"/>
      <c r="BV47" s="926"/>
      <c r="BW47" s="926"/>
      <c r="BX47" s="926"/>
      <c r="BY47" s="983"/>
      <c r="BZ47" s="926"/>
      <c r="CA47" s="926"/>
      <c r="CB47" s="926"/>
      <c r="CC47" s="926"/>
      <c r="CD47" s="926"/>
      <c r="CE47" s="926"/>
      <c r="CF47" s="926"/>
      <c r="CG47" s="983"/>
      <c r="CH47" s="926"/>
      <c r="CI47" s="926"/>
      <c r="CJ47" s="926"/>
      <c r="CK47" s="926"/>
      <c r="CL47" s="926"/>
      <c r="CM47" s="926"/>
      <c r="CN47" s="926"/>
      <c r="CO47" s="983"/>
      <c r="CP47" s="1443"/>
      <c r="CQ47" s="926"/>
      <c r="CR47" s="926"/>
      <c r="CS47" s="926"/>
      <c r="CT47" s="926"/>
      <c r="CU47" s="926"/>
      <c r="CV47" s="926"/>
      <c r="CW47" s="983"/>
      <c r="CX47" s="926"/>
      <c r="CY47" s="926"/>
      <c r="CZ47" s="926"/>
      <c r="DA47" s="926"/>
      <c r="DB47" s="926"/>
      <c r="DC47" s="926"/>
      <c r="DD47" s="926"/>
      <c r="DE47" s="926"/>
      <c r="DF47" s="926"/>
    </row>
    <row r="48" spans="3:110">
      <c r="C48" s="983"/>
      <c r="D48" s="926"/>
      <c r="E48" s="926"/>
      <c r="F48" s="926"/>
      <c r="G48" s="926"/>
      <c r="H48" s="926"/>
      <c r="I48" s="983"/>
      <c r="J48" s="926"/>
      <c r="K48" s="926"/>
      <c r="L48" s="926"/>
      <c r="M48" s="926"/>
      <c r="N48" s="926"/>
      <c r="O48" s="983"/>
      <c r="P48" s="926"/>
      <c r="Q48" s="926"/>
      <c r="R48" s="926"/>
      <c r="S48" s="926"/>
      <c r="T48" s="926"/>
      <c r="U48" s="983"/>
      <c r="V48" s="926"/>
      <c r="W48" s="926"/>
      <c r="X48" s="926"/>
      <c r="Y48" s="926"/>
      <c r="Z48" s="926"/>
      <c r="AA48" s="926"/>
      <c r="AB48" s="926"/>
      <c r="AC48" s="983"/>
      <c r="AD48" s="926"/>
      <c r="AE48" s="926"/>
      <c r="AF48" s="926"/>
      <c r="AG48" s="926"/>
      <c r="AH48" s="926"/>
      <c r="AI48" s="926"/>
      <c r="AJ48" s="926"/>
      <c r="AK48" s="983"/>
      <c r="AL48" s="926"/>
      <c r="AM48" s="926"/>
      <c r="AN48" s="926"/>
      <c r="AO48" s="926"/>
      <c r="AP48" s="926"/>
      <c r="AQ48" s="926"/>
      <c r="AR48" s="926"/>
      <c r="AS48" s="983"/>
      <c r="AT48" s="926"/>
      <c r="AU48" s="926"/>
      <c r="AV48" s="926"/>
      <c r="AW48" s="926"/>
      <c r="AX48" s="926"/>
      <c r="AY48" s="926"/>
      <c r="AZ48" s="926"/>
      <c r="BA48" s="983"/>
      <c r="BB48" s="926"/>
      <c r="BC48" s="926"/>
      <c r="BD48" s="926"/>
      <c r="BE48" s="926"/>
      <c r="BF48" s="926"/>
      <c r="BG48" s="926"/>
      <c r="BH48" s="926"/>
      <c r="BI48" s="983"/>
      <c r="BJ48" s="926"/>
      <c r="BK48" s="926"/>
      <c r="BL48" s="926"/>
      <c r="BM48" s="926"/>
      <c r="BN48" s="926"/>
      <c r="BO48" s="926"/>
      <c r="BP48" s="926"/>
      <c r="BQ48" s="983"/>
      <c r="BR48" s="926"/>
      <c r="BS48" s="926"/>
      <c r="BT48" s="926"/>
      <c r="BU48" s="926"/>
      <c r="BV48" s="926"/>
      <c r="BW48" s="926"/>
      <c r="BX48" s="926"/>
      <c r="BY48" s="983"/>
      <c r="BZ48" s="926"/>
      <c r="CA48" s="926"/>
      <c r="CB48" s="926"/>
      <c r="CC48" s="926"/>
      <c r="CD48" s="926"/>
      <c r="CE48" s="926"/>
      <c r="CF48" s="926"/>
      <c r="CG48" s="983"/>
      <c r="CH48" s="926"/>
      <c r="CI48" s="926"/>
      <c r="CJ48" s="926"/>
      <c r="CK48" s="926"/>
      <c r="CL48" s="926"/>
      <c r="CM48" s="926"/>
      <c r="CN48" s="926"/>
      <c r="CO48" s="983"/>
      <c r="CP48" s="926"/>
      <c r="CQ48" s="926"/>
      <c r="CR48" s="926"/>
      <c r="CS48" s="926"/>
      <c r="CT48" s="926"/>
      <c r="CU48" s="926"/>
      <c r="CV48" s="926"/>
      <c r="CW48" s="983"/>
      <c r="CX48" s="926"/>
      <c r="CY48" s="926"/>
      <c r="CZ48" s="926"/>
      <c r="DA48" s="926"/>
      <c r="DB48" s="926"/>
      <c r="DC48" s="926"/>
      <c r="DD48" s="926"/>
      <c r="DE48" s="926"/>
      <c r="DF48" s="926"/>
    </row>
    <row r="49" spans="3:110">
      <c r="C49" s="983"/>
      <c r="D49" s="926"/>
      <c r="E49" s="926"/>
      <c r="F49" s="926"/>
      <c r="G49" s="926"/>
      <c r="H49" s="926"/>
      <c r="I49" s="983"/>
      <c r="J49" s="926"/>
      <c r="K49" s="926"/>
      <c r="L49" s="926"/>
      <c r="M49" s="926"/>
      <c r="N49" s="926"/>
      <c r="O49" s="983"/>
      <c r="P49" s="926"/>
      <c r="Q49" s="926"/>
      <c r="R49" s="926"/>
      <c r="S49" s="926"/>
      <c r="T49" s="926"/>
      <c r="U49" s="983"/>
      <c r="V49" s="926"/>
      <c r="W49" s="926"/>
      <c r="X49" s="926"/>
      <c r="Y49" s="926"/>
      <c r="Z49" s="926"/>
      <c r="AA49" s="926"/>
      <c r="AB49" s="926"/>
      <c r="AC49" s="983"/>
      <c r="AD49" s="926"/>
      <c r="AE49" s="926"/>
      <c r="AF49" s="926"/>
      <c r="AG49" s="926"/>
      <c r="AH49" s="926"/>
      <c r="AI49" s="926"/>
      <c r="AJ49" s="926"/>
      <c r="AK49" s="983"/>
      <c r="AL49" s="926"/>
      <c r="AM49" s="926"/>
      <c r="AN49" s="926"/>
      <c r="AO49" s="926"/>
      <c r="AP49" s="926"/>
      <c r="AQ49" s="926"/>
      <c r="AR49" s="926"/>
      <c r="AS49" s="983"/>
      <c r="AT49" s="926"/>
      <c r="AU49" s="926"/>
      <c r="AV49" s="926"/>
      <c r="AW49" s="926"/>
      <c r="AX49" s="926"/>
      <c r="AY49" s="926"/>
      <c r="AZ49" s="926"/>
      <c r="BA49" s="983"/>
      <c r="BB49" s="926"/>
      <c r="BC49" s="926"/>
      <c r="BD49" s="926"/>
      <c r="BE49" s="926"/>
      <c r="BF49" s="926"/>
      <c r="BG49" s="926"/>
      <c r="BH49" s="926"/>
      <c r="BI49" s="983"/>
      <c r="BJ49" s="926"/>
      <c r="BK49" s="926"/>
      <c r="BL49" s="926"/>
      <c r="BM49" s="926"/>
      <c r="BN49" s="926"/>
      <c r="BO49" s="926"/>
      <c r="BP49" s="926"/>
      <c r="BQ49" s="983"/>
      <c r="BR49" s="926"/>
      <c r="BS49" s="926"/>
      <c r="BT49" s="926"/>
      <c r="BU49" s="926"/>
      <c r="BV49" s="926"/>
      <c r="BW49" s="926"/>
      <c r="BX49" s="926"/>
      <c r="BY49" s="983"/>
      <c r="BZ49" s="926"/>
      <c r="CA49" s="926"/>
      <c r="CB49" s="926"/>
      <c r="CC49" s="926"/>
      <c r="CD49" s="926"/>
      <c r="CE49" s="926"/>
      <c r="CF49" s="926"/>
      <c r="CG49" s="983"/>
      <c r="CH49" s="926"/>
      <c r="CI49" s="926"/>
      <c r="CJ49" s="926"/>
      <c r="CK49" s="926"/>
      <c r="CL49" s="926"/>
      <c r="CM49" s="926"/>
      <c r="CN49" s="926"/>
      <c r="CO49" s="983"/>
      <c r="CP49" s="926"/>
      <c r="CQ49" s="926"/>
      <c r="CR49" s="926"/>
      <c r="CS49" s="926"/>
      <c r="CT49" s="926"/>
      <c r="CU49" s="926"/>
      <c r="CV49" s="926"/>
      <c r="CW49" s="983"/>
      <c r="CX49" s="926"/>
      <c r="CY49" s="926"/>
      <c r="CZ49" s="926"/>
      <c r="DA49" s="926"/>
      <c r="DB49" s="926"/>
      <c r="DC49" s="926"/>
      <c r="DD49" s="926"/>
      <c r="DE49" s="926"/>
      <c r="DF49" s="926"/>
    </row>
    <row r="50" spans="3:110">
      <c r="C50" s="983"/>
      <c r="D50" s="926"/>
      <c r="E50" s="926"/>
      <c r="F50" s="926"/>
      <c r="G50" s="926"/>
      <c r="H50" s="926"/>
      <c r="I50" s="983"/>
      <c r="J50" s="926"/>
      <c r="K50" s="926"/>
      <c r="L50" s="926"/>
      <c r="M50" s="926"/>
      <c r="N50" s="926"/>
      <c r="O50" s="983"/>
      <c r="P50" s="926"/>
      <c r="Q50" s="926"/>
      <c r="R50" s="926"/>
      <c r="S50" s="926"/>
      <c r="T50" s="926"/>
      <c r="U50" s="983"/>
      <c r="V50" s="926"/>
      <c r="W50" s="926"/>
      <c r="X50" s="926"/>
      <c r="Y50" s="926"/>
      <c r="Z50" s="926"/>
      <c r="AA50" s="926"/>
      <c r="AB50" s="926"/>
      <c r="AC50" s="983"/>
      <c r="AD50" s="926"/>
      <c r="AE50" s="926"/>
      <c r="AF50" s="926"/>
      <c r="AG50" s="926"/>
      <c r="AH50" s="926"/>
      <c r="AI50" s="926"/>
      <c r="AJ50" s="926"/>
      <c r="AK50" s="983"/>
      <c r="AL50" s="926"/>
      <c r="AM50" s="926"/>
      <c r="AN50" s="926"/>
      <c r="AO50" s="926"/>
      <c r="AP50" s="926"/>
      <c r="AQ50" s="926"/>
      <c r="AR50" s="926"/>
      <c r="AS50" s="983"/>
      <c r="AT50" s="926"/>
      <c r="AU50" s="926"/>
      <c r="AV50" s="926"/>
      <c r="AW50" s="926"/>
      <c r="AX50" s="926"/>
      <c r="AY50" s="926"/>
      <c r="AZ50" s="926"/>
      <c r="BA50" s="983"/>
      <c r="BB50" s="926"/>
      <c r="BC50" s="926"/>
      <c r="BD50" s="926"/>
      <c r="BE50" s="926"/>
      <c r="BF50" s="926"/>
      <c r="BG50" s="926"/>
      <c r="BH50" s="926"/>
      <c r="BI50" s="983"/>
      <c r="BJ50" s="926"/>
      <c r="BK50" s="926"/>
      <c r="BL50" s="926"/>
      <c r="BM50" s="926"/>
      <c r="BN50" s="926"/>
      <c r="BO50" s="926"/>
      <c r="BP50" s="926"/>
      <c r="BQ50" s="983"/>
      <c r="BR50" s="926"/>
      <c r="BS50" s="926"/>
      <c r="BT50" s="926"/>
      <c r="BU50" s="926"/>
      <c r="BV50" s="926"/>
      <c r="BW50" s="926"/>
      <c r="BX50" s="926"/>
      <c r="BY50" s="983"/>
      <c r="BZ50" s="926"/>
      <c r="CA50" s="926"/>
      <c r="CB50" s="926"/>
      <c r="CC50" s="926"/>
      <c r="CD50" s="926"/>
      <c r="CE50" s="926"/>
      <c r="CF50" s="926"/>
      <c r="CG50" s="983"/>
      <c r="CH50" s="926"/>
      <c r="CI50" s="926"/>
      <c r="CJ50" s="926"/>
      <c r="CK50" s="926"/>
      <c r="CL50" s="926"/>
      <c r="CM50" s="926"/>
      <c r="CN50" s="926"/>
      <c r="CO50" s="983"/>
      <c r="CP50" s="926"/>
      <c r="CQ50" s="926"/>
      <c r="CR50" s="926"/>
      <c r="CS50" s="926"/>
      <c r="CT50" s="926"/>
      <c r="CU50" s="926"/>
      <c r="CV50" s="926"/>
      <c r="CW50" s="983"/>
      <c r="CX50" s="926"/>
      <c r="CY50" s="926"/>
      <c r="CZ50" s="926"/>
      <c r="DA50" s="926"/>
      <c r="DB50" s="926"/>
      <c r="DC50" s="926"/>
      <c r="DD50" s="926"/>
      <c r="DE50" s="926"/>
      <c r="DF50" s="926"/>
    </row>
    <row r="51" spans="3:110">
      <c r="C51" s="983"/>
      <c r="D51" s="926"/>
      <c r="E51" s="926"/>
      <c r="F51" s="926"/>
      <c r="G51" s="926"/>
      <c r="H51" s="926"/>
      <c r="I51" s="983"/>
      <c r="J51" s="926"/>
      <c r="K51" s="926"/>
      <c r="L51" s="926"/>
      <c r="M51" s="926"/>
      <c r="N51" s="926"/>
      <c r="O51" s="983"/>
      <c r="P51" s="926"/>
      <c r="Q51" s="926"/>
      <c r="R51" s="926"/>
      <c r="S51" s="926"/>
      <c r="T51" s="926"/>
      <c r="U51" s="983"/>
      <c r="V51" s="926"/>
      <c r="W51" s="926"/>
      <c r="X51" s="926"/>
      <c r="Y51" s="926"/>
      <c r="Z51" s="926"/>
      <c r="AA51" s="926"/>
      <c r="AB51" s="926"/>
      <c r="AC51" s="983"/>
      <c r="AD51" s="926"/>
      <c r="AE51" s="926"/>
      <c r="AF51" s="926"/>
      <c r="AG51" s="926"/>
      <c r="AH51" s="926"/>
      <c r="AI51" s="926"/>
      <c r="AJ51" s="926"/>
      <c r="AK51" s="983"/>
      <c r="AL51" s="926"/>
      <c r="AM51" s="926"/>
      <c r="AN51" s="926"/>
      <c r="AO51" s="926"/>
      <c r="AP51" s="926"/>
      <c r="AQ51" s="926"/>
      <c r="AR51" s="926"/>
      <c r="AS51" s="983"/>
      <c r="AT51" s="926"/>
      <c r="AU51" s="926"/>
      <c r="AV51" s="926"/>
      <c r="AW51" s="926"/>
      <c r="AX51" s="926"/>
      <c r="AY51" s="926"/>
      <c r="AZ51" s="926"/>
      <c r="BA51" s="983"/>
      <c r="BB51" s="926"/>
      <c r="BC51" s="926"/>
      <c r="BD51" s="926"/>
      <c r="BE51" s="926"/>
      <c r="BF51" s="926"/>
      <c r="BG51" s="926"/>
      <c r="BH51" s="926"/>
      <c r="BI51" s="983"/>
      <c r="BJ51" s="926"/>
      <c r="BK51" s="926"/>
      <c r="BL51" s="926"/>
      <c r="BM51" s="926"/>
      <c r="BN51" s="926"/>
      <c r="BO51" s="926"/>
      <c r="BP51" s="926"/>
      <c r="BQ51" s="983"/>
      <c r="BR51" s="926"/>
      <c r="BS51" s="926"/>
      <c r="BT51" s="926"/>
      <c r="BU51" s="926"/>
      <c r="BV51" s="926"/>
      <c r="BW51" s="926"/>
      <c r="BX51" s="926"/>
      <c r="BY51" s="983"/>
      <c r="BZ51" s="926"/>
      <c r="CA51" s="926"/>
      <c r="CB51" s="926"/>
      <c r="CC51" s="926"/>
      <c r="CD51" s="926"/>
      <c r="CE51" s="926"/>
      <c r="CF51" s="926"/>
      <c r="CG51" s="983"/>
      <c r="CH51" s="926"/>
      <c r="CI51" s="926"/>
      <c r="CJ51" s="926"/>
      <c r="CK51" s="926"/>
      <c r="CL51" s="926"/>
      <c r="CM51" s="926"/>
      <c r="CN51" s="926"/>
      <c r="CO51" s="983"/>
      <c r="CP51" s="754"/>
      <c r="CQ51" s="926"/>
      <c r="CR51" s="926"/>
      <c r="CS51" s="926"/>
      <c r="CT51" s="926"/>
      <c r="CU51" s="926"/>
      <c r="CV51" s="926"/>
      <c r="CW51" s="983"/>
      <c r="CX51" s="926"/>
      <c r="CY51" s="926"/>
      <c r="CZ51" s="926"/>
      <c r="DA51" s="926"/>
      <c r="DB51" s="926"/>
      <c r="DC51" s="926"/>
      <c r="DD51" s="926"/>
      <c r="DE51" s="926"/>
      <c r="DF51" s="926"/>
    </row>
    <row r="52" spans="3:110">
      <c r="C52" s="983"/>
      <c r="D52" s="926"/>
      <c r="E52" s="926"/>
      <c r="F52" s="926"/>
      <c r="G52" s="926"/>
      <c r="H52" s="926"/>
      <c r="I52" s="983"/>
      <c r="J52" s="926"/>
      <c r="K52" s="926"/>
      <c r="L52" s="926"/>
      <c r="M52" s="926"/>
      <c r="N52" s="926"/>
      <c r="O52" s="983"/>
      <c r="P52" s="926"/>
      <c r="Q52" s="926"/>
      <c r="R52" s="926"/>
      <c r="S52" s="926"/>
      <c r="T52" s="926"/>
      <c r="U52" s="983"/>
      <c r="V52" s="926"/>
      <c r="W52" s="926"/>
      <c r="X52" s="926"/>
      <c r="Y52" s="926"/>
      <c r="Z52" s="926"/>
      <c r="AA52" s="926"/>
      <c r="AB52" s="926"/>
      <c r="AC52" s="983"/>
      <c r="AD52" s="926"/>
      <c r="AE52" s="926"/>
      <c r="AF52" s="926"/>
      <c r="AG52" s="926"/>
      <c r="AH52" s="926"/>
      <c r="AI52" s="926"/>
      <c r="AJ52" s="926"/>
      <c r="AK52" s="983"/>
      <c r="AL52" s="926"/>
      <c r="AM52" s="926"/>
      <c r="AN52" s="926"/>
      <c r="AO52" s="926"/>
      <c r="AP52" s="926"/>
      <c r="AQ52" s="926"/>
      <c r="AR52" s="926"/>
      <c r="AS52" s="983"/>
      <c r="AT52" s="926"/>
      <c r="AU52" s="926"/>
      <c r="AV52" s="926"/>
      <c r="AW52" s="926"/>
      <c r="AX52" s="926"/>
      <c r="AY52" s="926"/>
      <c r="AZ52" s="926"/>
      <c r="BA52" s="983"/>
      <c r="BB52" s="926"/>
      <c r="BC52" s="926"/>
      <c r="BD52" s="926"/>
      <c r="BE52" s="926"/>
      <c r="BF52" s="926"/>
      <c r="BG52" s="926"/>
      <c r="BH52" s="926"/>
      <c r="BI52" s="983"/>
      <c r="BJ52" s="926"/>
      <c r="BK52" s="926"/>
      <c r="BL52" s="926"/>
      <c r="BM52" s="926"/>
      <c r="BN52" s="926"/>
      <c r="BO52" s="926"/>
      <c r="BP52" s="926"/>
      <c r="BQ52" s="983"/>
      <c r="BR52" s="926"/>
      <c r="BS52" s="926"/>
      <c r="BT52" s="926"/>
      <c r="BU52" s="926"/>
      <c r="BV52" s="926"/>
      <c r="BW52" s="926"/>
      <c r="BX52" s="926"/>
      <c r="BY52" s="983"/>
      <c r="BZ52" s="926"/>
      <c r="CA52" s="926"/>
      <c r="CB52" s="926"/>
      <c r="CC52" s="926"/>
      <c r="CD52" s="926"/>
      <c r="CE52" s="926"/>
      <c r="CF52" s="926"/>
      <c r="CG52" s="983"/>
      <c r="CH52" s="926"/>
      <c r="CI52" s="926"/>
      <c r="CJ52" s="926"/>
      <c r="CK52" s="926"/>
      <c r="CL52" s="926"/>
      <c r="CM52" s="926"/>
      <c r="CN52" s="926"/>
      <c r="CO52" s="983"/>
      <c r="CP52" s="926"/>
      <c r="CQ52" s="926"/>
      <c r="CR52" s="926"/>
      <c r="CS52" s="926"/>
      <c r="CT52" s="926"/>
      <c r="CU52" s="926"/>
      <c r="CV52" s="926"/>
      <c r="CW52" s="983"/>
      <c r="CX52" s="926"/>
      <c r="CY52" s="926"/>
      <c r="CZ52" s="926"/>
      <c r="DA52" s="926"/>
      <c r="DB52" s="926"/>
      <c r="DC52" s="926"/>
      <c r="DD52" s="926"/>
      <c r="DE52" s="926"/>
      <c r="DF52" s="926"/>
    </row>
    <row r="53" spans="3:110">
      <c r="C53" s="983"/>
      <c r="D53" s="926"/>
      <c r="E53" s="926"/>
      <c r="F53" s="926"/>
      <c r="G53" s="926"/>
      <c r="H53" s="926"/>
      <c r="I53" s="983"/>
      <c r="J53" s="926"/>
      <c r="K53" s="926"/>
      <c r="L53" s="926"/>
      <c r="M53" s="926"/>
      <c r="N53" s="926"/>
      <c r="O53" s="983"/>
      <c r="P53" s="926"/>
      <c r="Q53" s="926"/>
      <c r="R53" s="926"/>
      <c r="S53" s="926"/>
      <c r="T53" s="926"/>
      <c r="U53" s="983"/>
      <c r="V53" s="926"/>
      <c r="W53" s="926"/>
      <c r="X53" s="926"/>
      <c r="Y53" s="926"/>
      <c r="Z53" s="926"/>
      <c r="AA53" s="926"/>
      <c r="AB53" s="926"/>
      <c r="AC53" s="983"/>
      <c r="AD53" s="926"/>
      <c r="AE53" s="926"/>
      <c r="AF53" s="926"/>
      <c r="AG53" s="926"/>
      <c r="AH53" s="926"/>
      <c r="AI53" s="926"/>
      <c r="AJ53" s="926"/>
      <c r="AK53" s="983"/>
      <c r="AL53" s="926"/>
      <c r="AM53" s="926"/>
      <c r="AN53" s="926"/>
      <c r="AO53" s="926"/>
      <c r="AP53" s="926"/>
      <c r="AQ53" s="926"/>
      <c r="AR53" s="926"/>
      <c r="AS53" s="983"/>
      <c r="AT53" s="926"/>
      <c r="AU53" s="926"/>
      <c r="AV53" s="926"/>
      <c r="AW53" s="926"/>
      <c r="AX53" s="926"/>
      <c r="AY53" s="926"/>
      <c r="AZ53" s="926"/>
      <c r="BA53" s="983"/>
      <c r="BB53" s="926"/>
      <c r="BC53" s="926"/>
      <c r="BD53" s="926"/>
      <c r="BE53" s="926"/>
      <c r="BF53" s="926"/>
      <c r="BG53" s="926"/>
      <c r="BH53" s="926"/>
      <c r="BI53" s="983"/>
      <c r="BJ53" s="926"/>
      <c r="BK53" s="926"/>
      <c r="BL53" s="926"/>
      <c r="BM53" s="926"/>
      <c r="BN53" s="926"/>
      <c r="BO53" s="926"/>
      <c r="BP53" s="926"/>
      <c r="BQ53" s="983"/>
      <c r="BR53" s="926"/>
      <c r="BS53" s="926"/>
      <c r="BT53" s="926"/>
      <c r="BU53" s="926"/>
      <c r="BV53" s="926"/>
      <c r="BW53" s="926"/>
      <c r="BX53" s="926"/>
      <c r="BY53" s="983"/>
      <c r="BZ53" s="926"/>
      <c r="CA53" s="926"/>
      <c r="CB53" s="926"/>
      <c r="CC53" s="926"/>
      <c r="CD53" s="926"/>
      <c r="CE53" s="926"/>
      <c r="CF53" s="926"/>
      <c r="CG53" s="983"/>
      <c r="CH53" s="926"/>
      <c r="CI53" s="926"/>
      <c r="CJ53" s="926"/>
      <c r="CK53" s="926"/>
      <c r="CL53" s="926"/>
      <c r="CM53" s="926"/>
      <c r="CN53" s="926"/>
      <c r="CO53" s="983"/>
      <c r="CP53" s="926"/>
      <c r="CQ53" s="926"/>
      <c r="CR53" s="926"/>
      <c r="CS53" s="926"/>
      <c r="CT53" s="926"/>
      <c r="CU53" s="926"/>
      <c r="CV53" s="926"/>
      <c r="CW53" s="983"/>
      <c r="CX53" s="926"/>
      <c r="CY53" s="926"/>
      <c r="CZ53" s="926"/>
      <c r="DA53" s="926"/>
      <c r="DB53" s="926"/>
      <c r="DC53" s="926"/>
      <c r="DD53" s="926"/>
      <c r="DE53" s="926"/>
      <c r="DF53" s="926"/>
    </row>
    <row r="54" spans="3:110">
      <c r="C54" s="983"/>
      <c r="D54" s="926"/>
      <c r="E54" s="926"/>
      <c r="F54" s="926"/>
      <c r="G54" s="926"/>
      <c r="H54" s="926"/>
      <c r="I54" s="983"/>
      <c r="J54" s="926"/>
      <c r="K54" s="926"/>
      <c r="L54" s="926"/>
      <c r="M54" s="926"/>
      <c r="N54" s="926"/>
      <c r="O54" s="983"/>
      <c r="P54" s="926"/>
      <c r="Q54" s="926"/>
      <c r="R54" s="926"/>
      <c r="S54" s="926"/>
      <c r="T54" s="926"/>
      <c r="U54" s="983"/>
      <c r="V54" s="926"/>
      <c r="W54" s="926"/>
      <c r="X54" s="926"/>
      <c r="Y54" s="926"/>
      <c r="Z54" s="926"/>
      <c r="AA54" s="926"/>
      <c r="AB54" s="926"/>
      <c r="AC54" s="983"/>
      <c r="AD54" s="926"/>
      <c r="AE54" s="926"/>
      <c r="AF54" s="926"/>
      <c r="AG54" s="926"/>
      <c r="AH54" s="926"/>
      <c r="AI54" s="926"/>
      <c r="AJ54" s="926"/>
      <c r="AK54" s="983"/>
      <c r="AL54" s="926"/>
      <c r="AM54" s="926"/>
      <c r="AN54" s="926"/>
      <c r="AO54" s="926"/>
      <c r="AP54" s="926"/>
      <c r="AQ54" s="926"/>
      <c r="AR54" s="926"/>
      <c r="AS54" s="983"/>
      <c r="AT54" s="926"/>
      <c r="AU54" s="926"/>
      <c r="AV54" s="926"/>
      <c r="AW54" s="926"/>
      <c r="AX54" s="926"/>
      <c r="AY54" s="926"/>
      <c r="AZ54" s="926"/>
      <c r="BA54" s="983"/>
      <c r="BB54" s="926"/>
      <c r="BC54" s="926"/>
      <c r="BD54" s="926"/>
      <c r="BE54" s="926"/>
      <c r="BF54" s="926"/>
      <c r="BG54" s="926"/>
      <c r="BH54" s="926"/>
      <c r="BI54" s="983"/>
      <c r="BJ54" s="926"/>
      <c r="BK54" s="926"/>
      <c r="BL54" s="926"/>
      <c r="BM54" s="926"/>
      <c r="BN54" s="926"/>
      <c r="BO54" s="926"/>
      <c r="BP54" s="926"/>
      <c r="BQ54" s="983"/>
      <c r="BR54" s="926"/>
      <c r="BS54" s="926"/>
      <c r="BT54" s="926"/>
      <c r="BU54" s="926"/>
      <c r="BV54" s="926"/>
      <c r="BW54" s="926"/>
      <c r="BX54" s="926"/>
      <c r="BY54" s="983"/>
      <c r="BZ54" s="926"/>
      <c r="CA54" s="926"/>
      <c r="CB54" s="926"/>
      <c r="CC54" s="926"/>
      <c r="CD54" s="926"/>
      <c r="CE54" s="926"/>
      <c r="CF54" s="926"/>
      <c r="CG54" s="983"/>
      <c r="CH54" s="926"/>
      <c r="CI54" s="926"/>
      <c r="CJ54" s="926"/>
      <c r="CK54" s="926"/>
      <c r="CL54" s="926"/>
      <c r="CM54" s="926"/>
      <c r="CN54" s="926"/>
      <c r="CO54" s="983"/>
      <c r="CP54" s="926"/>
      <c r="CQ54" s="926"/>
      <c r="CR54" s="926"/>
      <c r="CS54" s="926"/>
      <c r="CT54" s="926"/>
      <c r="CU54" s="926"/>
      <c r="CV54" s="926"/>
      <c r="CW54" s="983"/>
      <c r="CX54" s="926"/>
      <c r="CY54" s="926"/>
      <c r="CZ54" s="926"/>
      <c r="DA54" s="926"/>
      <c r="DB54" s="926"/>
      <c r="DC54" s="926"/>
      <c r="DD54" s="926"/>
      <c r="DE54" s="926"/>
      <c r="DF54" s="926"/>
    </row>
    <row r="55" spans="3:110">
      <c r="C55" s="983"/>
      <c r="D55" s="926"/>
      <c r="E55" s="926"/>
      <c r="F55" s="926"/>
      <c r="G55" s="926"/>
      <c r="H55" s="926"/>
      <c r="I55" s="983"/>
      <c r="J55" s="926"/>
      <c r="K55" s="926"/>
      <c r="L55" s="926"/>
      <c r="M55" s="926"/>
      <c r="N55" s="926"/>
      <c r="O55" s="983"/>
      <c r="P55" s="926"/>
      <c r="Q55" s="926"/>
      <c r="R55" s="926"/>
      <c r="S55" s="926"/>
      <c r="T55" s="926"/>
      <c r="U55" s="983"/>
      <c r="V55" s="926"/>
      <c r="W55" s="926"/>
      <c r="X55" s="926"/>
      <c r="Y55" s="926"/>
      <c r="Z55" s="926"/>
      <c r="AA55" s="926"/>
      <c r="AB55" s="926"/>
      <c r="AC55" s="983"/>
      <c r="AD55" s="926"/>
      <c r="AE55" s="926"/>
      <c r="AF55" s="926"/>
      <c r="AG55" s="926"/>
      <c r="AH55" s="926"/>
      <c r="AI55" s="926"/>
      <c r="AJ55" s="926"/>
      <c r="AK55" s="983"/>
      <c r="AL55" s="926"/>
      <c r="AM55" s="926"/>
      <c r="AN55" s="926"/>
      <c r="AO55" s="926"/>
      <c r="AP55" s="926"/>
      <c r="AQ55" s="926"/>
      <c r="AR55" s="926"/>
      <c r="AS55" s="983"/>
      <c r="AT55" s="926"/>
      <c r="AU55" s="926"/>
      <c r="AV55" s="926"/>
      <c r="AW55" s="926"/>
      <c r="AX55" s="926"/>
      <c r="AY55" s="926"/>
      <c r="AZ55" s="926"/>
      <c r="BA55" s="983"/>
      <c r="BB55" s="926"/>
      <c r="BC55" s="926"/>
      <c r="BD55" s="926"/>
      <c r="BE55" s="926"/>
      <c r="BF55" s="926"/>
      <c r="BG55" s="926"/>
      <c r="BH55" s="926"/>
      <c r="BI55" s="983"/>
      <c r="BJ55" s="926"/>
      <c r="BK55" s="926"/>
      <c r="BL55" s="926"/>
      <c r="BM55" s="926"/>
      <c r="BN55" s="926"/>
      <c r="BO55" s="926"/>
      <c r="BP55" s="926"/>
      <c r="BQ55" s="983"/>
      <c r="BR55" s="926"/>
      <c r="BS55" s="926"/>
      <c r="BT55" s="926"/>
      <c r="BU55" s="926"/>
      <c r="BV55" s="926"/>
      <c r="BW55" s="926"/>
      <c r="BX55" s="926"/>
      <c r="BY55" s="983"/>
      <c r="BZ55" s="926"/>
      <c r="CA55" s="926"/>
      <c r="CB55" s="926"/>
      <c r="CC55" s="926"/>
      <c r="CD55" s="926"/>
      <c r="CE55" s="926"/>
      <c r="CF55" s="926"/>
      <c r="CG55" s="983"/>
      <c r="CH55" s="926"/>
      <c r="CI55" s="926"/>
      <c r="CJ55" s="926"/>
      <c r="CK55" s="926"/>
      <c r="CL55" s="926"/>
      <c r="CM55" s="926"/>
      <c r="CN55" s="926"/>
      <c r="CO55" s="983"/>
      <c r="CP55" s="926"/>
      <c r="CQ55" s="926"/>
      <c r="CR55" s="926"/>
      <c r="CS55" s="926"/>
      <c r="CT55" s="926"/>
      <c r="CU55" s="926"/>
      <c r="CV55" s="926"/>
      <c r="CW55" s="983"/>
      <c r="CX55" s="926"/>
      <c r="CY55" s="926"/>
      <c r="CZ55" s="926"/>
      <c r="DA55" s="926"/>
      <c r="DB55" s="926"/>
      <c r="DC55" s="926"/>
      <c r="DD55" s="926"/>
      <c r="DE55" s="926"/>
      <c r="DF55" s="926"/>
    </row>
    <row r="56" spans="3:110">
      <c r="C56" s="983"/>
      <c r="D56" s="926"/>
      <c r="E56" s="926"/>
      <c r="F56" s="926"/>
      <c r="G56" s="926"/>
      <c r="H56" s="926"/>
      <c r="I56" s="983"/>
      <c r="J56" s="926"/>
      <c r="K56" s="926"/>
      <c r="L56" s="926"/>
      <c r="M56" s="926"/>
      <c r="N56" s="926"/>
      <c r="O56" s="983"/>
      <c r="P56" s="926"/>
      <c r="Q56" s="926"/>
      <c r="R56" s="926"/>
      <c r="S56" s="926"/>
      <c r="T56" s="926"/>
      <c r="U56" s="983"/>
      <c r="V56" s="926"/>
      <c r="W56" s="926"/>
      <c r="X56" s="926"/>
      <c r="Y56" s="926"/>
      <c r="Z56" s="926"/>
      <c r="AA56" s="926"/>
      <c r="AB56" s="926"/>
      <c r="AC56" s="983"/>
      <c r="AD56" s="926"/>
      <c r="AE56" s="926"/>
      <c r="AF56" s="926"/>
      <c r="AG56" s="926"/>
      <c r="AH56" s="926"/>
      <c r="AI56" s="926"/>
      <c r="AJ56" s="926"/>
      <c r="AK56" s="983"/>
      <c r="AL56" s="926"/>
      <c r="AM56" s="926"/>
      <c r="AN56" s="926"/>
      <c r="AO56" s="926"/>
      <c r="AP56" s="926"/>
      <c r="AQ56" s="926"/>
      <c r="AR56" s="926"/>
      <c r="AS56" s="983"/>
      <c r="AT56" s="926"/>
      <c r="AU56" s="926"/>
      <c r="AV56" s="926"/>
      <c r="AW56" s="926"/>
      <c r="AX56" s="926"/>
      <c r="AY56" s="926"/>
      <c r="AZ56" s="926"/>
      <c r="BA56" s="983"/>
      <c r="BB56" s="926"/>
      <c r="BC56" s="926"/>
      <c r="BD56" s="926"/>
      <c r="BE56" s="926"/>
      <c r="BF56" s="926"/>
      <c r="BG56" s="926"/>
      <c r="BH56" s="926"/>
      <c r="BI56" s="983"/>
      <c r="BJ56" s="926"/>
      <c r="BK56" s="926"/>
      <c r="BL56" s="926"/>
      <c r="BM56" s="926"/>
      <c r="BN56" s="926"/>
      <c r="BO56" s="926"/>
      <c r="BP56" s="926"/>
      <c r="BQ56" s="983"/>
      <c r="BR56" s="926"/>
      <c r="BS56" s="926"/>
      <c r="BT56" s="926"/>
      <c r="BU56" s="926"/>
      <c r="BV56" s="926"/>
      <c r="BW56" s="926"/>
      <c r="BX56" s="926"/>
      <c r="BY56" s="983"/>
      <c r="BZ56" s="926"/>
      <c r="CA56" s="926"/>
      <c r="CB56" s="926"/>
      <c r="CC56" s="926"/>
      <c r="CD56" s="926"/>
      <c r="CE56" s="926"/>
      <c r="CF56" s="926"/>
      <c r="CG56" s="983"/>
      <c r="CH56" s="926"/>
      <c r="CI56" s="926"/>
      <c r="CJ56" s="926"/>
      <c r="CK56" s="926"/>
      <c r="CL56" s="926"/>
      <c r="CM56" s="926"/>
      <c r="CN56" s="926"/>
      <c r="CO56" s="983"/>
      <c r="CP56" s="926"/>
      <c r="CQ56" s="926"/>
      <c r="CR56" s="926"/>
      <c r="CS56" s="926"/>
      <c r="CT56" s="926"/>
      <c r="CU56" s="926"/>
      <c r="CV56" s="926"/>
      <c r="CW56" s="983"/>
      <c r="CX56" s="926"/>
      <c r="CY56" s="926"/>
      <c r="CZ56" s="926"/>
      <c r="DA56" s="926"/>
      <c r="DB56" s="926"/>
      <c r="DC56" s="926"/>
      <c r="DD56" s="926"/>
      <c r="DE56" s="926"/>
      <c r="DF56" s="926"/>
    </row>
    <row r="57" spans="3:110">
      <c r="C57" s="983"/>
      <c r="D57" s="926"/>
      <c r="E57" s="926"/>
      <c r="F57" s="926"/>
      <c r="G57" s="926"/>
      <c r="H57" s="926"/>
      <c r="I57" s="983"/>
      <c r="J57" s="926"/>
      <c r="K57" s="926"/>
      <c r="L57" s="926"/>
      <c r="M57" s="926"/>
      <c r="N57" s="926"/>
      <c r="O57" s="983"/>
      <c r="P57" s="926"/>
      <c r="Q57" s="926"/>
      <c r="R57" s="926"/>
      <c r="S57" s="926"/>
      <c r="T57" s="926"/>
      <c r="U57" s="983"/>
      <c r="V57" s="926"/>
      <c r="W57" s="926"/>
      <c r="X57" s="926"/>
      <c r="Y57" s="926"/>
      <c r="Z57" s="926"/>
      <c r="AA57" s="926"/>
      <c r="AB57" s="926"/>
      <c r="AC57" s="983"/>
      <c r="AD57" s="926"/>
      <c r="AE57" s="926"/>
      <c r="AF57" s="926"/>
      <c r="AG57" s="926"/>
      <c r="AH57" s="926"/>
      <c r="AI57" s="926"/>
      <c r="AJ57" s="926"/>
      <c r="AK57" s="983"/>
      <c r="AL57" s="926"/>
      <c r="AM57" s="926"/>
      <c r="AN57" s="926"/>
      <c r="AO57" s="926"/>
      <c r="AP57" s="926"/>
      <c r="AQ57" s="926"/>
      <c r="AR57" s="926"/>
      <c r="AS57" s="983"/>
      <c r="AT57" s="926"/>
      <c r="AU57" s="926"/>
      <c r="AV57" s="926"/>
      <c r="AW57" s="926"/>
      <c r="AX57" s="926"/>
      <c r="AY57" s="926"/>
      <c r="AZ57" s="926"/>
      <c r="BA57" s="983"/>
      <c r="BB57" s="926"/>
      <c r="BC57" s="926"/>
      <c r="BD57" s="926"/>
      <c r="BE57" s="926"/>
      <c r="BF57" s="926"/>
      <c r="BG57" s="926"/>
      <c r="BH57" s="926"/>
      <c r="BI57" s="983"/>
      <c r="BJ57" s="926"/>
      <c r="BK57" s="926"/>
      <c r="BL57" s="926"/>
      <c r="BM57" s="926"/>
      <c r="BN57" s="926"/>
      <c r="BO57" s="926"/>
      <c r="BP57" s="926"/>
      <c r="BQ57" s="983"/>
      <c r="BR57" s="926"/>
      <c r="BS57" s="926"/>
      <c r="BT57" s="926"/>
      <c r="BU57" s="926"/>
      <c r="BV57" s="926"/>
      <c r="BW57" s="926"/>
      <c r="BX57" s="926"/>
      <c r="BY57" s="983"/>
      <c r="BZ57" s="926"/>
      <c r="CA57" s="926"/>
      <c r="CB57" s="926"/>
      <c r="CC57" s="926"/>
      <c r="CD57" s="926"/>
      <c r="CE57" s="926"/>
      <c r="CF57" s="926"/>
      <c r="CG57" s="983"/>
      <c r="CH57" s="926"/>
      <c r="CI57" s="926"/>
      <c r="CJ57" s="926"/>
      <c r="CK57" s="926"/>
      <c r="CL57" s="926"/>
      <c r="CM57" s="926"/>
      <c r="CN57" s="926"/>
      <c r="CO57" s="983"/>
      <c r="CP57" s="926"/>
      <c r="CQ57" s="926"/>
      <c r="CR57" s="926"/>
      <c r="CS57" s="926"/>
      <c r="CT57" s="926"/>
      <c r="CU57" s="926"/>
      <c r="CV57" s="926"/>
      <c r="CW57" s="983"/>
      <c r="CX57" s="926"/>
      <c r="CY57" s="926"/>
      <c r="CZ57" s="926"/>
      <c r="DA57" s="926"/>
      <c r="DB57" s="926"/>
      <c r="DC57" s="926"/>
      <c r="DD57" s="926"/>
      <c r="DE57" s="926"/>
      <c r="DF57" s="926"/>
    </row>
    <row r="58" spans="3:110">
      <c r="C58" s="983"/>
      <c r="D58" s="926"/>
      <c r="E58" s="926"/>
      <c r="F58" s="926"/>
      <c r="G58" s="926"/>
      <c r="H58" s="926"/>
      <c r="I58" s="983"/>
      <c r="J58" s="926"/>
      <c r="K58" s="926"/>
      <c r="L58" s="926"/>
      <c r="M58" s="926"/>
      <c r="N58" s="926"/>
      <c r="O58" s="983"/>
      <c r="P58" s="926"/>
      <c r="Q58" s="926"/>
      <c r="R58" s="926"/>
      <c r="S58" s="926"/>
      <c r="T58" s="926"/>
      <c r="U58" s="983"/>
      <c r="V58" s="926"/>
      <c r="W58" s="926"/>
      <c r="X58" s="926"/>
      <c r="Y58" s="926"/>
      <c r="Z58" s="926"/>
      <c r="AA58" s="926"/>
      <c r="AB58" s="926"/>
      <c r="AC58" s="983"/>
      <c r="AD58" s="926"/>
      <c r="AE58" s="926"/>
      <c r="AF58" s="926"/>
      <c r="AG58" s="926"/>
      <c r="AH58" s="926"/>
      <c r="AI58" s="926"/>
      <c r="AJ58" s="926"/>
      <c r="AK58" s="983"/>
      <c r="AL58" s="926"/>
      <c r="AM58" s="926"/>
      <c r="AN58" s="926"/>
      <c r="AO58" s="926"/>
      <c r="AP58" s="926"/>
      <c r="AQ58" s="926"/>
      <c r="AR58" s="926"/>
      <c r="AS58" s="983"/>
      <c r="AT58" s="926"/>
      <c r="AU58" s="926"/>
      <c r="AV58" s="926"/>
      <c r="AW58" s="926"/>
      <c r="AX58" s="926"/>
      <c r="AY58" s="926"/>
      <c r="AZ58" s="926"/>
      <c r="BA58" s="983"/>
      <c r="BB58" s="926"/>
      <c r="BC58" s="926"/>
      <c r="BD58" s="926"/>
      <c r="BE58" s="926"/>
      <c r="BF58" s="926"/>
      <c r="BG58" s="926"/>
      <c r="BH58" s="926"/>
      <c r="BI58" s="983"/>
      <c r="BJ58" s="926"/>
      <c r="BK58" s="926"/>
      <c r="BL58" s="926"/>
      <c r="BM58" s="926"/>
      <c r="BN58" s="926"/>
      <c r="BO58" s="926"/>
      <c r="BP58" s="926"/>
      <c r="BQ58" s="983"/>
      <c r="BR58" s="926"/>
      <c r="BS58" s="926"/>
      <c r="BT58" s="926"/>
      <c r="BU58" s="926"/>
      <c r="BV58" s="926"/>
      <c r="BW58" s="926"/>
      <c r="BX58" s="926"/>
      <c r="BY58" s="983"/>
      <c r="BZ58" s="926"/>
      <c r="CA58" s="926"/>
      <c r="CB58" s="926"/>
      <c r="CC58" s="926"/>
      <c r="CD58" s="926"/>
      <c r="CE58" s="926"/>
      <c r="CF58" s="926"/>
      <c r="CG58" s="983"/>
      <c r="CH58" s="926"/>
      <c r="CI58" s="926"/>
      <c r="CJ58" s="926"/>
      <c r="CK58" s="926"/>
      <c r="CL58" s="926"/>
      <c r="CM58" s="926"/>
      <c r="CN58" s="926"/>
      <c r="CO58" s="983"/>
      <c r="CP58" s="926"/>
      <c r="CQ58" s="926"/>
      <c r="CR58" s="926"/>
      <c r="CS58" s="926"/>
      <c r="CT58" s="926"/>
      <c r="CU58" s="926"/>
      <c r="CV58" s="926"/>
      <c r="CW58" s="983"/>
      <c r="CX58" s="926"/>
      <c r="CY58" s="926"/>
      <c r="CZ58" s="926"/>
      <c r="DA58" s="926"/>
      <c r="DB58" s="926"/>
      <c r="DC58" s="926"/>
      <c r="DD58" s="926"/>
      <c r="DE58" s="926"/>
      <c r="DF58" s="926"/>
    </row>
    <row r="59" spans="3:110">
      <c r="C59" s="983"/>
      <c r="D59" s="926"/>
      <c r="E59" s="926"/>
      <c r="F59" s="926"/>
      <c r="G59" s="926"/>
      <c r="H59" s="926"/>
      <c r="I59" s="983"/>
      <c r="J59" s="926"/>
      <c r="K59" s="926"/>
      <c r="L59" s="926"/>
      <c r="M59" s="926"/>
      <c r="N59" s="926"/>
      <c r="O59" s="983"/>
      <c r="P59" s="926"/>
      <c r="Q59" s="926"/>
      <c r="R59" s="926"/>
      <c r="S59" s="926"/>
      <c r="T59" s="926"/>
      <c r="U59" s="983"/>
      <c r="V59" s="926"/>
      <c r="W59" s="926"/>
      <c r="X59" s="926"/>
      <c r="Y59" s="926"/>
      <c r="Z59" s="926"/>
      <c r="AA59" s="926"/>
      <c r="AB59" s="926"/>
      <c r="AC59" s="983"/>
      <c r="AD59" s="926"/>
      <c r="AE59" s="926"/>
      <c r="AF59" s="926"/>
      <c r="AG59" s="926"/>
      <c r="AH59" s="926"/>
      <c r="AI59" s="926"/>
      <c r="AJ59" s="926"/>
      <c r="AK59" s="983"/>
      <c r="AL59" s="926"/>
      <c r="AM59" s="926"/>
      <c r="AN59" s="926"/>
      <c r="AO59" s="926"/>
      <c r="AP59" s="926"/>
      <c r="AQ59" s="926"/>
      <c r="AR59" s="926"/>
      <c r="AS59" s="983"/>
      <c r="AT59" s="926"/>
      <c r="AU59" s="926"/>
      <c r="AV59" s="926"/>
      <c r="AW59" s="926"/>
      <c r="AX59" s="926"/>
      <c r="AY59" s="926"/>
      <c r="AZ59" s="926"/>
      <c r="BA59" s="983"/>
      <c r="BB59" s="926"/>
      <c r="BC59" s="926"/>
      <c r="BD59" s="926"/>
      <c r="BE59" s="926"/>
      <c r="BF59" s="926"/>
      <c r="BG59" s="926"/>
      <c r="BH59" s="926"/>
      <c r="BI59" s="983"/>
      <c r="BJ59" s="926"/>
      <c r="BK59" s="926"/>
      <c r="BL59" s="926"/>
      <c r="BM59" s="926"/>
      <c r="BN59" s="926"/>
      <c r="BO59" s="926"/>
      <c r="BP59" s="926"/>
      <c r="BQ59" s="983"/>
      <c r="BR59" s="926"/>
      <c r="BS59" s="926"/>
      <c r="BT59" s="926"/>
      <c r="BU59" s="926"/>
      <c r="BV59" s="926"/>
      <c r="BW59" s="926"/>
      <c r="BX59" s="926"/>
      <c r="BY59" s="983"/>
      <c r="BZ59" s="926"/>
      <c r="CA59" s="926"/>
      <c r="CB59" s="926"/>
      <c r="CC59" s="926"/>
      <c r="CD59" s="926"/>
      <c r="CE59" s="926"/>
      <c r="CF59" s="926"/>
      <c r="CG59" s="983"/>
      <c r="CH59" s="926"/>
      <c r="CI59" s="926"/>
      <c r="CJ59" s="926"/>
      <c r="CK59" s="926"/>
      <c r="CL59" s="926"/>
      <c r="CM59" s="926"/>
      <c r="CN59" s="926"/>
      <c r="CO59" s="983"/>
      <c r="CP59" s="926"/>
      <c r="CQ59" s="926"/>
      <c r="CR59" s="926"/>
      <c r="CS59" s="926"/>
      <c r="CT59" s="926"/>
      <c r="CU59" s="926"/>
      <c r="CV59" s="926"/>
      <c r="CW59" s="983"/>
      <c r="CX59" s="926"/>
      <c r="CY59" s="926"/>
      <c r="CZ59" s="926"/>
      <c r="DA59" s="926"/>
      <c r="DB59" s="926"/>
      <c r="DC59" s="926"/>
      <c r="DD59" s="926"/>
      <c r="DE59" s="926"/>
      <c r="DF59" s="926"/>
    </row>
    <row r="60" spans="3:110">
      <c r="C60" s="983"/>
      <c r="D60" s="926"/>
      <c r="E60" s="926"/>
      <c r="F60" s="926"/>
      <c r="G60" s="926"/>
      <c r="H60" s="926"/>
      <c r="I60" s="983"/>
      <c r="J60" s="926"/>
      <c r="K60" s="926"/>
      <c r="L60" s="926"/>
      <c r="M60" s="926"/>
      <c r="N60" s="926"/>
      <c r="O60" s="983"/>
      <c r="P60" s="926"/>
      <c r="Q60" s="926"/>
      <c r="R60" s="926"/>
      <c r="S60" s="926"/>
      <c r="T60" s="926"/>
      <c r="U60" s="983"/>
      <c r="V60" s="926"/>
      <c r="W60" s="926"/>
      <c r="X60" s="926"/>
      <c r="Y60" s="926"/>
      <c r="Z60" s="926"/>
      <c r="AA60" s="926"/>
      <c r="AB60" s="926"/>
      <c r="AC60" s="983"/>
      <c r="AD60" s="926"/>
      <c r="AE60" s="926"/>
      <c r="AF60" s="926"/>
      <c r="AG60" s="926"/>
      <c r="AH60" s="926"/>
      <c r="AI60" s="926"/>
      <c r="AJ60" s="926"/>
      <c r="AK60" s="983"/>
      <c r="AL60" s="926"/>
      <c r="AM60" s="926"/>
      <c r="AN60" s="926"/>
      <c r="AO60" s="926"/>
      <c r="AP60" s="926"/>
      <c r="AQ60" s="926"/>
      <c r="AR60" s="926"/>
      <c r="AS60" s="983"/>
      <c r="AT60" s="926"/>
      <c r="AU60" s="926"/>
      <c r="AV60" s="926"/>
      <c r="AW60" s="926"/>
      <c r="AX60" s="926"/>
      <c r="AY60" s="926"/>
      <c r="AZ60" s="926"/>
      <c r="BA60" s="983"/>
      <c r="BB60" s="926"/>
      <c r="BC60" s="926"/>
      <c r="BD60" s="926"/>
      <c r="BE60" s="926"/>
      <c r="BF60" s="926"/>
      <c r="BG60" s="926"/>
      <c r="BH60" s="926"/>
      <c r="BI60" s="983"/>
      <c r="BJ60" s="926"/>
      <c r="BK60" s="926"/>
      <c r="BL60" s="926"/>
      <c r="BM60" s="926"/>
      <c r="BN60" s="926"/>
      <c r="BO60" s="926"/>
      <c r="BP60" s="926"/>
      <c r="BQ60" s="983"/>
      <c r="BR60" s="926"/>
      <c r="BS60" s="926"/>
      <c r="BT60" s="926"/>
      <c r="BU60" s="926"/>
      <c r="BV60" s="926"/>
      <c r="BW60" s="926"/>
      <c r="BX60" s="926"/>
      <c r="BY60" s="983"/>
      <c r="BZ60" s="926"/>
      <c r="CA60" s="926"/>
      <c r="CB60" s="926"/>
      <c r="CC60" s="926"/>
      <c r="CD60" s="926"/>
      <c r="CE60" s="926"/>
      <c r="CF60" s="926"/>
      <c r="CG60" s="983"/>
      <c r="CH60" s="926"/>
      <c r="CI60" s="926"/>
      <c r="CJ60" s="926"/>
      <c r="CK60" s="926"/>
      <c r="CL60" s="926"/>
      <c r="CM60" s="926"/>
      <c r="CN60" s="926"/>
      <c r="CO60" s="983"/>
      <c r="CP60" s="926"/>
      <c r="CQ60" s="926"/>
      <c r="CR60" s="926"/>
      <c r="CS60" s="926"/>
      <c r="CT60" s="926"/>
      <c r="CU60" s="926"/>
      <c r="CV60" s="926"/>
      <c r="CW60" s="983"/>
      <c r="CX60" s="926"/>
      <c r="CY60" s="926"/>
      <c r="CZ60" s="926"/>
      <c r="DA60" s="926"/>
      <c r="DB60" s="926"/>
      <c r="DC60" s="926"/>
      <c r="DD60" s="926"/>
      <c r="DE60" s="926"/>
      <c r="DF60" s="926"/>
    </row>
    <row r="61" spans="3:110">
      <c r="C61" s="983"/>
      <c r="D61" s="926"/>
      <c r="E61" s="926"/>
      <c r="F61" s="926"/>
      <c r="G61" s="926"/>
      <c r="H61" s="926"/>
      <c r="I61" s="983"/>
      <c r="J61" s="926"/>
      <c r="K61" s="926"/>
      <c r="L61" s="926"/>
      <c r="M61" s="926"/>
      <c r="N61" s="926"/>
      <c r="O61" s="983"/>
      <c r="P61" s="926"/>
      <c r="Q61" s="926"/>
      <c r="R61" s="926"/>
      <c r="S61" s="926"/>
      <c r="T61" s="926"/>
      <c r="U61" s="983"/>
      <c r="V61" s="926"/>
      <c r="W61" s="926"/>
      <c r="X61" s="926"/>
      <c r="Y61" s="926"/>
      <c r="Z61" s="926"/>
      <c r="AA61" s="926"/>
      <c r="AB61" s="926"/>
      <c r="AC61" s="983"/>
      <c r="AD61" s="926"/>
      <c r="AE61" s="926"/>
      <c r="AF61" s="926"/>
      <c r="AG61" s="926"/>
      <c r="AH61" s="926"/>
      <c r="AI61" s="926"/>
      <c r="AJ61" s="926"/>
      <c r="AK61" s="983"/>
      <c r="AL61" s="926"/>
      <c r="AM61" s="926"/>
      <c r="AN61" s="926"/>
      <c r="AO61" s="926"/>
      <c r="AP61" s="926"/>
      <c r="AQ61" s="926"/>
      <c r="AR61" s="926"/>
      <c r="AS61" s="983"/>
      <c r="AT61" s="926"/>
      <c r="AU61" s="926"/>
      <c r="AV61" s="926"/>
      <c r="AW61" s="926"/>
      <c r="AX61" s="926"/>
      <c r="AY61" s="926"/>
      <c r="AZ61" s="926"/>
      <c r="BA61" s="983"/>
      <c r="BB61" s="926"/>
      <c r="BC61" s="926"/>
      <c r="BD61" s="926"/>
      <c r="BE61" s="926"/>
      <c r="BF61" s="926"/>
      <c r="BG61" s="926"/>
      <c r="BH61" s="926"/>
      <c r="BI61" s="983"/>
      <c r="BJ61" s="926"/>
      <c r="BK61" s="926"/>
      <c r="BL61" s="926"/>
      <c r="BM61" s="926"/>
      <c r="BN61" s="926"/>
      <c r="BO61" s="926"/>
      <c r="BP61" s="926"/>
      <c r="BQ61" s="983"/>
      <c r="BR61" s="926"/>
      <c r="BS61" s="926"/>
      <c r="BT61" s="926"/>
      <c r="BU61" s="926"/>
      <c r="BV61" s="926"/>
      <c r="BW61" s="926"/>
      <c r="BX61" s="926"/>
      <c r="BY61" s="983"/>
      <c r="BZ61" s="926"/>
      <c r="CA61" s="926"/>
      <c r="CB61" s="926"/>
      <c r="CC61" s="926"/>
      <c r="CD61" s="926"/>
      <c r="CE61" s="926"/>
      <c r="CF61" s="926"/>
      <c r="CG61" s="983"/>
      <c r="CH61" s="926"/>
      <c r="CI61" s="926"/>
      <c r="CJ61" s="926"/>
      <c r="CK61" s="926"/>
      <c r="CL61" s="926"/>
      <c r="CM61" s="926"/>
      <c r="CN61" s="926"/>
      <c r="CO61" s="983"/>
      <c r="CP61" s="926"/>
      <c r="CQ61" s="926"/>
      <c r="CR61" s="926"/>
      <c r="CS61" s="926"/>
      <c r="CT61" s="926"/>
      <c r="CU61" s="926"/>
      <c r="CV61" s="926"/>
      <c r="CW61" s="983"/>
      <c r="CX61" s="926"/>
      <c r="CY61" s="926"/>
      <c r="CZ61" s="926"/>
      <c r="DA61" s="926"/>
      <c r="DB61" s="926"/>
      <c r="DC61" s="926"/>
      <c r="DD61" s="926"/>
      <c r="DE61" s="926"/>
      <c r="DF61" s="926"/>
    </row>
    <row r="62" spans="3:110">
      <c r="C62" s="983"/>
      <c r="D62" s="926"/>
      <c r="E62" s="926"/>
      <c r="F62" s="926"/>
      <c r="G62" s="926"/>
      <c r="H62" s="926"/>
      <c r="I62" s="983"/>
      <c r="J62" s="926"/>
      <c r="K62" s="926"/>
      <c r="L62" s="926"/>
      <c r="M62" s="926"/>
      <c r="N62" s="926"/>
      <c r="O62" s="983"/>
      <c r="P62" s="926"/>
      <c r="Q62" s="926"/>
      <c r="R62" s="926"/>
      <c r="S62" s="926"/>
      <c r="T62" s="926"/>
      <c r="U62" s="983"/>
      <c r="V62" s="926"/>
      <c r="W62" s="926"/>
      <c r="X62" s="926"/>
      <c r="Y62" s="926"/>
      <c r="Z62" s="926"/>
      <c r="AA62" s="926"/>
      <c r="AB62" s="926"/>
      <c r="AC62" s="983"/>
      <c r="AD62" s="926"/>
      <c r="AE62" s="926"/>
      <c r="AF62" s="926"/>
      <c r="AG62" s="926"/>
      <c r="AH62" s="926"/>
      <c r="AI62" s="926"/>
      <c r="AJ62" s="926"/>
      <c r="AK62" s="983"/>
      <c r="AL62" s="926"/>
      <c r="AM62" s="926"/>
      <c r="AN62" s="926"/>
      <c r="AO62" s="926"/>
      <c r="AP62" s="926"/>
      <c r="AQ62" s="926"/>
      <c r="AR62" s="926"/>
      <c r="AS62" s="983"/>
      <c r="AT62" s="926"/>
      <c r="AU62" s="926"/>
      <c r="AV62" s="926"/>
      <c r="AW62" s="926"/>
      <c r="AX62" s="926"/>
      <c r="AY62" s="926"/>
      <c r="AZ62" s="926"/>
      <c r="BA62" s="983"/>
      <c r="BB62" s="926"/>
      <c r="BC62" s="926"/>
      <c r="BD62" s="926"/>
      <c r="BE62" s="926"/>
      <c r="BF62" s="926"/>
      <c r="BG62" s="926"/>
      <c r="BH62" s="926"/>
      <c r="BI62" s="983"/>
      <c r="BJ62" s="926"/>
      <c r="BK62" s="926"/>
      <c r="BL62" s="926"/>
      <c r="BM62" s="926"/>
      <c r="BN62" s="926"/>
      <c r="BO62" s="926"/>
      <c r="BP62" s="926"/>
      <c r="BQ62" s="983"/>
      <c r="BR62" s="926"/>
      <c r="BS62" s="926"/>
      <c r="BT62" s="926"/>
      <c r="BU62" s="926"/>
      <c r="BV62" s="926"/>
      <c r="BW62" s="926"/>
      <c r="BX62" s="926"/>
      <c r="BY62" s="983"/>
      <c r="BZ62" s="926"/>
      <c r="CA62" s="926"/>
      <c r="CB62" s="926"/>
      <c r="CC62" s="926"/>
      <c r="CD62" s="926"/>
      <c r="CE62" s="926"/>
      <c r="CF62" s="926"/>
      <c r="CG62" s="983"/>
      <c r="CH62" s="926"/>
      <c r="CI62" s="926"/>
      <c r="CJ62" s="926"/>
      <c r="CK62" s="926"/>
      <c r="CL62" s="926"/>
      <c r="CM62" s="926"/>
      <c r="CN62" s="926"/>
      <c r="CO62" s="983"/>
      <c r="CP62" s="926"/>
      <c r="CQ62" s="926"/>
      <c r="CR62" s="926"/>
      <c r="CS62" s="926"/>
      <c r="CT62" s="926"/>
      <c r="CU62" s="926"/>
      <c r="CV62" s="926"/>
      <c r="CW62" s="983"/>
      <c r="CX62" s="926"/>
      <c r="CY62" s="926"/>
      <c r="CZ62" s="926"/>
      <c r="DA62" s="926"/>
      <c r="DB62" s="926"/>
      <c r="DC62" s="926"/>
      <c r="DD62" s="926"/>
      <c r="DE62" s="926"/>
      <c r="DF62" s="926"/>
    </row>
    <row r="63" spans="3:110">
      <c r="C63" s="983"/>
      <c r="D63" s="926"/>
      <c r="E63" s="926"/>
      <c r="F63" s="926"/>
      <c r="G63" s="926"/>
      <c r="H63" s="926"/>
      <c r="I63" s="983"/>
      <c r="J63" s="926"/>
      <c r="K63" s="926"/>
      <c r="L63" s="926"/>
      <c r="M63" s="926"/>
      <c r="N63" s="926"/>
      <c r="O63" s="983"/>
      <c r="P63" s="926"/>
      <c r="Q63" s="926"/>
      <c r="R63" s="926"/>
      <c r="S63" s="926"/>
      <c r="T63" s="926"/>
      <c r="U63" s="983"/>
      <c r="V63" s="926"/>
      <c r="W63" s="926"/>
      <c r="X63" s="926"/>
      <c r="Y63" s="926"/>
      <c r="Z63" s="926"/>
      <c r="AA63" s="926"/>
      <c r="AB63" s="926"/>
      <c r="AC63" s="983"/>
      <c r="AD63" s="926"/>
      <c r="AE63" s="926"/>
      <c r="AF63" s="926"/>
      <c r="AG63" s="926"/>
      <c r="AH63" s="926"/>
      <c r="AI63" s="926"/>
      <c r="AJ63" s="926"/>
      <c r="AK63" s="983"/>
      <c r="AL63" s="926"/>
      <c r="AM63" s="926"/>
      <c r="AN63" s="926"/>
      <c r="AO63" s="926"/>
      <c r="AP63" s="926"/>
      <c r="AQ63" s="926"/>
      <c r="AR63" s="926"/>
      <c r="AS63" s="983"/>
      <c r="AT63" s="926"/>
      <c r="AU63" s="926"/>
      <c r="AV63" s="926"/>
      <c r="AW63" s="926"/>
      <c r="AX63" s="926"/>
      <c r="AY63" s="926"/>
      <c r="AZ63" s="926"/>
      <c r="BA63" s="983"/>
      <c r="BB63" s="926"/>
      <c r="BC63" s="926"/>
      <c r="BD63" s="926"/>
      <c r="BE63" s="926"/>
      <c r="BF63" s="926"/>
      <c r="BG63" s="926"/>
      <c r="BH63" s="926"/>
      <c r="BI63" s="983"/>
      <c r="BJ63" s="926"/>
      <c r="BK63" s="926"/>
      <c r="BL63" s="926"/>
      <c r="BM63" s="926"/>
      <c r="BN63" s="926"/>
      <c r="BO63" s="926"/>
      <c r="BP63" s="926"/>
      <c r="BQ63" s="983"/>
      <c r="BR63" s="926"/>
      <c r="BS63" s="926"/>
      <c r="BT63" s="926"/>
      <c r="BU63" s="926"/>
      <c r="BV63" s="926"/>
      <c r="BW63" s="926"/>
      <c r="BX63" s="926"/>
      <c r="BY63" s="983"/>
      <c r="BZ63" s="926"/>
      <c r="CA63" s="926"/>
      <c r="CB63" s="926"/>
      <c r="CC63" s="926"/>
      <c r="CD63" s="926"/>
      <c r="CE63" s="926"/>
      <c r="CF63" s="926"/>
      <c r="CG63" s="983"/>
      <c r="CH63" s="926"/>
      <c r="CI63" s="926"/>
      <c r="CJ63" s="926"/>
      <c r="CK63" s="926"/>
      <c r="CL63" s="926"/>
      <c r="CM63" s="926"/>
      <c r="CN63" s="926"/>
      <c r="CO63" s="983"/>
      <c r="CP63" s="926"/>
      <c r="CQ63" s="926"/>
      <c r="CR63" s="926"/>
      <c r="CS63" s="926"/>
      <c r="CT63" s="926"/>
      <c r="CU63" s="926"/>
      <c r="CV63" s="926"/>
      <c r="CW63" s="983"/>
      <c r="CX63" s="926"/>
      <c r="CY63" s="926"/>
      <c r="CZ63" s="926"/>
      <c r="DA63" s="926"/>
      <c r="DB63" s="926"/>
      <c r="DC63" s="926"/>
      <c r="DD63" s="926"/>
      <c r="DE63" s="926"/>
      <c r="DF63" s="926"/>
    </row>
    <row r="64" spans="3:110">
      <c r="C64" s="983"/>
      <c r="D64" s="926"/>
      <c r="E64" s="926"/>
      <c r="F64" s="926"/>
      <c r="G64" s="926"/>
      <c r="H64" s="926"/>
      <c r="I64" s="983"/>
      <c r="J64" s="926"/>
      <c r="K64" s="926"/>
      <c r="L64" s="926"/>
      <c r="M64" s="926"/>
      <c r="N64" s="926"/>
      <c r="O64" s="983"/>
      <c r="P64" s="926"/>
      <c r="Q64" s="926"/>
      <c r="R64" s="926"/>
      <c r="S64" s="926"/>
      <c r="T64" s="926"/>
      <c r="U64" s="983"/>
      <c r="V64" s="926"/>
      <c r="W64" s="926"/>
      <c r="X64" s="926"/>
      <c r="Y64" s="926"/>
      <c r="Z64" s="926"/>
      <c r="AA64" s="926"/>
      <c r="AB64" s="926"/>
      <c r="AC64" s="983"/>
      <c r="AD64" s="926"/>
      <c r="AE64" s="926"/>
      <c r="AF64" s="926"/>
      <c r="AG64" s="926"/>
      <c r="AH64" s="926"/>
      <c r="AI64" s="926"/>
      <c r="AJ64" s="926"/>
      <c r="AK64" s="983"/>
      <c r="AL64" s="926"/>
      <c r="AM64" s="926"/>
      <c r="AN64" s="926"/>
      <c r="AO64" s="926"/>
      <c r="AP64" s="926"/>
      <c r="AQ64" s="926"/>
      <c r="AR64" s="926"/>
      <c r="AS64" s="983"/>
      <c r="AT64" s="926"/>
      <c r="AU64" s="926"/>
      <c r="AV64" s="926"/>
      <c r="AW64" s="926"/>
      <c r="AX64" s="926"/>
      <c r="AY64" s="926"/>
      <c r="AZ64" s="926"/>
      <c r="BA64" s="983"/>
      <c r="BB64" s="926"/>
      <c r="BC64" s="926"/>
      <c r="BD64" s="926"/>
      <c r="BE64" s="926"/>
      <c r="BF64" s="926"/>
      <c r="BG64" s="926"/>
      <c r="BH64" s="926"/>
      <c r="BI64" s="983"/>
      <c r="BJ64" s="926"/>
      <c r="BK64" s="926"/>
      <c r="BL64" s="926"/>
      <c r="BM64" s="926"/>
      <c r="BN64" s="926"/>
      <c r="BO64" s="926"/>
      <c r="BP64" s="926"/>
      <c r="BQ64" s="983"/>
      <c r="BR64" s="926"/>
      <c r="BS64" s="926"/>
      <c r="BT64" s="926"/>
      <c r="BU64" s="926"/>
      <c r="BV64" s="926"/>
      <c r="BW64" s="926"/>
      <c r="BX64" s="926"/>
      <c r="BY64" s="983"/>
      <c r="BZ64" s="926"/>
      <c r="CA64" s="926"/>
      <c r="CB64" s="926"/>
      <c r="CC64" s="926"/>
      <c r="CD64" s="926"/>
      <c r="CE64" s="926"/>
      <c r="CF64" s="926"/>
      <c r="CG64" s="983"/>
      <c r="CH64" s="926"/>
      <c r="CI64" s="926"/>
      <c r="CJ64" s="926"/>
      <c r="CK64" s="926"/>
      <c r="CL64" s="926"/>
      <c r="CM64" s="926"/>
      <c r="CN64" s="926"/>
      <c r="CO64" s="983"/>
      <c r="CP64" s="926"/>
      <c r="CQ64" s="926"/>
      <c r="CR64" s="926"/>
      <c r="CS64" s="926"/>
      <c r="CT64" s="926"/>
      <c r="CU64" s="926"/>
      <c r="CV64" s="926"/>
      <c r="CW64" s="983"/>
      <c r="CX64" s="926"/>
      <c r="CY64" s="926"/>
      <c r="CZ64" s="926"/>
      <c r="DA64" s="926"/>
      <c r="DB64" s="926"/>
      <c r="DC64" s="926"/>
      <c r="DD64" s="926"/>
      <c r="DE64" s="926"/>
      <c r="DF64" s="926"/>
    </row>
    <row r="65" spans="3:110">
      <c r="C65" s="983"/>
      <c r="D65" s="926"/>
      <c r="E65" s="926"/>
      <c r="F65" s="926"/>
      <c r="G65" s="926"/>
      <c r="H65" s="926"/>
      <c r="I65" s="983"/>
      <c r="J65" s="926"/>
      <c r="K65" s="926"/>
      <c r="L65" s="926"/>
      <c r="M65" s="926"/>
      <c r="N65" s="926"/>
      <c r="O65" s="983"/>
      <c r="P65" s="926"/>
      <c r="Q65" s="926"/>
      <c r="R65" s="926"/>
      <c r="S65" s="926"/>
      <c r="T65" s="926"/>
      <c r="U65" s="983"/>
      <c r="V65" s="926"/>
      <c r="W65" s="926"/>
      <c r="X65" s="926"/>
      <c r="Y65" s="926"/>
      <c r="Z65" s="926"/>
      <c r="AA65" s="926"/>
      <c r="AB65" s="926"/>
      <c r="AC65" s="983"/>
      <c r="AD65" s="926"/>
      <c r="AE65" s="926"/>
      <c r="AF65" s="926"/>
      <c r="AG65" s="926"/>
      <c r="AH65" s="926"/>
      <c r="AI65" s="926"/>
      <c r="AJ65" s="926"/>
      <c r="AK65" s="983"/>
      <c r="AL65" s="926"/>
      <c r="AM65" s="926"/>
      <c r="AN65" s="926"/>
      <c r="AO65" s="926"/>
      <c r="AP65" s="926"/>
      <c r="AQ65" s="926"/>
      <c r="AR65" s="926"/>
      <c r="AS65" s="983"/>
      <c r="AT65" s="926"/>
      <c r="AU65" s="926"/>
      <c r="AV65" s="926"/>
      <c r="AW65" s="926"/>
      <c r="AX65" s="926"/>
      <c r="AY65" s="926"/>
      <c r="AZ65" s="926"/>
      <c r="BA65" s="983"/>
      <c r="BB65" s="926"/>
      <c r="BC65" s="926"/>
      <c r="BD65" s="926"/>
      <c r="BE65" s="926"/>
      <c r="BF65" s="926"/>
      <c r="BG65" s="926"/>
      <c r="BH65" s="926"/>
      <c r="BI65" s="983"/>
      <c r="BJ65" s="926"/>
      <c r="BK65" s="926"/>
      <c r="BL65" s="926"/>
      <c r="BM65" s="926"/>
      <c r="BN65" s="926"/>
      <c r="BO65" s="926"/>
      <c r="BP65" s="926"/>
      <c r="BQ65" s="983"/>
      <c r="BR65" s="926"/>
      <c r="BS65" s="926"/>
      <c r="BT65" s="926"/>
      <c r="BU65" s="926"/>
      <c r="BV65" s="926"/>
      <c r="BW65" s="926"/>
      <c r="BX65" s="926"/>
      <c r="BY65" s="983"/>
      <c r="BZ65" s="926"/>
      <c r="CA65" s="926"/>
      <c r="CB65" s="926"/>
      <c r="CC65" s="926"/>
      <c r="CD65" s="926"/>
      <c r="CE65" s="926"/>
      <c r="CF65" s="926"/>
      <c r="CG65" s="983"/>
      <c r="CH65" s="926"/>
      <c r="CI65" s="926"/>
      <c r="CJ65" s="926"/>
      <c r="CK65" s="926"/>
      <c r="CL65" s="926"/>
      <c r="CM65" s="926"/>
      <c r="CN65" s="926"/>
      <c r="CO65" s="983"/>
      <c r="CP65" s="926"/>
      <c r="CQ65" s="926"/>
      <c r="CR65" s="926"/>
      <c r="CS65" s="926"/>
      <c r="CT65" s="926"/>
      <c r="CU65" s="926"/>
      <c r="CV65" s="926"/>
      <c r="CW65" s="983"/>
      <c r="CX65" s="926"/>
      <c r="CY65" s="926"/>
      <c r="CZ65" s="926"/>
      <c r="DA65" s="926"/>
      <c r="DB65" s="926"/>
      <c r="DC65" s="926"/>
      <c r="DD65" s="926"/>
      <c r="DE65" s="926"/>
      <c r="DF65" s="926"/>
    </row>
    <row r="66" spans="3:110">
      <c r="C66" s="983"/>
      <c r="D66" s="926"/>
      <c r="E66" s="926"/>
      <c r="F66" s="926"/>
      <c r="G66" s="926"/>
      <c r="H66" s="926"/>
      <c r="I66" s="983"/>
      <c r="J66" s="926"/>
      <c r="K66" s="926"/>
      <c r="L66" s="926"/>
      <c r="M66" s="926"/>
      <c r="N66" s="926"/>
      <c r="O66" s="983"/>
      <c r="P66" s="926"/>
      <c r="Q66" s="926"/>
      <c r="R66" s="926"/>
      <c r="S66" s="926"/>
      <c r="T66" s="926"/>
      <c r="U66" s="983"/>
      <c r="V66" s="926"/>
      <c r="W66" s="926"/>
      <c r="X66" s="926"/>
      <c r="Y66" s="926"/>
      <c r="Z66" s="926"/>
      <c r="AA66" s="926"/>
      <c r="AB66" s="926"/>
      <c r="AC66" s="983"/>
      <c r="AD66" s="926"/>
      <c r="AE66" s="926"/>
      <c r="AF66" s="926"/>
      <c r="AG66" s="926"/>
      <c r="AH66" s="926"/>
      <c r="AI66" s="926"/>
      <c r="AJ66" s="926"/>
      <c r="AK66" s="983"/>
      <c r="AL66" s="926"/>
      <c r="AM66" s="926"/>
      <c r="AN66" s="926"/>
      <c r="AO66" s="926"/>
      <c r="AP66" s="926"/>
      <c r="AQ66" s="926"/>
      <c r="AR66" s="926"/>
      <c r="AS66" s="983"/>
      <c r="AT66" s="926"/>
      <c r="AU66" s="926"/>
      <c r="AV66" s="926"/>
      <c r="AW66" s="926"/>
      <c r="AX66" s="926"/>
      <c r="AY66" s="926"/>
      <c r="AZ66" s="926"/>
      <c r="BA66" s="983"/>
      <c r="BB66" s="926"/>
      <c r="BC66" s="926"/>
      <c r="BD66" s="926"/>
      <c r="BE66" s="926"/>
      <c r="BF66" s="926"/>
      <c r="BG66" s="926"/>
      <c r="BH66" s="926"/>
      <c r="BI66" s="983"/>
      <c r="BJ66" s="926"/>
      <c r="BK66" s="926"/>
      <c r="BL66" s="926"/>
      <c r="BM66" s="926"/>
      <c r="BN66" s="926"/>
      <c r="BO66" s="926"/>
      <c r="BP66" s="926"/>
      <c r="BQ66" s="983"/>
      <c r="BR66" s="926"/>
      <c r="BS66" s="926"/>
      <c r="BT66" s="926"/>
      <c r="BU66" s="926"/>
      <c r="BV66" s="926"/>
      <c r="BW66" s="926"/>
      <c r="BX66" s="926"/>
      <c r="BY66" s="983"/>
      <c r="BZ66" s="926"/>
      <c r="CA66" s="926"/>
      <c r="CB66" s="926"/>
      <c r="CC66" s="926"/>
      <c r="CD66" s="926"/>
      <c r="CE66" s="926"/>
      <c r="CF66" s="926"/>
      <c r="CG66" s="983"/>
      <c r="CH66" s="926"/>
      <c r="CI66" s="926"/>
      <c r="CJ66" s="926"/>
      <c r="CK66" s="926"/>
      <c r="CL66" s="926"/>
      <c r="CM66" s="926"/>
      <c r="CN66" s="926"/>
      <c r="CO66" s="983"/>
      <c r="CP66" s="926"/>
      <c r="CQ66" s="926"/>
      <c r="CR66" s="926"/>
      <c r="CS66" s="926"/>
      <c r="CT66" s="926"/>
      <c r="CU66" s="926"/>
      <c r="CV66" s="926"/>
      <c r="CW66" s="983"/>
      <c r="CX66" s="926"/>
      <c r="CY66" s="926"/>
      <c r="CZ66" s="926"/>
      <c r="DA66" s="926"/>
      <c r="DB66" s="926"/>
      <c r="DC66" s="926"/>
      <c r="DD66" s="926"/>
      <c r="DE66" s="926"/>
      <c r="DF66" s="926"/>
    </row>
    <row r="67" spans="3:110">
      <c r="C67" s="983"/>
      <c r="D67" s="926"/>
      <c r="E67" s="926"/>
      <c r="F67" s="926"/>
      <c r="G67" s="926"/>
      <c r="H67" s="926"/>
      <c r="I67" s="983"/>
      <c r="J67" s="926"/>
      <c r="K67" s="926"/>
      <c r="L67" s="926"/>
      <c r="M67" s="926"/>
      <c r="N67" s="926"/>
      <c r="O67" s="983"/>
      <c r="P67" s="926"/>
      <c r="Q67" s="926"/>
      <c r="R67" s="926"/>
      <c r="S67" s="926"/>
      <c r="T67" s="926"/>
      <c r="U67" s="983"/>
      <c r="V67" s="926"/>
      <c r="W67" s="926"/>
      <c r="X67" s="926"/>
      <c r="Y67" s="926"/>
      <c r="Z67" s="926"/>
      <c r="AA67" s="926"/>
      <c r="AB67" s="926"/>
      <c r="AC67" s="983"/>
      <c r="AD67" s="926"/>
      <c r="AE67" s="926"/>
      <c r="AF67" s="926"/>
      <c r="AG67" s="926"/>
      <c r="AH67" s="926"/>
      <c r="AI67" s="926"/>
      <c r="AJ67" s="926"/>
      <c r="AK67" s="983"/>
      <c r="AL67" s="926"/>
      <c r="AM67" s="926"/>
      <c r="AN67" s="926"/>
      <c r="AO67" s="926"/>
      <c r="AP67" s="926"/>
      <c r="AQ67" s="926"/>
      <c r="AR67" s="926"/>
      <c r="AS67" s="983"/>
      <c r="AT67" s="926"/>
      <c r="AU67" s="926"/>
      <c r="AV67" s="926"/>
      <c r="AW67" s="926"/>
      <c r="AX67" s="926"/>
      <c r="AY67" s="926"/>
      <c r="AZ67" s="926"/>
      <c r="BA67" s="983"/>
      <c r="BB67" s="926"/>
      <c r="BC67" s="926"/>
      <c r="BD67" s="926"/>
      <c r="BE67" s="926"/>
      <c r="BF67" s="926"/>
      <c r="BG67" s="926"/>
      <c r="BH67" s="926"/>
      <c r="BI67" s="983"/>
      <c r="BJ67" s="926"/>
      <c r="BK67" s="926"/>
      <c r="BL67" s="926"/>
      <c r="BM67" s="926"/>
      <c r="BN67" s="926"/>
      <c r="BO67" s="926"/>
      <c r="BP67" s="926"/>
      <c r="BQ67" s="983"/>
      <c r="BR67" s="926"/>
      <c r="BS67" s="926"/>
      <c r="BT67" s="926"/>
      <c r="BU67" s="926"/>
      <c r="BV67" s="926"/>
      <c r="BW67" s="926"/>
      <c r="BX67" s="926"/>
      <c r="BY67" s="983"/>
      <c r="BZ67" s="926"/>
      <c r="CA67" s="926"/>
      <c r="CB67" s="926"/>
      <c r="CC67" s="926"/>
      <c r="CD67" s="926"/>
      <c r="CE67" s="926"/>
      <c r="CF67" s="926"/>
      <c r="CG67" s="983"/>
      <c r="CH67" s="926"/>
      <c r="CI67" s="926"/>
      <c r="CJ67" s="926"/>
      <c r="CK67" s="926"/>
      <c r="CL67" s="926"/>
      <c r="CM67" s="926"/>
      <c r="CN67" s="926"/>
      <c r="CO67" s="983"/>
      <c r="CP67" s="926"/>
      <c r="CQ67" s="926"/>
      <c r="CR67" s="926"/>
      <c r="CS67" s="926"/>
      <c r="CT67" s="926"/>
      <c r="CU67" s="926"/>
      <c r="CV67" s="926"/>
      <c r="CW67" s="983"/>
      <c r="CX67" s="926"/>
      <c r="CY67" s="926"/>
      <c r="CZ67" s="926"/>
      <c r="DA67" s="926"/>
      <c r="DB67" s="926"/>
      <c r="DC67" s="926"/>
      <c r="DD67" s="926"/>
      <c r="DE67" s="926"/>
      <c r="DF67" s="926"/>
    </row>
    <row r="68" spans="3:110">
      <c r="C68" s="983"/>
      <c r="D68" s="926"/>
      <c r="E68" s="926"/>
      <c r="F68" s="926"/>
      <c r="G68" s="926"/>
      <c r="H68" s="926"/>
      <c r="I68" s="983"/>
      <c r="J68" s="926"/>
      <c r="K68" s="926"/>
      <c r="L68" s="926"/>
      <c r="M68" s="926"/>
      <c r="N68" s="926"/>
      <c r="O68" s="983"/>
      <c r="P68" s="926"/>
      <c r="Q68" s="926"/>
      <c r="R68" s="926"/>
      <c r="S68" s="926"/>
      <c r="T68" s="926"/>
      <c r="U68" s="983"/>
      <c r="V68" s="926"/>
      <c r="W68" s="926"/>
      <c r="X68" s="926"/>
      <c r="Y68" s="926"/>
      <c r="Z68" s="926"/>
      <c r="AA68" s="926"/>
      <c r="AB68" s="926"/>
      <c r="AC68" s="983"/>
      <c r="AD68" s="926"/>
      <c r="AE68" s="926"/>
      <c r="AF68" s="926"/>
      <c r="AG68" s="926"/>
      <c r="AH68" s="926"/>
      <c r="AI68" s="926"/>
      <c r="AJ68" s="926"/>
      <c r="AK68" s="983"/>
      <c r="AL68" s="926"/>
      <c r="AM68" s="926"/>
      <c r="AN68" s="926"/>
      <c r="AO68" s="926"/>
      <c r="AP68" s="926"/>
      <c r="AQ68" s="926"/>
      <c r="AR68" s="926"/>
      <c r="AS68" s="983"/>
      <c r="AT68" s="926"/>
      <c r="AU68" s="926"/>
      <c r="AV68" s="926"/>
      <c r="AW68" s="926"/>
      <c r="AX68" s="926"/>
      <c r="AY68" s="926"/>
      <c r="AZ68" s="926"/>
      <c r="BA68" s="983"/>
      <c r="BB68" s="926"/>
      <c r="BC68" s="926"/>
      <c r="BD68" s="926"/>
      <c r="BE68" s="926"/>
      <c r="BF68" s="926"/>
      <c r="BG68" s="926"/>
      <c r="BH68" s="926"/>
      <c r="BI68" s="983"/>
      <c r="BJ68" s="926"/>
      <c r="BK68" s="926"/>
      <c r="BL68" s="926"/>
      <c r="BM68" s="926"/>
      <c r="BN68" s="926"/>
      <c r="BO68" s="926"/>
      <c r="BP68" s="926"/>
      <c r="BQ68" s="983"/>
      <c r="BR68" s="926"/>
      <c r="BS68" s="926"/>
      <c r="BT68" s="926"/>
      <c r="BU68" s="926"/>
      <c r="BV68" s="926"/>
      <c r="BW68" s="926"/>
      <c r="BX68" s="926"/>
      <c r="BY68" s="983"/>
      <c r="BZ68" s="926"/>
      <c r="CA68" s="926"/>
      <c r="CB68" s="926"/>
      <c r="CC68" s="926"/>
      <c r="CD68" s="926"/>
      <c r="CE68" s="926"/>
      <c r="CF68" s="926"/>
      <c r="CG68" s="983"/>
      <c r="CH68" s="926"/>
      <c r="CI68" s="926"/>
      <c r="CJ68" s="926"/>
      <c r="CK68" s="926"/>
      <c r="CL68" s="926"/>
      <c r="CM68" s="926"/>
      <c r="CN68" s="926"/>
      <c r="CO68" s="983"/>
      <c r="CP68" s="926"/>
      <c r="CQ68" s="926"/>
      <c r="CR68" s="926"/>
      <c r="CS68" s="926"/>
      <c r="CT68" s="926"/>
      <c r="CU68" s="926"/>
      <c r="CV68" s="926"/>
      <c r="CW68" s="983"/>
      <c r="CX68" s="926"/>
      <c r="CY68" s="926"/>
      <c r="CZ68" s="926"/>
      <c r="DA68" s="926"/>
      <c r="DB68" s="926"/>
      <c r="DC68" s="926"/>
      <c r="DD68" s="926"/>
      <c r="DE68" s="926"/>
      <c r="DF68" s="926"/>
    </row>
    <row r="69" spans="4:100">
      <c r="D69"/>
      <c r="E69"/>
      <c r="F69"/>
      <c r="G69"/>
      <c r="J69"/>
      <c r="K69"/>
      <c r="L69"/>
      <c r="M69"/>
      <c r="P69"/>
      <c r="Q69"/>
      <c r="R69"/>
      <c r="S69"/>
      <c r="V69"/>
      <c r="W69"/>
      <c r="X69"/>
      <c r="Y69"/>
      <c r="Z69"/>
      <c r="AA69"/>
      <c r="AD69"/>
      <c r="AE69"/>
      <c r="AF69"/>
      <c r="AG69"/>
      <c r="AH69"/>
      <c r="AI69"/>
      <c r="AL69"/>
      <c r="AM69"/>
      <c r="AN69"/>
      <c r="AO69"/>
      <c r="AP69"/>
      <c r="AQ69"/>
      <c r="AT69"/>
      <c r="AU69"/>
      <c r="AV69"/>
      <c r="AW69"/>
      <c r="AX69"/>
      <c r="AY69"/>
      <c r="BB69"/>
      <c r="BC69"/>
      <c r="BD69"/>
      <c r="BE69"/>
      <c r="BF69"/>
      <c r="BG69"/>
      <c r="BJ69"/>
      <c r="BK69"/>
      <c r="BL69"/>
      <c r="BM69"/>
      <c r="BN69"/>
      <c r="BO69"/>
      <c r="BR69"/>
      <c r="BS69"/>
      <c r="BT69"/>
      <c r="BU69"/>
      <c r="BV69"/>
      <c r="BW69"/>
      <c r="BZ69"/>
      <c r="CA69"/>
      <c r="CB69"/>
      <c r="CC69"/>
      <c r="CD69"/>
      <c r="CE69"/>
      <c r="CH69"/>
      <c r="CI69"/>
      <c r="CJ69"/>
      <c r="CK69"/>
      <c r="CL69"/>
      <c r="CM69"/>
      <c r="CV69"/>
    </row>
    <row r="70" spans="4:100">
      <c r="D70"/>
      <c r="E70"/>
      <c r="F70"/>
      <c r="G70"/>
      <c r="J70"/>
      <c r="K70"/>
      <c r="L70"/>
      <c r="M70"/>
      <c r="P70"/>
      <c r="Q70"/>
      <c r="R70"/>
      <c r="S70"/>
      <c r="V70"/>
      <c r="W70"/>
      <c r="X70"/>
      <c r="Y70"/>
      <c r="Z70"/>
      <c r="AA70"/>
      <c r="AD70"/>
      <c r="AE70"/>
      <c r="AF70"/>
      <c r="AG70"/>
      <c r="AH70"/>
      <c r="AI70"/>
      <c r="AL70"/>
      <c r="AM70"/>
      <c r="AN70"/>
      <c r="AO70"/>
      <c r="AP70"/>
      <c r="AQ70"/>
      <c r="AT70"/>
      <c r="AU70"/>
      <c r="AV70"/>
      <c r="AW70"/>
      <c r="AX70"/>
      <c r="AY70"/>
      <c r="BB70"/>
      <c r="BC70"/>
      <c r="BD70"/>
      <c r="BE70"/>
      <c r="BF70"/>
      <c r="BG70"/>
      <c r="BJ70"/>
      <c r="BK70"/>
      <c r="BL70"/>
      <c r="BM70"/>
      <c r="BN70"/>
      <c r="BO70"/>
      <c r="BR70"/>
      <c r="BS70"/>
      <c r="BT70"/>
      <c r="BU70"/>
      <c r="BV70"/>
      <c r="BW70"/>
      <c r="BZ70"/>
      <c r="CA70"/>
      <c r="CB70"/>
      <c r="CC70"/>
      <c r="CD70"/>
      <c r="CE70"/>
      <c r="CH70"/>
      <c r="CI70"/>
      <c r="CJ70"/>
      <c r="CK70"/>
      <c r="CL70"/>
      <c r="CM70"/>
      <c r="CV70"/>
    </row>
    <row r="71" spans="4:100">
      <c r="D71"/>
      <c r="E71"/>
      <c r="F71"/>
      <c r="G71"/>
      <c r="J71"/>
      <c r="K71"/>
      <c r="L71"/>
      <c r="M71"/>
      <c r="P71"/>
      <c r="Q71"/>
      <c r="R71"/>
      <c r="S71"/>
      <c r="V71"/>
      <c r="W71"/>
      <c r="X71"/>
      <c r="Y71"/>
      <c r="Z71"/>
      <c r="AA71"/>
      <c r="AD71"/>
      <c r="AE71"/>
      <c r="AF71"/>
      <c r="AG71"/>
      <c r="AH71"/>
      <c r="AI71"/>
      <c r="AL71"/>
      <c r="AM71"/>
      <c r="AN71"/>
      <c r="AO71"/>
      <c r="AP71"/>
      <c r="AQ71"/>
      <c r="AT71"/>
      <c r="AU71"/>
      <c r="AV71"/>
      <c r="AW71"/>
      <c r="AX71"/>
      <c r="AY71"/>
      <c r="BB71"/>
      <c r="BC71"/>
      <c r="BD71"/>
      <c r="BE71"/>
      <c r="BF71"/>
      <c r="BG71"/>
      <c r="BJ71"/>
      <c r="BK71"/>
      <c r="BL71"/>
      <c r="BM71"/>
      <c r="BN71"/>
      <c r="BO71"/>
      <c r="BR71"/>
      <c r="BS71"/>
      <c r="BT71"/>
      <c r="BU71"/>
      <c r="BV71"/>
      <c r="BW71"/>
      <c r="BZ71"/>
      <c r="CA71"/>
      <c r="CB71"/>
      <c r="CC71"/>
      <c r="CD71"/>
      <c r="CE71"/>
      <c r="CH71"/>
      <c r="CI71"/>
      <c r="CJ71"/>
      <c r="CK71"/>
      <c r="CL71"/>
      <c r="CM71"/>
      <c r="CV71"/>
    </row>
    <row r="72" spans="4:100">
      <c r="D72"/>
      <c r="E72"/>
      <c r="F72"/>
      <c r="G72"/>
      <c r="J72"/>
      <c r="K72"/>
      <c r="L72"/>
      <c r="M72"/>
      <c r="P72"/>
      <c r="Q72"/>
      <c r="R72"/>
      <c r="S72"/>
      <c r="V72"/>
      <c r="W72"/>
      <c r="X72"/>
      <c r="Y72"/>
      <c r="Z72"/>
      <c r="AA72"/>
      <c r="AD72"/>
      <c r="AE72"/>
      <c r="AF72"/>
      <c r="AG72"/>
      <c r="AH72"/>
      <c r="AI72"/>
      <c r="AL72"/>
      <c r="AM72"/>
      <c r="AN72"/>
      <c r="AO72"/>
      <c r="AP72"/>
      <c r="AQ72"/>
      <c r="AT72"/>
      <c r="AU72"/>
      <c r="AV72"/>
      <c r="AW72"/>
      <c r="AX72"/>
      <c r="AY72"/>
      <c r="BB72"/>
      <c r="BC72"/>
      <c r="BD72"/>
      <c r="BE72"/>
      <c r="BF72"/>
      <c r="BG72"/>
      <c r="BJ72"/>
      <c r="BK72"/>
      <c r="BL72"/>
      <c r="BM72"/>
      <c r="BN72"/>
      <c r="BO72"/>
      <c r="BR72"/>
      <c r="BS72"/>
      <c r="BT72"/>
      <c r="BU72"/>
      <c r="BV72"/>
      <c r="BW72"/>
      <c r="BZ72"/>
      <c r="CA72"/>
      <c r="CB72"/>
      <c r="CC72"/>
      <c r="CD72"/>
      <c r="CE72"/>
      <c r="CH72"/>
      <c r="CI72"/>
      <c r="CJ72"/>
      <c r="CK72"/>
      <c r="CL72"/>
      <c r="CM72"/>
      <c r="CV72"/>
    </row>
    <row r="73" spans="4:100">
      <c r="D73"/>
      <c r="E73"/>
      <c r="F73"/>
      <c r="G73"/>
      <c r="J73"/>
      <c r="K73"/>
      <c r="L73"/>
      <c r="M73"/>
      <c r="P73"/>
      <c r="Q73"/>
      <c r="R73"/>
      <c r="S73"/>
      <c r="V73"/>
      <c r="W73"/>
      <c r="X73"/>
      <c r="Y73"/>
      <c r="Z73"/>
      <c r="AA73"/>
      <c r="AD73"/>
      <c r="AE73"/>
      <c r="AF73"/>
      <c r="AG73"/>
      <c r="AH73"/>
      <c r="AI73"/>
      <c r="AL73"/>
      <c r="AM73"/>
      <c r="AN73"/>
      <c r="AO73"/>
      <c r="AP73"/>
      <c r="AQ73"/>
      <c r="AT73"/>
      <c r="AU73"/>
      <c r="AV73"/>
      <c r="AW73"/>
      <c r="AX73"/>
      <c r="AY73"/>
      <c r="BB73"/>
      <c r="BC73"/>
      <c r="BD73"/>
      <c r="BE73"/>
      <c r="BF73"/>
      <c r="BG73"/>
      <c r="BJ73"/>
      <c r="BK73"/>
      <c r="BL73"/>
      <c r="BM73"/>
      <c r="BN73"/>
      <c r="BO73"/>
      <c r="BR73"/>
      <c r="BS73"/>
      <c r="BT73"/>
      <c r="BU73"/>
      <c r="BV73"/>
      <c r="BW73"/>
      <c r="BZ73"/>
      <c r="CA73"/>
      <c r="CB73"/>
      <c r="CC73"/>
      <c r="CD73"/>
      <c r="CE73"/>
      <c r="CH73"/>
      <c r="CI73"/>
      <c r="CJ73"/>
      <c r="CK73"/>
      <c r="CL73"/>
      <c r="CM73"/>
      <c r="CV73"/>
    </row>
    <row r="74" spans="4:100">
      <c r="D74"/>
      <c r="E74"/>
      <c r="F74"/>
      <c r="G74"/>
      <c r="J74"/>
      <c r="K74"/>
      <c r="L74"/>
      <c r="M74"/>
      <c r="P74"/>
      <c r="Q74"/>
      <c r="R74"/>
      <c r="S74"/>
      <c r="V74"/>
      <c r="W74"/>
      <c r="X74"/>
      <c r="Y74"/>
      <c r="Z74"/>
      <c r="AA74"/>
      <c r="AD74"/>
      <c r="AE74"/>
      <c r="AF74"/>
      <c r="AG74"/>
      <c r="AH74"/>
      <c r="AI74"/>
      <c r="AL74"/>
      <c r="AM74"/>
      <c r="AN74"/>
      <c r="AO74"/>
      <c r="AP74"/>
      <c r="AQ74"/>
      <c r="AT74"/>
      <c r="AU74"/>
      <c r="AV74"/>
      <c r="AW74"/>
      <c r="AX74"/>
      <c r="AY74"/>
      <c r="BB74"/>
      <c r="BC74"/>
      <c r="BD74"/>
      <c r="BE74"/>
      <c r="BF74"/>
      <c r="BG74"/>
      <c r="BJ74"/>
      <c r="BK74"/>
      <c r="BL74"/>
      <c r="BM74"/>
      <c r="BN74"/>
      <c r="BO74"/>
      <c r="BR74"/>
      <c r="BS74"/>
      <c r="BT74"/>
      <c r="BU74"/>
      <c r="BV74"/>
      <c r="BW74"/>
      <c r="BZ74"/>
      <c r="CA74"/>
      <c r="CB74"/>
      <c r="CC74"/>
      <c r="CD74"/>
      <c r="CE74"/>
      <c r="CH74"/>
      <c r="CI74"/>
      <c r="CJ74"/>
      <c r="CK74"/>
      <c r="CL74"/>
      <c r="CM74"/>
      <c r="CV74"/>
    </row>
    <row r="75" spans="4:100">
      <c r="D75"/>
      <c r="E75"/>
      <c r="F75"/>
      <c r="G75"/>
      <c r="J75"/>
      <c r="K75"/>
      <c r="L75"/>
      <c r="M75"/>
      <c r="P75"/>
      <c r="Q75"/>
      <c r="R75"/>
      <c r="S75"/>
      <c r="V75"/>
      <c r="W75"/>
      <c r="X75"/>
      <c r="Y75"/>
      <c r="Z75"/>
      <c r="AA75"/>
      <c r="AD75"/>
      <c r="AE75"/>
      <c r="AF75"/>
      <c r="AG75"/>
      <c r="AH75"/>
      <c r="AI75"/>
      <c r="AL75"/>
      <c r="AM75"/>
      <c r="AN75"/>
      <c r="AO75"/>
      <c r="AP75"/>
      <c r="AQ75"/>
      <c r="AT75"/>
      <c r="AU75"/>
      <c r="AV75"/>
      <c r="AW75"/>
      <c r="AX75"/>
      <c r="AY75"/>
      <c r="BB75"/>
      <c r="BC75"/>
      <c r="BD75"/>
      <c r="BE75"/>
      <c r="BF75"/>
      <c r="BG75"/>
      <c r="BJ75"/>
      <c r="BK75"/>
      <c r="BL75"/>
      <c r="BM75"/>
      <c r="BN75"/>
      <c r="BO75"/>
      <c r="BR75"/>
      <c r="BS75"/>
      <c r="BT75"/>
      <c r="BU75"/>
      <c r="BV75"/>
      <c r="BW75"/>
      <c r="BZ75"/>
      <c r="CA75"/>
      <c r="CB75"/>
      <c r="CC75"/>
      <c r="CD75"/>
      <c r="CE75"/>
      <c r="CH75"/>
      <c r="CI75"/>
      <c r="CJ75"/>
      <c r="CK75"/>
      <c r="CL75"/>
      <c r="CM75"/>
      <c r="CV75"/>
    </row>
    <row r="76" spans="4:100">
      <c r="D76"/>
      <c r="E76"/>
      <c r="F76"/>
      <c r="G76"/>
      <c r="J76"/>
      <c r="K76"/>
      <c r="L76"/>
      <c r="M76"/>
      <c r="P76"/>
      <c r="Q76"/>
      <c r="R76"/>
      <c r="S76"/>
      <c r="V76"/>
      <c r="W76"/>
      <c r="X76"/>
      <c r="Y76"/>
      <c r="Z76"/>
      <c r="AA76"/>
      <c r="AD76"/>
      <c r="AE76"/>
      <c r="AF76"/>
      <c r="AG76"/>
      <c r="AH76"/>
      <c r="AI76"/>
      <c r="AL76"/>
      <c r="AM76"/>
      <c r="AN76"/>
      <c r="AO76"/>
      <c r="AP76"/>
      <c r="AQ76"/>
      <c r="AT76"/>
      <c r="AU76"/>
      <c r="AV76"/>
      <c r="AW76"/>
      <c r="AX76"/>
      <c r="AY76"/>
      <c r="BB76"/>
      <c r="BC76"/>
      <c r="BD76"/>
      <c r="BE76"/>
      <c r="BF76"/>
      <c r="BG76"/>
      <c r="BJ76"/>
      <c r="BK76"/>
      <c r="BL76"/>
      <c r="BM76"/>
      <c r="BN76"/>
      <c r="BO76"/>
      <c r="BR76"/>
      <c r="BS76"/>
      <c r="BT76"/>
      <c r="BU76"/>
      <c r="BV76"/>
      <c r="BW76"/>
      <c r="BZ76"/>
      <c r="CA76"/>
      <c r="CB76"/>
      <c r="CC76"/>
      <c r="CD76"/>
      <c r="CE76"/>
      <c r="CH76"/>
      <c r="CI76"/>
      <c r="CJ76"/>
      <c r="CK76"/>
      <c r="CL76"/>
      <c r="CM76"/>
      <c r="CV76"/>
    </row>
    <row r="77" spans="4:100">
      <c r="D77"/>
      <c r="E77"/>
      <c r="F77"/>
      <c r="G77"/>
      <c r="J77"/>
      <c r="K77"/>
      <c r="L77"/>
      <c r="M77"/>
      <c r="P77"/>
      <c r="Q77"/>
      <c r="R77"/>
      <c r="S77"/>
      <c r="V77"/>
      <c r="W77"/>
      <c r="X77"/>
      <c r="Y77"/>
      <c r="Z77"/>
      <c r="AA77"/>
      <c r="AD77"/>
      <c r="AE77"/>
      <c r="AF77"/>
      <c r="AG77"/>
      <c r="AH77"/>
      <c r="AI77"/>
      <c r="AL77"/>
      <c r="AM77"/>
      <c r="AN77"/>
      <c r="AO77"/>
      <c r="AP77"/>
      <c r="AQ77"/>
      <c r="AT77"/>
      <c r="AU77"/>
      <c r="AV77"/>
      <c r="AW77"/>
      <c r="AX77"/>
      <c r="AY77"/>
      <c r="BB77"/>
      <c r="BC77"/>
      <c r="BD77"/>
      <c r="BE77"/>
      <c r="BF77"/>
      <c r="BG77"/>
      <c r="BJ77"/>
      <c r="BK77"/>
      <c r="BL77"/>
      <c r="BM77"/>
      <c r="BN77"/>
      <c r="BO77"/>
      <c r="BR77"/>
      <c r="BS77"/>
      <c r="BT77"/>
      <c r="BU77"/>
      <c r="BV77"/>
      <c r="BW77"/>
      <c r="BZ77"/>
      <c r="CA77"/>
      <c r="CB77"/>
      <c r="CC77"/>
      <c r="CD77"/>
      <c r="CE77"/>
      <c r="CH77"/>
      <c r="CI77"/>
      <c r="CJ77"/>
      <c r="CK77"/>
      <c r="CL77"/>
      <c r="CM77"/>
      <c r="CV77"/>
    </row>
    <row r="78" spans="4:100">
      <c r="D78"/>
      <c r="E78"/>
      <c r="F78"/>
      <c r="G78"/>
      <c r="J78"/>
      <c r="K78"/>
      <c r="L78"/>
      <c r="M78"/>
      <c r="P78"/>
      <c r="Q78"/>
      <c r="R78"/>
      <c r="S78"/>
      <c r="V78"/>
      <c r="W78"/>
      <c r="X78"/>
      <c r="Y78"/>
      <c r="Z78"/>
      <c r="AA78"/>
      <c r="AD78"/>
      <c r="AE78"/>
      <c r="AF78"/>
      <c r="AG78"/>
      <c r="AH78"/>
      <c r="AI78"/>
      <c r="AL78"/>
      <c r="AM78"/>
      <c r="AN78"/>
      <c r="AO78"/>
      <c r="AP78"/>
      <c r="AQ78"/>
      <c r="AT78"/>
      <c r="AU78"/>
      <c r="AV78"/>
      <c r="AW78"/>
      <c r="AX78"/>
      <c r="AY78"/>
      <c r="BB78"/>
      <c r="BC78"/>
      <c r="BD78"/>
      <c r="BE78"/>
      <c r="BF78"/>
      <c r="BG78"/>
      <c r="BJ78"/>
      <c r="BK78"/>
      <c r="BL78"/>
      <c r="BM78"/>
      <c r="BN78"/>
      <c r="BO78"/>
      <c r="BR78"/>
      <c r="BS78"/>
      <c r="BT78"/>
      <c r="BU78"/>
      <c r="BV78"/>
      <c r="BW78"/>
      <c r="BZ78"/>
      <c r="CA78"/>
      <c r="CB78"/>
      <c r="CC78"/>
      <c r="CD78"/>
      <c r="CE78"/>
      <c r="CH78"/>
      <c r="CI78"/>
      <c r="CJ78"/>
      <c r="CK78"/>
      <c r="CL78"/>
      <c r="CM78"/>
      <c r="CV78"/>
    </row>
    <row r="79" spans="4:100">
      <c r="D79"/>
      <c r="E79"/>
      <c r="F79"/>
      <c r="G79"/>
      <c r="J79"/>
      <c r="K79"/>
      <c r="L79"/>
      <c r="M79"/>
      <c r="P79"/>
      <c r="Q79"/>
      <c r="R79"/>
      <c r="S79"/>
      <c r="V79"/>
      <c r="W79"/>
      <c r="X79"/>
      <c r="Y79"/>
      <c r="Z79"/>
      <c r="AA79"/>
      <c r="AD79"/>
      <c r="AE79"/>
      <c r="AF79"/>
      <c r="AG79"/>
      <c r="AH79"/>
      <c r="AI79"/>
      <c r="AL79"/>
      <c r="AM79"/>
      <c r="AN79"/>
      <c r="AO79"/>
      <c r="AP79"/>
      <c r="AQ79"/>
      <c r="AT79"/>
      <c r="AU79"/>
      <c r="AV79"/>
      <c r="AW79"/>
      <c r="AX79"/>
      <c r="AY79"/>
      <c r="BB79"/>
      <c r="BC79"/>
      <c r="BD79"/>
      <c r="BE79"/>
      <c r="BF79"/>
      <c r="BG79"/>
      <c r="BJ79"/>
      <c r="BK79"/>
      <c r="BL79"/>
      <c r="BM79"/>
      <c r="BN79"/>
      <c r="BO79"/>
      <c r="BR79"/>
      <c r="BS79"/>
      <c r="BT79"/>
      <c r="BU79"/>
      <c r="BV79"/>
      <c r="BW79"/>
      <c r="BZ79"/>
      <c r="CA79"/>
      <c r="CB79"/>
      <c r="CC79"/>
      <c r="CD79"/>
      <c r="CE79"/>
      <c r="CH79"/>
      <c r="CI79"/>
      <c r="CJ79"/>
      <c r="CK79"/>
      <c r="CL79"/>
      <c r="CM79"/>
      <c r="CV79"/>
    </row>
    <row r="80" spans="4:100">
      <c r="D80"/>
      <c r="E80"/>
      <c r="F80"/>
      <c r="G80"/>
      <c r="J80"/>
      <c r="K80"/>
      <c r="L80"/>
      <c r="M80"/>
      <c r="P80"/>
      <c r="Q80"/>
      <c r="R80"/>
      <c r="S80"/>
      <c r="V80"/>
      <c r="W80"/>
      <c r="X80"/>
      <c r="Y80"/>
      <c r="Z80"/>
      <c r="AA80"/>
      <c r="AD80"/>
      <c r="AE80"/>
      <c r="AF80"/>
      <c r="AG80"/>
      <c r="AH80"/>
      <c r="AI80"/>
      <c r="AL80"/>
      <c r="AM80"/>
      <c r="AN80"/>
      <c r="AO80"/>
      <c r="AP80"/>
      <c r="AQ80"/>
      <c r="AT80"/>
      <c r="AU80"/>
      <c r="AV80"/>
      <c r="AW80"/>
      <c r="AX80"/>
      <c r="AY80"/>
      <c r="BB80"/>
      <c r="BC80"/>
      <c r="BD80"/>
      <c r="BE80"/>
      <c r="BF80"/>
      <c r="BG80"/>
      <c r="BJ80"/>
      <c r="BK80"/>
      <c r="BL80"/>
      <c r="BM80"/>
      <c r="BN80"/>
      <c r="BO80"/>
      <c r="BR80"/>
      <c r="BS80"/>
      <c r="BT80"/>
      <c r="BU80"/>
      <c r="BV80"/>
      <c r="BW80"/>
      <c r="BZ80"/>
      <c r="CA80"/>
      <c r="CB80"/>
      <c r="CC80"/>
      <c r="CD80"/>
      <c r="CE80"/>
      <c r="CH80"/>
      <c r="CI80"/>
      <c r="CJ80"/>
      <c r="CK80"/>
      <c r="CL80"/>
      <c r="CM80"/>
      <c r="CV80"/>
    </row>
    <row r="81" spans="4:100">
      <c r="D81"/>
      <c r="E81"/>
      <c r="F81"/>
      <c r="G81"/>
      <c r="J81"/>
      <c r="K81"/>
      <c r="L81"/>
      <c r="M81"/>
      <c r="P81"/>
      <c r="Q81"/>
      <c r="R81"/>
      <c r="S81"/>
      <c r="V81"/>
      <c r="W81"/>
      <c r="X81"/>
      <c r="Y81"/>
      <c r="Z81"/>
      <c r="AA81"/>
      <c r="AD81"/>
      <c r="AE81"/>
      <c r="AF81"/>
      <c r="AG81"/>
      <c r="AH81"/>
      <c r="AI81"/>
      <c r="AL81"/>
      <c r="AM81"/>
      <c r="AN81"/>
      <c r="AO81"/>
      <c r="AP81"/>
      <c r="AQ81"/>
      <c r="AT81"/>
      <c r="AU81"/>
      <c r="AV81"/>
      <c r="AW81"/>
      <c r="AX81"/>
      <c r="AY81"/>
      <c r="BB81"/>
      <c r="BC81"/>
      <c r="BD81"/>
      <c r="BE81"/>
      <c r="BF81"/>
      <c r="BG81"/>
      <c r="BJ81"/>
      <c r="BK81"/>
      <c r="BL81"/>
      <c r="BM81"/>
      <c r="BN81"/>
      <c r="BO81"/>
      <c r="BR81"/>
      <c r="BS81"/>
      <c r="BT81"/>
      <c r="BU81"/>
      <c r="BV81"/>
      <c r="BW81"/>
      <c r="BZ81"/>
      <c r="CA81"/>
      <c r="CB81"/>
      <c r="CC81"/>
      <c r="CD81"/>
      <c r="CE81"/>
      <c r="CH81"/>
      <c r="CI81"/>
      <c r="CJ81"/>
      <c r="CK81"/>
      <c r="CL81"/>
      <c r="CM81"/>
      <c r="CV81"/>
    </row>
    <row r="82" spans="4:100">
      <c r="D82"/>
      <c r="E82"/>
      <c r="F82"/>
      <c r="G82"/>
      <c r="J82"/>
      <c r="K82"/>
      <c r="L82"/>
      <c r="M82"/>
      <c r="P82"/>
      <c r="Q82"/>
      <c r="R82"/>
      <c r="S82"/>
      <c r="V82"/>
      <c r="W82"/>
      <c r="X82"/>
      <c r="Y82"/>
      <c r="Z82"/>
      <c r="AA82"/>
      <c r="AD82"/>
      <c r="AE82"/>
      <c r="AF82"/>
      <c r="AG82"/>
      <c r="AH82"/>
      <c r="AI82"/>
      <c r="AL82"/>
      <c r="AM82"/>
      <c r="AN82"/>
      <c r="AO82"/>
      <c r="AP82"/>
      <c r="AQ82"/>
      <c r="AT82"/>
      <c r="AU82"/>
      <c r="AV82"/>
      <c r="AW82"/>
      <c r="AX82"/>
      <c r="AY82"/>
      <c r="BB82"/>
      <c r="BC82"/>
      <c r="BD82"/>
      <c r="BE82"/>
      <c r="BF82"/>
      <c r="BG82"/>
      <c r="BJ82"/>
      <c r="BK82"/>
      <c r="BL82"/>
      <c r="BM82"/>
      <c r="BN82"/>
      <c r="BO82"/>
      <c r="BR82"/>
      <c r="BS82"/>
      <c r="BT82"/>
      <c r="BU82"/>
      <c r="BV82"/>
      <c r="BW82"/>
      <c r="BZ82"/>
      <c r="CA82"/>
      <c r="CB82"/>
      <c r="CC82"/>
      <c r="CD82"/>
      <c r="CE82"/>
      <c r="CH82"/>
      <c r="CI82"/>
      <c r="CJ82"/>
      <c r="CK82"/>
      <c r="CL82"/>
      <c r="CM82"/>
      <c r="CV82"/>
    </row>
    <row r="83" spans="4:100">
      <c r="D83"/>
      <c r="E83"/>
      <c r="F83"/>
      <c r="G83"/>
      <c r="J83"/>
      <c r="K83"/>
      <c r="L83"/>
      <c r="M83"/>
      <c r="P83"/>
      <c r="Q83"/>
      <c r="R83"/>
      <c r="S83"/>
      <c r="V83"/>
      <c r="W83"/>
      <c r="X83"/>
      <c r="Y83"/>
      <c r="Z83"/>
      <c r="AA83"/>
      <c r="AD83"/>
      <c r="AE83"/>
      <c r="AF83"/>
      <c r="AG83"/>
      <c r="AH83"/>
      <c r="AI83"/>
      <c r="AL83"/>
      <c r="AM83"/>
      <c r="AN83"/>
      <c r="AO83"/>
      <c r="AP83"/>
      <c r="AQ83"/>
      <c r="AT83"/>
      <c r="AU83"/>
      <c r="AV83"/>
      <c r="AW83"/>
      <c r="AX83"/>
      <c r="AY83"/>
      <c r="BB83"/>
      <c r="BC83"/>
      <c r="BD83"/>
      <c r="BE83"/>
      <c r="BF83"/>
      <c r="BG83"/>
      <c r="BJ83"/>
      <c r="BK83"/>
      <c r="BL83"/>
      <c r="BM83"/>
      <c r="BN83"/>
      <c r="BO83"/>
      <c r="BR83"/>
      <c r="BS83"/>
      <c r="BT83"/>
      <c r="BU83"/>
      <c r="BV83"/>
      <c r="BW83"/>
      <c r="BZ83"/>
      <c r="CA83"/>
      <c r="CB83"/>
      <c r="CC83"/>
      <c r="CD83"/>
      <c r="CE83"/>
      <c r="CH83"/>
      <c r="CI83"/>
      <c r="CJ83"/>
      <c r="CK83"/>
      <c r="CL83"/>
      <c r="CM83"/>
      <c r="CV83"/>
    </row>
    <row r="84" spans="4:100">
      <c r="D84"/>
      <c r="E84"/>
      <c r="F84"/>
      <c r="G84"/>
      <c r="J84"/>
      <c r="K84"/>
      <c r="L84"/>
      <c r="M84"/>
      <c r="P84"/>
      <c r="Q84"/>
      <c r="R84"/>
      <c r="S84"/>
      <c r="V84"/>
      <c r="W84"/>
      <c r="X84"/>
      <c r="Y84"/>
      <c r="Z84"/>
      <c r="AA84"/>
      <c r="AD84"/>
      <c r="AE84"/>
      <c r="AF84"/>
      <c r="AG84"/>
      <c r="AH84"/>
      <c r="AI84"/>
      <c r="AL84"/>
      <c r="AM84"/>
      <c r="AN84"/>
      <c r="AO84"/>
      <c r="AP84"/>
      <c r="AQ84"/>
      <c r="AT84"/>
      <c r="AU84"/>
      <c r="AV84"/>
      <c r="AW84"/>
      <c r="AX84"/>
      <c r="AY84"/>
      <c r="BB84"/>
      <c r="BC84"/>
      <c r="BD84"/>
      <c r="BE84"/>
      <c r="BF84"/>
      <c r="BG84"/>
      <c r="BJ84"/>
      <c r="BK84"/>
      <c r="BL84"/>
      <c r="BM84"/>
      <c r="BN84"/>
      <c r="BO84"/>
      <c r="BR84"/>
      <c r="BS84"/>
      <c r="BT84"/>
      <c r="BU84"/>
      <c r="BV84"/>
      <c r="BW84"/>
      <c r="BZ84"/>
      <c r="CA84"/>
      <c r="CB84"/>
      <c r="CC84"/>
      <c r="CD84"/>
      <c r="CE84"/>
      <c r="CH84"/>
      <c r="CI84"/>
      <c r="CJ84"/>
      <c r="CK84"/>
      <c r="CL84"/>
      <c r="CM84"/>
      <c r="CV84"/>
    </row>
    <row r="85" spans="4:100">
      <c r="D85"/>
      <c r="E85"/>
      <c r="F85"/>
      <c r="G85"/>
      <c r="J85"/>
      <c r="K85"/>
      <c r="L85"/>
      <c r="M85"/>
      <c r="P85"/>
      <c r="Q85"/>
      <c r="R85"/>
      <c r="S85"/>
      <c r="V85"/>
      <c r="W85"/>
      <c r="X85"/>
      <c r="Y85"/>
      <c r="Z85"/>
      <c r="AA85"/>
      <c r="AD85"/>
      <c r="AE85"/>
      <c r="AF85"/>
      <c r="AG85"/>
      <c r="AH85"/>
      <c r="AI85"/>
      <c r="AL85"/>
      <c r="AM85"/>
      <c r="AN85"/>
      <c r="AO85"/>
      <c r="AP85"/>
      <c r="AQ85"/>
      <c r="AT85"/>
      <c r="AU85"/>
      <c r="AV85"/>
      <c r="AW85"/>
      <c r="AX85"/>
      <c r="AY85"/>
      <c r="BB85"/>
      <c r="BC85"/>
      <c r="BD85"/>
      <c r="BE85"/>
      <c r="BF85"/>
      <c r="BG85"/>
      <c r="BJ85"/>
      <c r="BK85"/>
      <c r="BL85"/>
      <c r="BM85"/>
      <c r="BN85"/>
      <c r="BO85"/>
      <c r="BR85"/>
      <c r="BS85"/>
      <c r="BT85"/>
      <c r="BU85"/>
      <c r="BV85"/>
      <c r="BW85"/>
      <c r="BZ85"/>
      <c r="CA85"/>
      <c r="CB85"/>
      <c r="CC85"/>
      <c r="CD85"/>
      <c r="CE85"/>
      <c r="CH85"/>
      <c r="CI85"/>
      <c r="CJ85"/>
      <c r="CK85"/>
      <c r="CL85"/>
      <c r="CM85"/>
      <c r="CV85"/>
    </row>
    <row r="86" spans="4:100">
      <c r="D86"/>
      <c r="E86"/>
      <c r="F86"/>
      <c r="G86"/>
      <c r="J86"/>
      <c r="K86"/>
      <c r="L86"/>
      <c r="M86"/>
      <c r="P86"/>
      <c r="Q86"/>
      <c r="R86"/>
      <c r="S86"/>
      <c r="V86"/>
      <c r="W86"/>
      <c r="X86"/>
      <c r="Y86"/>
      <c r="Z86"/>
      <c r="AA86"/>
      <c r="AD86"/>
      <c r="AE86"/>
      <c r="AF86"/>
      <c r="AG86"/>
      <c r="AH86"/>
      <c r="AI86"/>
      <c r="AL86"/>
      <c r="AM86"/>
      <c r="AN86"/>
      <c r="AO86"/>
      <c r="AP86"/>
      <c r="AQ86"/>
      <c r="AT86"/>
      <c r="AU86"/>
      <c r="AV86"/>
      <c r="AW86"/>
      <c r="AX86"/>
      <c r="AY86"/>
      <c r="BB86"/>
      <c r="BC86"/>
      <c r="BD86"/>
      <c r="BE86"/>
      <c r="BF86"/>
      <c r="BG86"/>
      <c r="BJ86"/>
      <c r="BK86"/>
      <c r="BL86"/>
      <c r="BM86"/>
      <c r="BN86"/>
      <c r="BO86"/>
      <c r="BR86"/>
      <c r="BS86"/>
      <c r="BT86"/>
      <c r="BU86"/>
      <c r="BV86"/>
      <c r="BW86"/>
      <c r="BZ86"/>
      <c r="CA86"/>
      <c r="CB86"/>
      <c r="CC86"/>
      <c r="CD86"/>
      <c r="CE86"/>
      <c r="CH86"/>
      <c r="CI86"/>
      <c r="CJ86"/>
      <c r="CK86"/>
      <c r="CL86"/>
      <c r="CM86"/>
      <c r="CV86"/>
    </row>
    <row r="87" spans="4:100">
      <c r="D87"/>
      <c r="E87"/>
      <c r="F87"/>
      <c r="G87"/>
      <c r="J87"/>
      <c r="K87"/>
      <c r="L87"/>
      <c r="M87"/>
      <c r="P87"/>
      <c r="Q87"/>
      <c r="R87"/>
      <c r="S87"/>
      <c r="V87"/>
      <c r="W87"/>
      <c r="X87"/>
      <c r="Y87"/>
      <c r="Z87"/>
      <c r="AA87"/>
      <c r="AD87"/>
      <c r="AE87"/>
      <c r="AF87"/>
      <c r="AG87"/>
      <c r="AH87"/>
      <c r="AI87"/>
      <c r="AL87"/>
      <c r="AM87"/>
      <c r="AN87"/>
      <c r="AO87"/>
      <c r="AP87"/>
      <c r="AQ87"/>
      <c r="AT87"/>
      <c r="AU87"/>
      <c r="AV87"/>
      <c r="AW87"/>
      <c r="AX87"/>
      <c r="AY87"/>
      <c r="BB87"/>
      <c r="BC87"/>
      <c r="BD87"/>
      <c r="BE87"/>
      <c r="BF87"/>
      <c r="BG87"/>
      <c r="BJ87"/>
      <c r="BK87"/>
      <c r="BL87"/>
      <c r="BM87"/>
      <c r="BN87"/>
      <c r="BO87"/>
      <c r="BR87"/>
      <c r="BS87"/>
      <c r="BT87"/>
      <c r="BU87"/>
      <c r="BV87"/>
      <c r="BW87"/>
      <c r="BZ87"/>
      <c r="CA87"/>
      <c r="CB87"/>
      <c r="CC87"/>
      <c r="CD87"/>
      <c r="CE87"/>
      <c r="CH87"/>
      <c r="CI87"/>
      <c r="CJ87"/>
      <c r="CK87"/>
      <c r="CL87"/>
      <c r="CM87"/>
      <c r="CV87"/>
    </row>
    <row r="88" spans="4:100">
      <c r="D88"/>
      <c r="E88"/>
      <c r="F88"/>
      <c r="G88"/>
      <c r="J88"/>
      <c r="K88"/>
      <c r="L88"/>
      <c r="M88"/>
      <c r="P88"/>
      <c r="Q88"/>
      <c r="R88"/>
      <c r="S88"/>
      <c r="V88"/>
      <c r="W88"/>
      <c r="X88"/>
      <c r="Y88"/>
      <c r="Z88"/>
      <c r="AA88"/>
      <c r="AD88"/>
      <c r="AE88"/>
      <c r="AF88"/>
      <c r="AG88"/>
      <c r="AH88"/>
      <c r="AI88"/>
      <c r="AL88"/>
      <c r="AM88"/>
      <c r="AN88"/>
      <c r="AO88"/>
      <c r="AP88"/>
      <c r="AQ88"/>
      <c r="AT88"/>
      <c r="AU88"/>
      <c r="AV88"/>
      <c r="AW88"/>
      <c r="AX88"/>
      <c r="AY88"/>
      <c r="BB88"/>
      <c r="BC88"/>
      <c r="BD88"/>
      <c r="BE88"/>
      <c r="BF88"/>
      <c r="BG88"/>
      <c r="BJ88"/>
      <c r="BK88"/>
      <c r="BL88"/>
      <c r="BM88"/>
      <c r="BN88"/>
      <c r="BO88"/>
      <c r="BR88"/>
      <c r="BS88"/>
      <c r="BT88"/>
      <c r="BU88"/>
      <c r="BV88"/>
      <c r="BW88"/>
      <c r="BZ88"/>
      <c r="CA88"/>
      <c r="CB88"/>
      <c r="CC88"/>
      <c r="CD88"/>
      <c r="CE88"/>
      <c r="CH88"/>
      <c r="CI88"/>
      <c r="CJ88"/>
      <c r="CK88"/>
      <c r="CL88"/>
      <c r="CM88"/>
      <c r="CV88"/>
    </row>
    <row r="89" spans="4:100">
      <c r="D89"/>
      <c r="E89"/>
      <c r="F89"/>
      <c r="G89"/>
      <c r="J89"/>
      <c r="K89"/>
      <c r="L89"/>
      <c r="M89"/>
      <c r="P89"/>
      <c r="Q89"/>
      <c r="R89"/>
      <c r="S89"/>
      <c r="V89"/>
      <c r="W89"/>
      <c r="X89"/>
      <c r="Y89"/>
      <c r="Z89"/>
      <c r="AA89"/>
      <c r="AD89"/>
      <c r="AE89"/>
      <c r="AF89"/>
      <c r="AG89"/>
      <c r="AH89"/>
      <c r="AI89"/>
      <c r="AL89"/>
      <c r="AM89"/>
      <c r="AN89"/>
      <c r="AO89"/>
      <c r="AP89"/>
      <c r="AQ89"/>
      <c r="AT89"/>
      <c r="AU89"/>
      <c r="AV89"/>
      <c r="AW89"/>
      <c r="AX89"/>
      <c r="AY89"/>
      <c r="BB89"/>
      <c r="BC89"/>
      <c r="BD89"/>
      <c r="BE89"/>
      <c r="BF89"/>
      <c r="BG89"/>
      <c r="BJ89"/>
      <c r="BK89"/>
      <c r="BL89"/>
      <c r="BM89"/>
      <c r="BN89"/>
      <c r="BO89"/>
      <c r="BR89"/>
      <c r="BS89"/>
      <c r="BT89"/>
      <c r="BU89"/>
      <c r="BV89"/>
      <c r="BW89"/>
      <c r="BZ89"/>
      <c r="CA89"/>
      <c r="CB89"/>
      <c r="CC89"/>
      <c r="CD89"/>
      <c r="CE89"/>
      <c r="CH89"/>
      <c r="CI89"/>
      <c r="CJ89"/>
      <c r="CK89"/>
      <c r="CL89"/>
      <c r="CM89"/>
      <c r="CV89"/>
    </row>
    <row r="90" spans="4:100">
      <c r="D90"/>
      <c r="E90"/>
      <c r="F90"/>
      <c r="G90"/>
      <c r="J90"/>
      <c r="K90"/>
      <c r="L90"/>
      <c r="M90"/>
      <c r="P90"/>
      <c r="Q90"/>
      <c r="R90"/>
      <c r="S90"/>
      <c r="V90"/>
      <c r="W90"/>
      <c r="X90"/>
      <c r="Y90"/>
      <c r="Z90"/>
      <c r="AA90"/>
      <c r="AD90"/>
      <c r="AE90"/>
      <c r="AF90"/>
      <c r="AG90"/>
      <c r="AH90"/>
      <c r="AI90"/>
      <c r="AL90"/>
      <c r="AM90"/>
      <c r="AN90"/>
      <c r="AO90"/>
      <c r="AP90"/>
      <c r="AQ90"/>
      <c r="AT90"/>
      <c r="AU90"/>
      <c r="AV90"/>
      <c r="AW90"/>
      <c r="AX90"/>
      <c r="AY90"/>
      <c r="BB90"/>
      <c r="BC90"/>
      <c r="BD90"/>
      <c r="BE90"/>
      <c r="BF90"/>
      <c r="BG90"/>
      <c r="BJ90"/>
      <c r="BK90"/>
      <c r="BL90"/>
      <c r="BM90"/>
      <c r="BN90"/>
      <c r="BO90"/>
      <c r="BR90"/>
      <c r="BS90"/>
      <c r="BT90"/>
      <c r="BU90"/>
      <c r="BV90"/>
      <c r="BW90"/>
      <c r="BZ90"/>
      <c r="CA90"/>
      <c r="CB90"/>
      <c r="CC90"/>
      <c r="CD90"/>
      <c r="CE90"/>
      <c r="CH90"/>
      <c r="CI90"/>
      <c r="CJ90"/>
      <c r="CK90"/>
      <c r="CL90"/>
      <c r="CM90"/>
      <c r="CV90"/>
    </row>
    <row r="91" spans="4:100">
      <c r="D91"/>
      <c r="E91"/>
      <c r="F91"/>
      <c r="G91"/>
      <c r="J91"/>
      <c r="K91"/>
      <c r="L91"/>
      <c r="M91"/>
      <c r="P91"/>
      <c r="Q91"/>
      <c r="R91"/>
      <c r="S91"/>
      <c r="V91"/>
      <c r="W91"/>
      <c r="X91"/>
      <c r="Y91"/>
      <c r="Z91"/>
      <c r="AA91"/>
      <c r="AD91"/>
      <c r="AE91"/>
      <c r="AF91"/>
      <c r="AG91"/>
      <c r="AH91"/>
      <c r="AI91"/>
      <c r="AL91"/>
      <c r="AM91"/>
      <c r="AN91"/>
      <c r="AO91"/>
      <c r="AP91"/>
      <c r="AQ91"/>
      <c r="AT91"/>
      <c r="AU91"/>
      <c r="AV91"/>
      <c r="AW91"/>
      <c r="AX91"/>
      <c r="AY91"/>
      <c r="BB91"/>
      <c r="BC91"/>
      <c r="BD91"/>
      <c r="BE91"/>
      <c r="BF91"/>
      <c r="BG91"/>
      <c r="BJ91"/>
      <c r="BK91"/>
      <c r="BL91"/>
      <c r="BM91"/>
      <c r="BN91"/>
      <c r="BO91"/>
      <c r="BR91"/>
      <c r="BS91"/>
      <c r="BT91"/>
      <c r="BU91"/>
      <c r="BV91"/>
      <c r="BW91"/>
      <c r="BZ91"/>
      <c r="CA91"/>
      <c r="CB91"/>
      <c r="CC91"/>
      <c r="CD91"/>
      <c r="CE91"/>
      <c r="CH91"/>
      <c r="CI91"/>
      <c r="CJ91"/>
      <c r="CK91"/>
      <c r="CL91"/>
      <c r="CM91"/>
      <c r="CV91"/>
    </row>
    <row r="92" spans="4:100">
      <c r="D92"/>
      <c r="E92"/>
      <c r="F92"/>
      <c r="G92"/>
      <c r="J92"/>
      <c r="K92"/>
      <c r="L92"/>
      <c r="M92"/>
      <c r="P92"/>
      <c r="Q92"/>
      <c r="R92"/>
      <c r="S92"/>
      <c r="V92"/>
      <c r="W92"/>
      <c r="X92"/>
      <c r="Y92"/>
      <c r="Z92"/>
      <c r="AA92"/>
      <c r="AD92"/>
      <c r="AE92"/>
      <c r="AF92"/>
      <c r="AG92"/>
      <c r="AH92"/>
      <c r="AI92"/>
      <c r="AL92"/>
      <c r="AM92"/>
      <c r="AN92"/>
      <c r="AO92"/>
      <c r="AP92"/>
      <c r="AQ92"/>
      <c r="AT92"/>
      <c r="AU92"/>
      <c r="AV92"/>
      <c r="AW92"/>
      <c r="AX92"/>
      <c r="AY92"/>
      <c r="BB92"/>
      <c r="BC92"/>
      <c r="BD92"/>
      <c r="BE92"/>
      <c r="BF92"/>
      <c r="BG92"/>
      <c r="BJ92"/>
      <c r="BK92"/>
      <c r="BL92"/>
      <c r="BM92"/>
      <c r="BN92"/>
      <c r="BO92"/>
      <c r="BR92"/>
      <c r="BS92"/>
      <c r="BT92"/>
      <c r="BU92"/>
      <c r="BV92"/>
      <c r="BW92"/>
      <c r="BZ92"/>
      <c r="CA92"/>
      <c r="CB92"/>
      <c r="CC92"/>
      <c r="CD92"/>
      <c r="CE92"/>
      <c r="CH92"/>
      <c r="CI92"/>
      <c r="CJ92"/>
      <c r="CK92"/>
      <c r="CL92"/>
      <c r="CM92"/>
      <c r="CV92"/>
    </row>
    <row r="93" spans="4:100">
      <c r="D93"/>
      <c r="E93"/>
      <c r="F93"/>
      <c r="G93"/>
      <c r="J93"/>
      <c r="K93"/>
      <c r="L93"/>
      <c r="M93"/>
      <c r="P93"/>
      <c r="Q93"/>
      <c r="R93"/>
      <c r="S93"/>
      <c r="V93"/>
      <c r="W93"/>
      <c r="X93"/>
      <c r="Y93"/>
      <c r="Z93"/>
      <c r="AA93"/>
      <c r="AD93"/>
      <c r="AE93"/>
      <c r="AF93"/>
      <c r="AG93"/>
      <c r="AH93"/>
      <c r="AI93"/>
      <c r="AL93"/>
      <c r="AM93"/>
      <c r="AN93"/>
      <c r="AO93"/>
      <c r="AP93"/>
      <c r="AQ93"/>
      <c r="AT93"/>
      <c r="AU93"/>
      <c r="AV93"/>
      <c r="AW93"/>
      <c r="AX93"/>
      <c r="AY93"/>
      <c r="BB93"/>
      <c r="BC93"/>
      <c r="BD93"/>
      <c r="BE93"/>
      <c r="BF93"/>
      <c r="BG93"/>
      <c r="BJ93"/>
      <c r="BK93"/>
      <c r="BL93"/>
      <c r="BM93"/>
      <c r="BN93"/>
      <c r="BO93"/>
      <c r="BR93"/>
      <c r="BS93"/>
      <c r="BT93"/>
      <c r="BU93"/>
      <c r="BV93"/>
      <c r="BW93"/>
      <c r="BZ93"/>
      <c r="CA93"/>
      <c r="CB93"/>
      <c r="CC93"/>
      <c r="CD93"/>
      <c r="CE93"/>
      <c r="CH93"/>
      <c r="CI93"/>
      <c r="CJ93"/>
      <c r="CK93"/>
      <c r="CL93"/>
      <c r="CM93"/>
      <c r="CV93"/>
    </row>
    <row r="94" spans="4:100">
      <c r="D94"/>
      <c r="E94"/>
      <c r="F94"/>
      <c r="G94"/>
      <c r="J94"/>
      <c r="K94"/>
      <c r="L94"/>
      <c r="M94"/>
      <c r="P94"/>
      <c r="Q94"/>
      <c r="R94"/>
      <c r="S94"/>
      <c r="V94"/>
      <c r="W94"/>
      <c r="X94"/>
      <c r="Y94"/>
      <c r="Z94"/>
      <c r="AA94"/>
      <c r="AD94"/>
      <c r="AE94"/>
      <c r="AF94"/>
      <c r="AG94"/>
      <c r="AH94"/>
      <c r="AI94"/>
      <c r="AL94"/>
      <c r="AM94"/>
      <c r="AN94"/>
      <c r="AO94"/>
      <c r="AP94"/>
      <c r="AQ94"/>
      <c r="AT94"/>
      <c r="AU94"/>
      <c r="AV94"/>
      <c r="AW94"/>
      <c r="AX94"/>
      <c r="AY94"/>
      <c r="BB94"/>
      <c r="BC94"/>
      <c r="BD94"/>
      <c r="BE94"/>
      <c r="BF94"/>
      <c r="BG94"/>
      <c r="BJ94"/>
      <c r="BK94"/>
      <c r="BL94"/>
      <c r="BM94"/>
      <c r="BN94"/>
      <c r="BO94"/>
      <c r="BR94"/>
      <c r="BS94"/>
      <c r="BT94"/>
      <c r="BU94"/>
      <c r="BV94"/>
      <c r="BW94"/>
      <c r="BZ94"/>
      <c r="CA94"/>
      <c r="CB94"/>
      <c r="CC94"/>
      <c r="CD94"/>
      <c r="CE94"/>
      <c r="CH94"/>
      <c r="CI94"/>
      <c r="CJ94"/>
      <c r="CK94"/>
      <c r="CL94"/>
      <c r="CM94"/>
      <c r="CV94"/>
    </row>
    <row r="95" spans="4:100">
      <c r="D95"/>
      <c r="E95"/>
      <c r="F95"/>
      <c r="G95"/>
      <c r="J95"/>
      <c r="K95"/>
      <c r="L95"/>
      <c r="M95"/>
      <c r="P95"/>
      <c r="Q95"/>
      <c r="R95"/>
      <c r="S95"/>
      <c r="V95"/>
      <c r="W95"/>
      <c r="X95"/>
      <c r="Y95"/>
      <c r="Z95"/>
      <c r="AA95"/>
      <c r="AD95"/>
      <c r="AE95"/>
      <c r="AF95"/>
      <c r="AG95"/>
      <c r="AH95"/>
      <c r="AI95"/>
      <c r="AL95"/>
      <c r="AM95"/>
      <c r="AN95"/>
      <c r="AO95"/>
      <c r="AP95"/>
      <c r="AQ95"/>
      <c r="AT95"/>
      <c r="AU95"/>
      <c r="AV95"/>
      <c r="AW95"/>
      <c r="AX95"/>
      <c r="AY95"/>
      <c r="BB95"/>
      <c r="BC95"/>
      <c r="BD95"/>
      <c r="BE95"/>
      <c r="BF95"/>
      <c r="BG95"/>
      <c r="BJ95"/>
      <c r="BK95"/>
      <c r="BL95"/>
      <c r="BM95"/>
      <c r="BN95"/>
      <c r="BO95"/>
      <c r="BR95"/>
      <c r="BS95"/>
      <c r="BT95"/>
      <c r="BU95"/>
      <c r="BV95"/>
      <c r="BW95"/>
      <c r="BZ95"/>
      <c r="CA95"/>
      <c r="CB95"/>
      <c r="CC95"/>
      <c r="CD95"/>
      <c r="CE95"/>
      <c r="CH95"/>
      <c r="CI95"/>
      <c r="CJ95"/>
      <c r="CK95"/>
      <c r="CL95"/>
      <c r="CM95"/>
      <c r="CV95"/>
    </row>
    <row r="96" spans="4:100">
      <c r="D96"/>
      <c r="E96"/>
      <c r="F96"/>
      <c r="G96"/>
      <c r="J96"/>
      <c r="K96"/>
      <c r="L96"/>
      <c r="M96"/>
      <c r="P96"/>
      <c r="Q96"/>
      <c r="R96"/>
      <c r="S96"/>
      <c r="V96"/>
      <c r="W96"/>
      <c r="X96"/>
      <c r="Y96"/>
      <c r="Z96"/>
      <c r="AA96"/>
      <c r="AD96"/>
      <c r="AE96"/>
      <c r="AF96"/>
      <c r="AG96"/>
      <c r="AH96"/>
      <c r="AI96"/>
      <c r="AL96"/>
      <c r="AM96"/>
      <c r="AN96"/>
      <c r="AO96"/>
      <c r="AP96"/>
      <c r="AQ96"/>
      <c r="AT96"/>
      <c r="AU96"/>
      <c r="AV96"/>
      <c r="AW96"/>
      <c r="AX96"/>
      <c r="AY96"/>
      <c r="BB96"/>
      <c r="BC96"/>
      <c r="BD96"/>
      <c r="BE96"/>
      <c r="BF96"/>
      <c r="BG96"/>
      <c r="BJ96"/>
      <c r="BK96"/>
      <c r="BL96"/>
      <c r="BM96"/>
      <c r="BN96"/>
      <c r="BO96"/>
      <c r="BR96"/>
      <c r="BS96"/>
      <c r="BT96"/>
      <c r="BU96"/>
      <c r="BV96"/>
      <c r="BW96"/>
      <c r="BZ96"/>
      <c r="CA96"/>
      <c r="CB96"/>
      <c r="CC96"/>
      <c r="CD96"/>
      <c r="CE96"/>
      <c r="CH96"/>
      <c r="CI96"/>
      <c r="CJ96"/>
      <c r="CK96"/>
      <c r="CL96"/>
      <c r="CM96"/>
      <c r="CV96"/>
    </row>
    <row r="97" spans="4:100">
      <c r="D97"/>
      <c r="E97"/>
      <c r="F97"/>
      <c r="G97"/>
      <c r="J97"/>
      <c r="K97"/>
      <c r="L97"/>
      <c r="M97"/>
      <c r="P97"/>
      <c r="Q97"/>
      <c r="R97"/>
      <c r="S97"/>
      <c r="V97"/>
      <c r="W97"/>
      <c r="X97"/>
      <c r="Y97"/>
      <c r="Z97"/>
      <c r="AA97"/>
      <c r="AD97"/>
      <c r="AE97"/>
      <c r="AF97"/>
      <c r="AG97"/>
      <c r="AH97"/>
      <c r="AI97"/>
      <c r="AL97"/>
      <c r="AM97"/>
      <c r="AN97"/>
      <c r="AO97"/>
      <c r="AP97"/>
      <c r="AQ97"/>
      <c r="AT97"/>
      <c r="AU97"/>
      <c r="AV97"/>
      <c r="AW97"/>
      <c r="AX97"/>
      <c r="AY97"/>
      <c r="BB97"/>
      <c r="BC97"/>
      <c r="BD97"/>
      <c r="BE97"/>
      <c r="BF97"/>
      <c r="BG97"/>
      <c r="BJ97"/>
      <c r="BK97"/>
      <c r="BL97"/>
      <c r="BM97"/>
      <c r="BN97"/>
      <c r="BO97"/>
      <c r="BR97"/>
      <c r="BS97"/>
      <c r="BT97"/>
      <c r="BU97"/>
      <c r="BV97"/>
      <c r="BW97"/>
      <c r="BZ97"/>
      <c r="CA97"/>
      <c r="CB97"/>
      <c r="CC97"/>
      <c r="CD97"/>
      <c r="CE97"/>
      <c r="CH97"/>
      <c r="CI97"/>
      <c r="CJ97"/>
      <c r="CK97"/>
      <c r="CL97"/>
      <c r="CM97"/>
      <c r="CV97"/>
    </row>
    <row r="98" spans="4:100">
      <c r="D98"/>
      <c r="E98"/>
      <c r="F98"/>
      <c r="G98"/>
      <c r="J98"/>
      <c r="K98"/>
      <c r="L98"/>
      <c r="M98"/>
      <c r="P98"/>
      <c r="Q98"/>
      <c r="R98"/>
      <c r="S98"/>
      <c r="V98"/>
      <c r="W98"/>
      <c r="X98"/>
      <c r="Y98"/>
      <c r="Z98"/>
      <c r="AA98"/>
      <c r="AD98"/>
      <c r="AE98"/>
      <c r="AF98"/>
      <c r="AG98"/>
      <c r="AH98"/>
      <c r="AI98"/>
      <c r="AL98"/>
      <c r="AM98"/>
      <c r="AN98"/>
      <c r="AO98"/>
      <c r="AP98"/>
      <c r="AQ98"/>
      <c r="AT98"/>
      <c r="AU98"/>
      <c r="AV98"/>
      <c r="AW98"/>
      <c r="AX98"/>
      <c r="AY98"/>
      <c r="BB98"/>
      <c r="BC98"/>
      <c r="BD98"/>
      <c r="BE98"/>
      <c r="BF98"/>
      <c r="BG98"/>
      <c r="BJ98"/>
      <c r="BK98"/>
      <c r="BL98"/>
      <c r="BM98"/>
      <c r="BN98"/>
      <c r="BO98"/>
      <c r="BR98"/>
      <c r="BS98"/>
      <c r="BT98"/>
      <c r="BU98"/>
      <c r="BV98"/>
      <c r="BW98"/>
      <c r="BZ98"/>
      <c r="CA98"/>
      <c r="CB98"/>
      <c r="CC98"/>
      <c r="CD98"/>
      <c r="CE98"/>
      <c r="CH98"/>
      <c r="CI98"/>
      <c r="CJ98"/>
      <c r="CK98"/>
      <c r="CL98"/>
      <c r="CM98"/>
      <c r="CV98"/>
    </row>
    <row r="99" spans="4:100">
      <c r="D99"/>
      <c r="E99"/>
      <c r="F99"/>
      <c r="G99"/>
      <c r="J99"/>
      <c r="K99"/>
      <c r="L99"/>
      <c r="M99"/>
      <c r="P99"/>
      <c r="Q99"/>
      <c r="R99"/>
      <c r="S99"/>
      <c r="V99"/>
      <c r="W99"/>
      <c r="X99"/>
      <c r="Y99"/>
      <c r="Z99"/>
      <c r="AA99"/>
      <c r="AD99"/>
      <c r="AE99"/>
      <c r="AF99"/>
      <c r="AG99"/>
      <c r="AH99"/>
      <c r="AI99"/>
      <c r="AL99"/>
      <c r="AM99"/>
      <c r="AN99"/>
      <c r="AO99"/>
      <c r="AP99"/>
      <c r="AQ99"/>
      <c r="AT99"/>
      <c r="AU99"/>
      <c r="AV99"/>
      <c r="AW99"/>
      <c r="AX99"/>
      <c r="AY99"/>
      <c r="BB99"/>
      <c r="BC99"/>
      <c r="BD99"/>
      <c r="BE99"/>
      <c r="BF99"/>
      <c r="BG99"/>
      <c r="BJ99"/>
      <c r="BK99"/>
      <c r="BL99"/>
      <c r="BM99"/>
      <c r="BN99"/>
      <c r="BO99"/>
      <c r="BR99"/>
      <c r="BS99"/>
      <c r="BT99"/>
      <c r="BU99"/>
      <c r="BV99"/>
      <c r="BW99"/>
      <c r="BZ99"/>
      <c r="CA99"/>
      <c r="CB99"/>
      <c r="CC99"/>
      <c r="CD99"/>
      <c r="CE99"/>
      <c r="CH99"/>
      <c r="CI99"/>
      <c r="CJ99"/>
      <c r="CK99"/>
      <c r="CL99"/>
      <c r="CM99"/>
      <c r="CV99"/>
    </row>
    <row r="100" spans="4:100">
      <c r="D100"/>
      <c r="E100"/>
      <c r="F100"/>
      <c r="G100"/>
      <c r="J100"/>
      <c r="K100"/>
      <c r="L100"/>
      <c r="M100"/>
      <c r="P100"/>
      <c r="Q100"/>
      <c r="R100"/>
      <c r="S100"/>
      <c r="V100"/>
      <c r="W100"/>
      <c r="X100"/>
      <c r="Y100"/>
      <c r="Z100"/>
      <c r="AA100"/>
      <c r="AD100"/>
      <c r="AE100"/>
      <c r="AF100"/>
      <c r="AG100"/>
      <c r="AH100"/>
      <c r="AI100"/>
      <c r="AL100"/>
      <c r="AM100"/>
      <c r="AN100"/>
      <c r="AO100"/>
      <c r="AP100"/>
      <c r="AQ100"/>
      <c r="AT100"/>
      <c r="AU100"/>
      <c r="AV100"/>
      <c r="AW100"/>
      <c r="AX100"/>
      <c r="AY100"/>
      <c r="BB100"/>
      <c r="BC100"/>
      <c r="BD100"/>
      <c r="BE100"/>
      <c r="BF100"/>
      <c r="BG100"/>
      <c r="BJ100"/>
      <c r="BK100"/>
      <c r="BL100"/>
      <c r="BM100"/>
      <c r="BN100"/>
      <c r="BO100"/>
      <c r="BR100"/>
      <c r="BS100"/>
      <c r="BT100"/>
      <c r="BU100"/>
      <c r="BV100"/>
      <c r="BW100"/>
      <c r="BZ100"/>
      <c r="CA100"/>
      <c r="CB100"/>
      <c r="CC100"/>
      <c r="CD100"/>
      <c r="CE100"/>
      <c r="CH100"/>
      <c r="CI100"/>
      <c r="CJ100"/>
      <c r="CK100"/>
      <c r="CL100"/>
      <c r="CM100"/>
      <c r="CV100"/>
    </row>
    <row r="101" spans="4:100">
      <c r="D101"/>
      <c r="E101"/>
      <c r="F101"/>
      <c r="G101"/>
      <c r="J101"/>
      <c r="K101"/>
      <c r="L101"/>
      <c r="M101"/>
      <c r="P101"/>
      <c r="Q101"/>
      <c r="R101"/>
      <c r="S101"/>
      <c r="V101"/>
      <c r="W101"/>
      <c r="X101"/>
      <c r="Y101"/>
      <c r="Z101"/>
      <c r="AA101"/>
      <c r="AD101"/>
      <c r="AE101"/>
      <c r="AF101"/>
      <c r="AG101"/>
      <c r="AH101"/>
      <c r="AI101"/>
      <c r="AL101"/>
      <c r="AM101"/>
      <c r="AN101"/>
      <c r="AO101"/>
      <c r="AP101"/>
      <c r="AQ101"/>
      <c r="AT101"/>
      <c r="AU101"/>
      <c r="AV101"/>
      <c r="AW101"/>
      <c r="AX101"/>
      <c r="AY101"/>
      <c r="BB101"/>
      <c r="BC101"/>
      <c r="BD101"/>
      <c r="BE101"/>
      <c r="BF101"/>
      <c r="BG101"/>
      <c r="BJ101"/>
      <c r="BK101"/>
      <c r="BL101"/>
      <c r="BM101"/>
      <c r="BN101"/>
      <c r="BO101"/>
      <c r="BR101"/>
      <c r="BS101"/>
      <c r="BT101"/>
      <c r="BU101"/>
      <c r="BV101"/>
      <c r="BW101"/>
      <c r="BZ101"/>
      <c r="CA101"/>
      <c r="CB101"/>
      <c r="CC101"/>
      <c r="CD101"/>
      <c r="CE101"/>
      <c r="CH101"/>
      <c r="CI101"/>
      <c r="CJ101"/>
      <c r="CK101"/>
      <c r="CL101"/>
      <c r="CM101"/>
      <c r="CV101"/>
    </row>
    <row r="102" spans="4:100">
      <c r="D102"/>
      <c r="E102"/>
      <c r="F102"/>
      <c r="G102"/>
      <c r="J102"/>
      <c r="K102"/>
      <c r="L102"/>
      <c r="M102"/>
      <c r="P102"/>
      <c r="Q102"/>
      <c r="R102"/>
      <c r="S102"/>
      <c r="V102"/>
      <c r="W102"/>
      <c r="X102"/>
      <c r="Y102"/>
      <c r="Z102"/>
      <c r="AA102"/>
      <c r="AD102"/>
      <c r="AE102"/>
      <c r="AF102"/>
      <c r="AG102"/>
      <c r="AH102"/>
      <c r="AI102"/>
      <c r="AL102"/>
      <c r="AM102"/>
      <c r="AN102"/>
      <c r="AO102"/>
      <c r="AP102"/>
      <c r="AQ102"/>
      <c r="AT102"/>
      <c r="AU102"/>
      <c r="AV102"/>
      <c r="AW102"/>
      <c r="AX102"/>
      <c r="AY102"/>
      <c r="BB102"/>
      <c r="BC102"/>
      <c r="BD102"/>
      <c r="BE102"/>
      <c r="BF102"/>
      <c r="BG102"/>
      <c r="BJ102"/>
      <c r="BK102"/>
      <c r="BL102"/>
      <c r="BM102"/>
      <c r="BN102"/>
      <c r="BO102"/>
      <c r="BR102"/>
      <c r="BS102"/>
      <c r="BT102"/>
      <c r="BU102"/>
      <c r="BV102"/>
      <c r="BW102"/>
      <c r="BZ102"/>
      <c r="CA102"/>
      <c r="CB102"/>
      <c r="CC102"/>
      <c r="CD102"/>
      <c r="CE102"/>
      <c r="CH102"/>
      <c r="CI102"/>
      <c r="CJ102"/>
      <c r="CK102"/>
      <c r="CL102"/>
      <c r="CM102"/>
      <c r="CV102"/>
    </row>
    <row r="103" spans="4:100">
      <c r="D103"/>
      <c r="E103"/>
      <c r="F103"/>
      <c r="G103"/>
      <c r="J103"/>
      <c r="K103"/>
      <c r="L103"/>
      <c r="M103"/>
      <c r="P103"/>
      <c r="Q103"/>
      <c r="R103"/>
      <c r="S103"/>
      <c r="V103"/>
      <c r="W103"/>
      <c r="X103"/>
      <c r="Y103"/>
      <c r="Z103"/>
      <c r="AA103"/>
      <c r="AD103"/>
      <c r="AE103"/>
      <c r="AF103"/>
      <c r="AG103"/>
      <c r="AH103"/>
      <c r="AI103"/>
      <c r="AL103"/>
      <c r="AM103"/>
      <c r="AN103"/>
      <c r="AO103"/>
      <c r="AP103"/>
      <c r="AQ103"/>
      <c r="AT103"/>
      <c r="AU103"/>
      <c r="AV103"/>
      <c r="AW103"/>
      <c r="AX103"/>
      <c r="AY103"/>
      <c r="BB103"/>
      <c r="BC103"/>
      <c r="BD103"/>
      <c r="BE103"/>
      <c r="BF103"/>
      <c r="BG103"/>
      <c r="BJ103"/>
      <c r="BK103"/>
      <c r="BL103"/>
      <c r="BM103"/>
      <c r="BN103"/>
      <c r="BO103"/>
      <c r="BR103"/>
      <c r="BS103"/>
      <c r="BT103"/>
      <c r="BU103"/>
      <c r="BV103"/>
      <c r="BW103"/>
      <c r="BZ103"/>
      <c r="CA103"/>
      <c r="CB103"/>
      <c r="CC103"/>
      <c r="CD103"/>
      <c r="CE103"/>
      <c r="CH103"/>
      <c r="CI103"/>
      <c r="CJ103"/>
      <c r="CK103"/>
      <c r="CL103"/>
      <c r="CM103"/>
      <c r="CV103"/>
    </row>
    <row r="104" spans="4:100">
      <c r="D104"/>
      <c r="E104"/>
      <c r="F104"/>
      <c r="G104"/>
      <c r="J104"/>
      <c r="K104"/>
      <c r="L104"/>
      <c r="M104"/>
      <c r="P104"/>
      <c r="Q104"/>
      <c r="R104"/>
      <c r="S104"/>
      <c r="V104"/>
      <c r="W104"/>
      <c r="X104"/>
      <c r="Y104"/>
      <c r="Z104"/>
      <c r="AA104"/>
      <c r="AD104"/>
      <c r="AE104"/>
      <c r="AF104"/>
      <c r="AG104"/>
      <c r="AH104"/>
      <c r="AI104"/>
      <c r="AL104"/>
      <c r="AM104"/>
      <c r="AN104"/>
      <c r="AO104"/>
      <c r="AP104"/>
      <c r="AQ104"/>
      <c r="AT104"/>
      <c r="AU104"/>
      <c r="AV104"/>
      <c r="AW104"/>
      <c r="AX104"/>
      <c r="AY104"/>
      <c r="BB104"/>
      <c r="BC104"/>
      <c r="BD104"/>
      <c r="BE104"/>
      <c r="BF104"/>
      <c r="BG104"/>
      <c r="BJ104"/>
      <c r="BK104"/>
      <c r="BL104"/>
      <c r="BM104"/>
      <c r="BN104"/>
      <c r="BO104"/>
      <c r="BR104"/>
      <c r="BS104"/>
      <c r="BT104"/>
      <c r="BU104"/>
      <c r="BV104"/>
      <c r="BW104"/>
      <c r="BZ104"/>
      <c r="CA104"/>
      <c r="CB104"/>
      <c r="CC104"/>
      <c r="CD104"/>
      <c r="CE104"/>
      <c r="CH104"/>
      <c r="CI104"/>
      <c r="CJ104"/>
      <c r="CK104"/>
      <c r="CL104"/>
      <c r="CM104"/>
      <c r="CV104"/>
    </row>
    <row r="105" spans="4:100">
      <c r="D105"/>
      <c r="E105"/>
      <c r="F105"/>
      <c r="G105"/>
      <c r="J105"/>
      <c r="K105"/>
      <c r="L105"/>
      <c r="M105"/>
      <c r="P105"/>
      <c r="Q105"/>
      <c r="R105"/>
      <c r="S105"/>
      <c r="V105"/>
      <c r="W105"/>
      <c r="X105"/>
      <c r="Y105"/>
      <c r="Z105"/>
      <c r="AA105"/>
      <c r="AD105"/>
      <c r="AE105"/>
      <c r="AF105"/>
      <c r="AG105"/>
      <c r="AH105"/>
      <c r="AI105"/>
      <c r="AL105"/>
      <c r="AM105"/>
      <c r="AN105"/>
      <c r="AO105"/>
      <c r="AP105"/>
      <c r="AQ105"/>
      <c r="AT105"/>
      <c r="AU105"/>
      <c r="AV105"/>
      <c r="AW105"/>
      <c r="AX105"/>
      <c r="AY105"/>
      <c r="BB105"/>
      <c r="BC105"/>
      <c r="BD105"/>
      <c r="BE105"/>
      <c r="BF105"/>
      <c r="BG105"/>
      <c r="BJ105"/>
      <c r="BK105"/>
      <c r="BL105"/>
      <c r="BM105"/>
      <c r="BN105"/>
      <c r="BO105"/>
      <c r="BR105"/>
      <c r="BS105"/>
      <c r="BT105"/>
      <c r="BU105"/>
      <c r="BV105"/>
      <c r="BW105"/>
      <c r="BZ105"/>
      <c r="CA105"/>
      <c r="CB105"/>
      <c r="CC105"/>
      <c r="CD105"/>
      <c r="CE105"/>
      <c r="CH105"/>
      <c r="CI105"/>
      <c r="CJ105"/>
      <c r="CK105"/>
      <c r="CL105"/>
      <c r="CM105"/>
      <c r="CV105"/>
    </row>
    <row r="106" spans="4:100">
      <c r="D106"/>
      <c r="E106"/>
      <c r="F106"/>
      <c r="G106"/>
      <c r="J106"/>
      <c r="K106"/>
      <c r="L106"/>
      <c r="M106"/>
      <c r="P106"/>
      <c r="Q106"/>
      <c r="R106"/>
      <c r="S106"/>
      <c r="V106"/>
      <c r="W106"/>
      <c r="X106"/>
      <c r="Y106"/>
      <c r="Z106"/>
      <c r="AA106"/>
      <c r="AD106"/>
      <c r="AE106"/>
      <c r="AF106"/>
      <c r="AG106"/>
      <c r="AH106"/>
      <c r="AI106"/>
      <c r="AL106"/>
      <c r="AM106"/>
      <c r="AN106"/>
      <c r="AO106"/>
      <c r="AP106"/>
      <c r="AQ106"/>
      <c r="AT106"/>
      <c r="AU106"/>
      <c r="AV106"/>
      <c r="AW106"/>
      <c r="AX106"/>
      <c r="AY106"/>
      <c r="BB106"/>
      <c r="BC106"/>
      <c r="BD106"/>
      <c r="BE106"/>
      <c r="BF106"/>
      <c r="BG106"/>
      <c r="BJ106"/>
      <c r="BK106"/>
      <c r="BL106"/>
      <c r="BM106"/>
      <c r="BN106"/>
      <c r="BO106"/>
      <c r="BR106"/>
      <c r="BS106"/>
      <c r="BT106"/>
      <c r="BU106"/>
      <c r="BV106"/>
      <c r="BW106"/>
      <c r="BZ106"/>
      <c r="CA106"/>
      <c r="CB106"/>
      <c r="CC106"/>
      <c r="CD106"/>
      <c r="CE106"/>
      <c r="CH106"/>
      <c r="CI106"/>
      <c r="CJ106"/>
      <c r="CK106"/>
      <c r="CL106"/>
      <c r="CM106"/>
      <c r="CV106"/>
    </row>
    <row r="107" spans="4:100">
      <c r="D107"/>
      <c r="E107"/>
      <c r="F107"/>
      <c r="G107"/>
      <c r="J107"/>
      <c r="K107"/>
      <c r="L107"/>
      <c r="M107"/>
      <c r="P107"/>
      <c r="Q107"/>
      <c r="R107"/>
      <c r="S107"/>
      <c r="V107"/>
      <c r="W107"/>
      <c r="X107"/>
      <c r="Y107"/>
      <c r="Z107"/>
      <c r="AA107"/>
      <c r="AD107"/>
      <c r="AE107"/>
      <c r="AF107"/>
      <c r="AG107"/>
      <c r="AH107"/>
      <c r="AI107"/>
      <c r="AL107"/>
      <c r="AM107"/>
      <c r="AN107"/>
      <c r="AO107"/>
      <c r="AP107"/>
      <c r="AQ107"/>
      <c r="AT107"/>
      <c r="AU107"/>
      <c r="AV107"/>
      <c r="AW107"/>
      <c r="AX107"/>
      <c r="AY107"/>
      <c r="BB107"/>
      <c r="BC107"/>
      <c r="BD107"/>
      <c r="BE107"/>
      <c r="BF107"/>
      <c r="BG107"/>
      <c r="BJ107"/>
      <c r="BK107"/>
      <c r="BL107"/>
      <c r="BM107"/>
      <c r="BN107"/>
      <c r="BO107"/>
      <c r="BR107"/>
      <c r="BS107"/>
      <c r="BT107"/>
      <c r="BU107"/>
      <c r="BV107"/>
      <c r="BW107"/>
      <c r="BZ107"/>
      <c r="CA107"/>
      <c r="CB107"/>
      <c r="CC107"/>
      <c r="CD107"/>
      <c r="CE107"/>
      <c r="CH107"/>
      <c r="CI107"/>
      <c r="CJ107"/>
      <c r="CK107"/>
      <c r="CL107"/>
      <c r="CM107"/>
      <c r="CV107"/>
    </row>
    <row r="108" spans="4:100">
      <c r="D108"/>
      <c r="E108"/>
      <c r="F108"/>
      <c r="G108"/>
      <c r="J108"/>
      <c r="K108"/>
      <c r="L108"/>
      <c r="M108"/>
      <c r="P108"/>
      <c r="Q108"/>
      <c r="R108"/>
      <c r="S108"/>
      <c r="V108"/>
      <c r="W108"/>
      <c r="X108"/>
      <c r="Y108"/>
      <c r="Z108"/>
      <c r="AA108"/>
      <c r="AD108"/>
      <c r="AE108"/>
      <c r="AF108"/>
      <c r="AG108"/>
      <c r="AH108"/>
      <c r="AI108"/>
      <c r="AL108"/>
      <c r="AM108"/>
      <c r="AN108"/>
      <c r="AO108"/>
      <c r="AP108"/>
      <c r="AQ108"/>
      <c r="AT108"/>
      <c r="AU108"/>
      <c r="AV108"/>
      <c r="AW108"/>
      <c r="AX108"/>
      <c r="AY108"/>
      <c r="BB108"/>
      <c r="BC108"/>
      <c r="BD108"/>
      <c r="BE108"/>
      <c r="BF108"/>
      <c r="BG108"/>
      <c r="BJ108"/>
      <c r="BK108"/>
      <c r="BL108"/>
      <c r="BM108"/>
      <c r="BN108"/>
      <c r="BO108"/>
      <c r="BR108"/>
      <c r="BS108"/>
      <c r="BT108"/>
      <c r="BU108"/>
      <c r="BV108"/>
      <c r="BW108"/>
      <c r="BZ108"/>
      <c r="CA108"/>
      <c r="CB108"/>
      <c r="CC108"/>
      <c r="CD108"/>
      <c r="CE108"/>
      <c r="CH108"/>
      <c r="CI108"/>
      <c r="CJ108"/>
      <c r="CK108"/>
      <c r="CL108"/>
      <c r="CM108"/>
      <c r="CV108"/>
    </row>
    <row r="109" spans="4:100">
      <c r="D109"/>
      <c r="E109"/>
      <c r="F109"/>
      <c r="G109"/>
      <c r="J109"/>
      <c r="K109"/>
      <c r="L109"/>
      <c r="M109"/>
      <c r="P109"/>
      <c r="Q109"/>
      <c r="R109"/>
      <c r="S109"/>
      <c r="V109"/>
      <c r="W109"/>
      <c r="X109"/>
      <c r="Y109"/>
      <c r="Z109"/>
      <c r="AA109"/>
      <c r="AD109"/>
      <c r="AE109"/>
      <c r="AF109"/>
      <c r="AG109"/>
      <c r="AH109"/>
      <c r="AI109"/>
      <c r="AL109"/>
      <c r="AM109"/>
      <c r="AN109"/>
      <c r="AO109"/>
      <c r="AP109"/>
      <c r="AQ109"/>
      <c r="AT109"/>
      <c r="AU109"/>
      <c r="AV109"/>
      <c r="AW109"/>
      <c r="AX109"/>
      <c r="AY109"/>
      <c r="BB109"/>
      <c r="BC109"/>
      <c r="BD109"/>
      <c r="BE109"/>
      <c r="BF109"/>
      <c r="BG109"/>
      <c r="BJ109"/>
      <c r="BK109"/>
      <c r="BL109"/>
      <c r="BM109"/>
      <c r="BN109"/>
      <c r="BO109"/>
      <c r="BR109"/>
      <c r="BS109"/>
      <c r="BT109"/>
      <c r="BU109"/>
      <c r="BV109"/>
      <c r="BW109"/>
      <c r="BZ109"/>
      <c r="CA109"/>
      <c r="CB109"/>
      <c r="CC109"/>
      <c r="CD109"/>
      <c r="CE109"/>
      <c r="CH109"/>
      <c r="CI109"/>
      <c r="CJ109"/>
      <c r="CK109"/>
      <c r="CL109"/>
      <c r="CM109"/>
      <c r="CV109"/>
    </row>
    <row r="110" spans="4:100">
      <c r="D110"/>
      <c r="E110"/>
      <c r="F110"/>
      <c r="G110"/>
      <c r="J110"/>
      <c r="K110"/>
      <c r="L110"/>
      <c r="M110"/>
      <c r="P110"/>
      <c r="Q110"/>
      <c r="R110"/>
      <c r="S110"/>
      <c r="V110"/>
      <c r="W110"/>
      <c r="X110"/>
      <c r="Y110"/>
      <c r="Z110"/>
      <c r="AA110"/>
      <c r="AD110"/>
      <c r="AE110"/>
      <c r="AF110"/>
      <c r="AG110"/>
      <c r="AH110"/>
      <c r="AI110"/>
      <c r="AL110"/>
      <c r="AM110"/>
      <c r="AN110"/>
      <c r="AO110"/>
      <c r="AP110"/>
      <c r="AQ110"/>
      <c r="AT110"/>
      <c r="AU110"/>
      <c r="AV110"/>
      <c r="AW110"/>
      <c r="AX110"/>
      <c r="AY110"/>
      <c r="BB110"/>
      <c r="BC110"/>
      <c r="BD110"/>
      <c r="BE110"/>
      <c r="BF110"/>
      <c r="BG110"/>
      <c r="BJ110"/>
      <c r="BK110"/>
      <c r="BL110"/>
      <c r="BM110"/>
      <c r="BN110"/>
      <c r="BO110"/>
      <c r="BR110"/>
      <c r="BS110"/>
      <c r="BT110"/>
      <c r="BU110"/>
      <c r="BV110"/>
      <c r="BW110"/>
      <c r="BZ110"/>
      <c r="CA110"/>
      <c r="CB110"/>
      <c r="CC110"/>
      <c r="CD110"/>
      <c r="CE110"/>
      <c r="CH110"/>
      <c r="CI110"/>
      <c r="CJ110"/>
      <c r="CK110"/>
      <c r="CL110"/>
      <c r="CM110"/>
      <c r="CV110"/>
    </row>
    <row r="111" spans="4:100">
      <c r="D111"/>
      <c r="E111"/>
      <c r="F111"/>
      <c r="G111"/>
      <c r="J111"/>
      <c r="K111"/>
      <c r="L111"/>
      <c r="M111"/>
      <c r="P111"/>
      <c r="Q111"/>
      <c r="R111"/>
      <c r="S111"/>
      <c r="V111"/>
      <c r="W111"/>
      <c r="X111"/>
      <c r="Y111"/>
      <c r="Z111"/>
      <c r="AA111"/>
      <c r="AD111"/>
      <c r="AE111"/>
      <c r="AF111"/>
      <c r="AG111"/>
      <c r="AH111"/>
      <c r="AI111"/>
      <c r="AL111"/>
      <c r="AM111"/>
      <c r="AN111"/>
      <c r="AO111"/>
      <c r="AP111"/>
      <c r="AQ111"/>
      <c r="AT111"/>
      <c r="AU111"/>
      <c r="AV111"/>
      <c r="AW111"/>
      <c r="AX111"/>
      <c r="AY111"/>
      <c r="BB111"/>
      <c r="BC111"/>
      <c r="BD111"/>
      <c r="BE111"/>
      <c r="BF111"/>
      <c r="BG111"/>
      <c r="BJ111"/>
      <c r="BK111"/>
      <c r="BL111"/>
      <c r="BM111"/>
      <c r="BN111"/>
      <c r="BO111"/>
      <c r="BR111"/>
      <c r="BS111"/>
      <c r="BT111"/>
      <c r="BU111"/>
      <c r="BV111"/>
      <c r="BW111"/>
      <c r="BZ111"/>
      <c r="CA111"/>
      <c r="CB111"/>
      <c r="CC111"/>
      <c r="CD111"/>
      <c r="CE111"/>
      <c r="CH111"/>
      <c r="CI111"/>
      <c r="CJ111"/>
      <c r="CK111"/>
      <c r="CL111"/>
      <c r="CM111"/>
      <c r="CV111"/>
    </row>
    <row r="112" spans="4:100">
      <c r="D112"/>
      <c r="E112"/>
      <c r="F112"/>
      <c r="G112"/>
      <c r="J112"/>
      <c r="K112"/>
      <c r="L112"/>
      <c r="M112"/>
      <c r="P112"/>
      <c r="Q112"/>
      <c r="R112"/>
      <c r="S112"/>
      <c r="V112"/>
      <c r="W112"/>
      <c r="X112"/>
      <c r="Y112"/>
      <c r="Z112"/>
      <c r="AA112"/>
      <c r="AD112"/>
      <c r="AE112"/>
      <c r="AF112"/>
      <c r="AG112"/>
      <c r="AH112"/>
      <c r="AI112"/>
      <c r="AL112"/>
      <c r="AM112"/>
      <c r="AN112"/>
      <c r="AO112"/>
      <c r="AP112"/>
      <c r="AQ112"/>
      <c r="AT112"/>
      <c r="AU112"/>
      <c r="AV112"/>
      <c r="AW112"/>
      <c r="AX112"/>
      <c r="AY112"/>
      <c r="BB112"/>
      <c r="BC112"/>
      <c r="BD112"/>
      <c r="BE112"/>
      <c r="BF112"/>
      <c r="BG112"/>
      <c r="BJ112"/>
      <c r="BK112"/>
      <c r="BL112"/>
      <c r="BM112"/>
      <c r="BN112"/>
      <c r="BO112"/>
      <c r="BR112"/>
      <c r="BS112"/>
      <c r="BT112"/>
      <c r="BU112"/>
      <c r="BV112"/>
      <c r="BW112"/>
      <c r="BZ112"/>
      <c r="CA112"/>
      <c r="CB112"/>
      <c r="CC112"/>
      <c r="CD112"/>
      <c r="CE112"/>
      <c r="CH112"/>
      <c r="CI112"/>
      <c r="CJ112"/>
      <c r="CK112"/>
      <c r="CL112"/>
      <c r="CM112"/>
      <c r="CV112"/>
    </row>
    <row r="113" spans="4:100">
      <c r="D113"/>
      <c r="E113"/>
      <c r="F113"/>
      <c r="G113"/>
      <c r="J113"/>
      <c r="K113"/>
      <c r="L113"/>
      <c r="M113"/>
      <c r="P113"/>
      <c r="Q113"/>
      <c r="R113"/>
      <c r="S113"/>
      <c r="V113"/>
      <c r="W113"/>
      <c r="X113"/>
      <c r="Y113"/>
      <c r="Z113"/>
      <c r="AA113"/>
      <c r="AD113"/>
      <c r="AE113"/>
      <c r="AF113"/>
      <c r="AG113"/>
      <c r="AH113"/>
      <c r="AI113"/>
      <c r="AL113"/>
      <c r="AM113"/>
      <c r="AN113"/>
      <c r="AO113"/>
      <c r="AP113"/>
      <c r="AQ113"/>
      <c r="AT113"/>
      <c r="AU113"/>
      <c r="AV113"/>
      <c r="AW113"/>
      <c r="AX113"/>
      <c r="AY113"/>
      <c r="BB113"/>
      <c r="BC113"/>
      <c r="BD113"/>
      <c r="BE113"/>
      <c r="BF113"/>
      <c r="BG113"/>
      <c r="BJ113"/>
      <c r="BK113"/>
      <c r="BL113"/>
      <c r="BM113"/>
      <c r="BN113"/>
      <c r="BO113"/>
      <c r="BR113"/>
      <c r="BS113"/>
      <c r="BT113"/>
      <c r="BU113"/>
      <c r="BV113"/>
      <c r="BW113"/>
      <c r="BZ113"/>
      <c r="CA113"/>
      <c r="CB113"/>
      <c r="CC113"/>
      <c r="CD113"/>
      <c r="CE113"/>
      <c r="CH113"/>
      <c r="CI113"/>
      <c r="CJ113"/>
      <c r="CK113"/>
      <c r="CL113"/>
      <c r="CM113"/>
      <c r="CV113"/>
    </row>
    <row r="114" spans="4:100">
      <c r="D114"/>
      <c r="E114"/>
      <c r="F114"/>
      <c r="G114"/>
      <c r="J114"/>
      <c r="K114"/>
      <c r="L114"/>
      <c r="M114"/>
      <c r="P114"/>
      <c r="Q114"/>
      <c r="R114"/>
      <c r="S114"/>
      <c r="V114"/>
      <c r="W114"/>
      <c r="X114"/>
      <c r="Y114"/>
      <c r="Z114"/>
      <c r="AA114"/>
      <c r="AD114"/>
      <c r="AE114"/>
      <c r="AF114"/>
      <c r="AG114"/>
      <c r="AH114"/>
      <c r="AI114"/>
      <c r="AL114"/>
      <c r="AM114"/>
      <c r="AN114"/>
      <c r="AO114"/>
      <c r="AP114"/>
      <c r="AQ114"/>
      <c r="AT114"/>
      <c r="AU114"/>
      <c r="AV114"/>
      <c r="AW114"/>
      <c r="AX114"/>
      <c r="AY114"/>
      <c r="BB114"/>
      <c r="BC114"/>
      <c r="BD114"/>
      <c r="BE114"/>
      <c r="BF114"/>
      <c r="BG114"/>
      <c r="BJ114"/>
      <c r="BK114"/>
      <c r="BL114"/>
      <c r="BM114"/>
      <c r="BN114"/>
      <c r="BO114"/>
      <c r="BR114"/>
      <c r="BS114"/>
      <c r="BT114"/>
      <c r="BU114"/>
      <c r="BV114"/>
      <c r="BW114"/>
      <c r="BZ114"/>
      <c r="CA114"/>
      <c r="CB114"/>
      <c r="CC114"/>
      <c r="CD114"/>
      <c r="CE114"/>
      <c r="CH114"/>
      <c r="CI114"/>
      <c r="CJ114"/>
      <c r="CK114"/>
      <c r="CL114"/>
      <c r="CM114"/>
      <c r="CV114"/>
    </row>
    <row r="115" spans="4:100">
      <c r="D115"/>
      <c r="E115"/>
      <c r="F115"/>
      <c r="G115"/>
      <c r="J115"/>
      <c r="K115"/>
      <c r="L115"/>
      <c r="M115"/>
      <c r="P115"/>
      <c r="Q115"/>
      <c r="R115"/>
      <c r="S115"/>
      <c r="V115"/>
      <c r="W115"/>
      <c r="X115"/>
      <c r="Y115"/>
      <c r="Z115"/>
      <c r="AA115"/>
      <c r="AD115"/>
      <c r="AE115"/>
      <c r="AF115"/>
      <c r="AG115"/>
      <c r="AH115"/>
      <c r="AI115"/>
      <c r="AL115"/>
      <c r="AM115"/>
      <c r="AN115"/>
      <c r="AO115"/>
      <c r="AP115"/>
      <c r="AQ115"/>
      <c r="AT115"/>
      <c r="AU115"/>
      <c r="AV115"/>
      <c r="AW115"/>
      <c r="AX115"/>
      <c r="AY115"/>
      <c r="BB115"/>
      <c r="BC115"/>
      <c r="BD115"/>
      <c r="BE115"/>
      <c r="BF115"/>
      <c r="BG115"/>
      <c r="BJ115"/>
      <c r="BK115"/>
      <c r="BL115"/>
      <c r="BM115"/>
      <c r="BN115"/>
      <c r="BO115"/>
      <c r="BR115"/>
      <c r="BS115"/>
      <c r="BT115"/>
      <c r="BU115"/>
      <c r="BV115"/>
      <c r="BW115"/>
      <c r="BZ115"/>
      <c r="CA115"/>
      <c r="CB115"/>
      <c r="CC115"/>
      <c r="CD115"/>
      <c r="CE115"/>
      <c r="CH115"/>
      <c r="CI115"/>
      <c r="CJ115"/>
      <c r="CK115"/>
      <c r="CL115"/>
      <c r="CM115"/>
      <c r="CV115"/>
    </row>
    <row r="116" spans="4:100">
      <c r="D116"/>
      <c r="E116"/>
      <c r="F116"/>
      <c r="G116"/>
      <c r="J116"/>
      <c r="K116"/>
      <c r="L116"/>
      <c r="M116"/>
      <c r="P116"/>
      <c r="Q116"/>
      <c r="R116"/>
      <c r="S116"/>
      <c r="V116"/>
      <c r="W116"/>
      <c r="X116"/>
      <c r="Y116"/>
      <c r="Z116"/>
      <c r="AA116"/>
      <c r="AD116"/>
      <c r="AE116"/>
      <c r="AF116"/>
      <c r="AG116"/>
      <c r="AH116"/>
      <c r="AI116"/>
      <c r="AL116"/>
      <c r="AM116"/>
      <c r="AN116"/>
      <c r="AO116"/>
      <c r="AP116"/>
      <c r="AQ116"/>
      <c r="AT116"/>
      <c r="AU116"/>
      <c r="AV116"/>
      <c r="AW116"/>
      <c r="AX116"/>
      <c r="AY116"/>
      <c r="BB116"/>
      <c r="BC116"/>
      <c r="BD116"/>
      <c r="BE116"/>
      <c r="BF116"/>
      <c r="BG116"/>
      <c r="BJ116"/>
      <c r="BK116"/>
      <c r="BL116"/>
      <c r="BM116"/>
      <c r="BN116"/>
      <c r="BO116"/>
      <c r="BR116"/>
      <c r="BS116"/>
      <c r="BT116"/>
      <c r="BU116"/>
      <c r="BV116"/>
      <c r="BW116"/>
      <c r="BZ116"/>
      <c r="CA116"/>
      <c r="CB116"/>
      <c r="CC116"/>
      <c r="CD116"/>
      <c r="CE116"/>
      <c r="CH116"/>
      <c r="CI116"/>
      <c r="CJ116"/>
      <c r="CK116"/>
      <c r="CL116"/>
      <c r="CM116"/>
      <c r="CV116"/>
    </row>
    <row r="117" spans="4:100">
      <c r="D117"/>
      <c r="E117"/>
      <c r="F117"/>
      <c r="G117"/>
      <c r="J117"/>
      <c r="K117"/>
      <c r="L117"/>
      <c r="M117"/>
      <c r="P117"/>
      <c r="Q117"/>
      <c r="R117"/>
      <c r="S117"/>
      <c r="V117"/>
      <c r="W117"/>
      <c r="X117"/>
      <c r="Y117"/>
      <c r="Z117"/>
      <c r="AA117"/>
      <c r="AD117"/>
      <c r="AE117"/>
      <c r="AF117"/>
      <c r="AG117"/>
      <c r="AH117"/>
      <c r="AI117"/>
      <c r="AL117"/>
      <c r="AM117"/>
      <c r="AN117"/>
      <c r="AO117"/>
      <c r="AP117"/>
      <c r="AQ117"/>
      <c r="AT117"/>
      <c r="AU117"/>
      <c r="AV117"/>
      <c r="AW117"/>
      <c r="AX117"/>
      <c r="AY117"/>
      <c r="BB117"/>
      <c r="BC117"/>
      <c r="BD117"/>
      <c r="BE117"/>
      <c r="BF117"/>
      <c r="BG117"/>
      <c r="BJ117"/>
      <c r="BK117"/>
      <c r="BL117"/>
      <c r="BM117"/>
      <c r="BN117"/>
      <c r="BO117"/>
      <c r="BR117"/>
      <c r="BS117"/>
      <c r="BT117"/>
      <c r="BU117"/>
      <c r="BV117"/>
      <c r="BW117"/>
      <c r="BZ117"/>
      <c r="CA117"/>
      <c r="CB117"/>
      <c r="CC117"/>
      <c r="CD117"/>
      <c r="CE117"/>
      <c r="CH117"/>
      <c r="CI117"/>
      <c r="CJ117"/>
      <c r="CK117"/>
      <c r="CL117"/>
      <c r="CM117"/>
      <c r="CV117"/>
    </row>
    <row r="118" spans="4:100">
      <c r="D118"/>
      <c r="E118"/>
      <c r="F118"/>
      <c r="G118"/>
      <c r="J118"/>
      <c r="K118"/>
      <c r="L118"/>
      <c r="M118"/>
      <c r="P118"/>
      <c r="Q118"/>
      <c r="R118"/>
      <c r="S118"/>
      <c r="V118"/>
      <c r="W118"/>
      <c r="X118"/>
      <c r="Y118"/>
      <c r="Z118"/>
      <c r="AA118"/>
      <c r="AD118"/>
      <c r="AE118"/>
      <c r="AF118"/>
      <c r="AG118"/>
      <c r="AH118"/>
      <c r="AI118"/>
      <c r="AL118"/>
      <c r="AM118"/>
      <c r="AN118"/>
      <c r="AO118"/>
      <c r="AP118"/>
      <c r="AQ118"/>
      <c r="AT118"/>
      <c r="AU118"/>
      <c r="AV118"/>
      <c r="AW118"/>
      <c r="AX118"/>
      <c r="AY118"/>
      <c r="BB118"/>
      <c r="BC118"/>
      <c r="BD118"/>
      <c r="BE118"/>
      <c r="BF118"/>
      <c r="BG118"/>
      <c r="BJ118"/>
      <c r="BK118"/>
      <c r="BL118"/>
      <c r="BM118"/>
      <c r="BN118"/>
      <c r="BO118"/>
      <c r="BR118"/>
      <c r="BS118"/>
      <c r="BT118"/>
      <c r="BU118"/>
      <c r="BV118"/>
      <c r="BW118"/>
      <c r="BZ118"/>
      <c r="CA118"/>
      <c r="CB118"/>
      <c r="CC118"/>
      <c r="CD118"/>
      <c r="CE118"/>
      <c r="CH118"/>
      <c r="CI118"/>
      <c r="CJ118"/>
      <c r="CK118"/>
      <c r="CL118"/>
      <c r="CM118"/>
      <c r="CV118"/>
    </row>
    <row r="119" spans="4:100">
      <c r="D119"/>
      <c r="E119"/>
      <c r="F119"/>
      <c r="G119"/>
      <c r="J119"/>
      <c r="K119"/>
      <c r="L119"/>
      <c r="M119"/>
      <c r="P119"/>
      <c r="Q119"/>
      <c r="R119"/>
      <c r="S119"/>
      <c r="V119"/>
      <c r="W119"/>
      <c r="X119"/>
      <c r="Y119"/>
      <c r="Z119"/>
      <c r="AA119"/>
      <c r="AD119"/>
      <c r="AE119"/>
      <c r="AF119"/>
      <c r="AG119"/>
      <c r="AH119"/>
      <c r="AI119"/>
      <c r="AL119"/>
      <c r="AM119"/>
      <c r="AN119"/>
      <c r="AO119"/>
      <c r="AP119"/>
      <c r="AQ119"/>
      <c r="AT119"/>
      <c r="AU119"/>
      <c r="AV119"/>
      <c r="AW119"/>
      <c r="AX119"/>
      <c r="AY119"/>
      <c r="BB119"/>
      <c r="BC119"/>
      <c r="BD119"/>
      <c r="BE119"/>
      <c r="BF119"/>
      <c r="BG119"/>
      <c r="BJ119"/>
      <c r="BK119"/>
      <c r="BL119"/>
      <c r="BM119"/>
      <c r="BN119"/>
      <c r="BO119"/>
      <c r="BR119"/>
      <c r="BS119"/>
      <c r="BT119"/>
      <c r="BU119"/>
      <c r="BV119"/>
      <c r="BW119"/>
      <c r="BZ119"/>
      <c r="CA119"/>
      <c r="CB119"/>
      <c r="CC119"/>
      <c r="CD119"/>
      <c r="CE119"/>
      <c r="CH119"/>
      <c r="CI119"/>
      <c r="CJ119"/>
      <c r="CK119"/>
      <c r="CL119"/>
      <c r="CM119"/>
      <c r="CV119"/>
    </row>
    <row r="120" spans="4:100">
      <c r="D120"/>
      <c r="E120"/>
      <c r="F120"/>
      <c r="G120"/>
      <c r="J120"/>
      <c r="K120"/>
      <c r="L120"/>
      <c r="M120"/>
      <c r="P120"/>
      <c r="Q120"/>
      <c r="R120"/>
      <c r="S120"/>
      <c r="V120"/>
      <c r="W120"/>
      <c r="X120"/>
      <c r="Y120"/>
      <c r="Z120"/>
      <c r="AA120"/>
      <c r="AD120"/>
      <c r="AE120"/>
      <c r="AF120"/>
      <c r="AG120"/>
      <c r="AH120"/>
      <c r="AI120"/>
      <c r="AL120"/>
      <c r="AM120"/>
      <c r="AN120"/>
      <c r="AO120"/>
      <c r="AP120"/>
      <c r="AQ120"/>
      <c r="AT120"/>
      <c r="AU120"/>
      <c r="AV120"/>
      <c r="AW120"/>
      <c r="AX120"/>
      <c r="AY120"/>
      <c r="BB120"/>
      <c r="BC120"/>
      <c r="BD120"/>
      <c r="BE120"/>
      <c r="BF120"/>
      <c r="BG120"/>
      <c r="BJ120"/>
      <c r="BK120"/>
      <c r="BL120"/>
      <c r="BM120"/>
      <c r="BN120"/>
      <c r="BO120"/>
      <c r="BR120"/>
      <c r="BS120"/>
      <c r="BT120"/>
      <c r="BU120"/>
      <c r="BV120"/>
      <c r="BW120"/>
      <c r="BZ120"/>
      <c r="CA120"/>
      <c r="CB120"/>
      <c r="CC120"/>
      <c r="CD120"/>
      <c r="CE120"/>
      <c r="CH120"/>
      <c r="CI120"/>
      <c r="CJ120"/>
      <c r="CK120"/>
      <c r="CL120"/>
      <c r="CM120"/>
      <c r="CV120"/>
    </row>
    <row r="121" spans="4:100">
      <c r="D121"/>
      <c r="E121"/>
      <c r="F121"/>
      <c r="G121"/>
      <c r="J121"/>
      <c r="K121"/>
      <c r="L121"/>
      <c r="M121"/>
      <c r="P121"/>
      <c r="Q121"/>
      <c r="R121"/>
      <c r="S121"/>
      <c r="V121"/>
      <c r="W121"/>
      <c r="X121"/>
      <c r="Y121"/>
      <c r="Z121"/>
      <c r="AA121"/>
      <c r="AD121"/>
      <c r="AE121"/>
      <c r="AF121"/>
      <c r="AG121"/>
      <c r="AH121"/>
      <c r="AI121"/>
      <c r="AL121"/>
      <c r="AM121"/>
      <c r="AN121"/>
      <c r="AO121"/>
      <c r="AP121"/>
      <c r="AQ121"/>
      <c r="AT121"/>
      <c r="AU121"/>
      <c r="AV121"/>
      <c r="AW121"/>
      <c r="AX121"/>
      <c r="AY121"/>
      <c r="BB121"/>
      <c r="BC121"/>
      <c r="BD121"/>
      <c r="BE121"/>
      <c r="BF121"/>
      <c r="BG121"/>
      <c r="BJ121"/>
      <c r="BK121"/>
      <c r="BL121"/>
      <c r="BM121"/>
      <c r="BN121"/>
      <c r="BO121"/>
      <c r="BR121"/>
      <c r="BS121"/>
      <c r="BT121"/>
      <c r="BU121"/>
      <c r="BV121"/>
      <c r="BW121"/>
      <c r="BZ121"/>
      <c r="CA121"/>
      <c r="CB121"/>
      <c r="CC121"/>
      <c r="CD121"/>
      <c r="CE121"/>
      <c r="CH121"/>
      <c r="CI121"/>
      <c r="CJ121"/>
      <c r="CK121"/>
      <c r="CL121"/>
      <c r="CM121"/>
      <c r="CV121"/>
    </row>
    <row r="122" spans="4:100">
      <c r="D122"/>
      <c r="E122"/>
      <c r="F122"/>
      <c r="G122"/>
      <c r="J122"/>
      <c r="K122"/>
      <c r="L122"/>
      <c r="M122"/>
      <c r="P122"/>
      <c r="Q122"/>
      <c r="R122"/>
      <c r="S122"/>
      <c r="V122"/>
      <c r="W122"/>
      <c r="X122"/>
      <c r="Y122"/>
      <c r="Z122"/>
      <c r="AA122"/>
      <c r="AD122"/>
      <c r="AE122"/>
      <c r="AF122"/>
      <c r="AG122"/>
      <c r="AH122"/>
      <c r="AI122"/>
      <c r="AL122"/>
      <c r="AM122"/>
      <c r="AN122"/>
      <c r="AO122"/>
      <c r="AP122"/>
      <c r="AQ122"/>
      <c r="AT122"/>
      <c r="AU122"/>
      <c r="AV122"/>
      <c r="AW122"/>
      <c r="AX122"/>
      <c r="AY122"/>
      <c r="BB122"/>
      <c r="BC122"/>
      <c r="BD122"/>
      <c r="BE122"/>
      <c r="BF122"/>
      <c r="BG122"/>
      <c r="BJ122"/>
      <c r="BK122"/>
      <c r="BL122"/>
      <c r="BM122"/>
      <c r="BN122"/>
      <c r="BO122"/>
      <c r="BR122"/>
      <c r="BS122"/>
      <c r="BT122"/>
      <c r="BU122"/>
      <c r="BV122"/>
      <c r="BW122"/>
      <c r="BZ122"/>
      <c r="CA122"/>
      <c r="CB122"/>
      <c r="CC122"/>
      <c r="CD122"/>
      <c r="CE122"/>
      <c r="CH122"/>
      <c r="CI122"/>
      <c r="CJ122"/>
      <c r="CK122"/>
      <c r="CL122"/>
      <c r="CM122"/>
      <c r="CV122"/>
    </row>
    <row r="123" spans="4:100">
      <c r="D123"/>
      <c r="E123"/>
      <c r="F123"/>
      <c r="G123"/>
      <c r="J123"/>
      <c r="K123"/>
      <c r="L123"/>
      <c r="M123"/>
      <c r="P123"/>
      <c r="Q123"/>
      <c r="R123"/>
      <c r="S123"/>
      <c r="V123"/>
      <c r="W123"/>
      <c r="X123"/>
      <c r="Y123"/>
      <c r="Z123"/>
      <c r="AA123"/>
      <c r="AD123"/>
      <c r="AE123"/>
      <c r="AF123"/>
      <c r="AG123"/>
      <c r="AH123"/>
      <c r="AI123"/>
      <c r="AL123"/>
      <c r="AM123"/>
      <c r="AN123"/>
      <c r="AO123"/>
      <c r="AP123"/>
      <c r="AQ123"/>
      <c r="AT123"/>
      <c r="AU123"/>
      <c r="AV123"/>
      <c r="AW123"/>
      <c r="AX123"/>
      <c r="AY123"/>
      <c r="BB123"/>
      <c r="BC123"/>
      <c r="BD123"/>
      <c r="BE123"/>
      <c r="BF123"/>
      <c r="BG123"/>
      <c r="BJ123"/>
      <c r="BK123"/>
      <c r="BL123"/>
      <c r="BM123"/>
      <c r="BN123"/>
      <c r="BO123"/>
      <c r="BR123"/>
      <c r="BS123"/>
      <c r="BT123"/>
      <c r="BU123"/>
      <c r="BV123"/>
      <c r="BW123"/>
      <c r="BZ123"/>
      <c r="CA123"/>
      <c r="CB123"/>
      <c r="CC123"/>
      <c r="CD123"/>
      <c r="CE123"/>
      <c r="CH123"/>
      <c r="CI123"/>
      <c r="CJ123"/>
      <c r="CK123"/>
      <c r="CL123"/>
      <c r="CM123"/>
      <c r="CV123"/>
    </row>
    <row r="124" spans="4:100">
      <c r="D124"/>
      <c r="E124"/>
      <c r="F124"/>
      <c r="G124"/>
      <c r="J124"/>
      <c r="K124"/>
      <c r="L124"/>
      <c r="M124"/>
      <c r="P124"/>
      <c r="Q124"/>
      <c r="R124"/>
      <c r="S124"/>
      <c r="V124"/>
      <c r="W124"/>
      <c r="X124"/>
      <c r="Y124"/>
      <c r="Z124"/>
      <c r="AA124"/>
      <c r="AD124"/>
      <c r="AE124"/>
      <c r="AF124"/>
      <c r="AG124"/>
      <c r="AH124"/>
      <c r="AI124"/>
      <c r="AL124"/>
      <c r="AM124"/>
      <c r="AN124"/>
      <c r="AO124"/>
      <c r="AP124"/>
      <c r="AQ124"/>
      <c r="AT124"/>
      <c r="AU124"/>
      <c r="AV124"/>
      <c r="AW124"/>
      <c r="AX124"/>
      <c r="AY124"/>
      <c r="BB124"/>
      <c r="BC124"/>
      <c r="BD124"/>
      <c r="BE124"/>
      <c r="BF124"/>
      <c r="BG124"/>
      <c r="BJ124"/>
      <c r="BK124"/>
      <c r="BL124"/>
      <c r="BM124"/>
      <c r="BN124"/>
      <c r="BO124"/>
      <c r="BR124"/>
      <c r="BS124"/>
      <c r="BT124"/>
      <c r="BU124"/>
      <c r="BV124"/>
      <c r="BW124"/>
      <c r="BZ124"/>
      <c r="CA124"/>
      <c r="CB124"/>
      <c r="CC124"/>
      <c r="CD124"/>
      <c r="CE124"/>
      <c r="CH124"/>
      <c r="CI124"/>
      <c r="CJ124"/>
      <c r="CK124"/>
      <c r="CL124"/>
      <c r="CM124"/>
      <c r="CV124"/>
    </row>
    <row r="125" spans="4:100">
      <c r="D125"/>
      <c r="E125"/>
      <c r="F125"/>
      <c r="G125"/>
      <c r="J125"/>
      <c r="K125"/>
      <c r="L125"/>
      <c r="M125"/>
      <c r="P125"/>
      <c r="Q125"/>
      <c r="R125"/>
      <c r="S125"/>
      <c r="V125"/>
      <c r="W125"/>
      <c r="X125"/>
      <c r="Y125"/>
      <c r="Z125"/>
      <c r="AA125"/>
      <c r="AD125"/>
      <c r="AE125"/>
      <c r="AF125"/>
      <c r="AG125"/>
      <c r="AH125"/>
      <c r="AI125"/>
      <c r="AL125"/>
      <c r="AM125"/>
      <c r="AN125"/>
      <c r="AO125"/>
      <c r="AP125"/>
      <c r="AQ125"/>
      <c r="AT125"/>
      <c r="AU125"/>
      <c r="AV125"/>
      <c r="AW125"/>
      <c r="AX125"/>
      <c r="AY125"/>
      <c r="BB125"/>
      <c r="BC125"/>
      <c r="BD125"/>
      <c r="BE125"/>
      <c r="BF125"/>
      <c r="BG125"/>
      <c r="BJ125"/>
      <c r="BK125"/>
      <c r="BL125"/>
      <c r="BM125"/>
      <c r="BN125"/>
      <c r="BO125"/>
      <c r="BR125"/>
      <c r="BS125"/>
      <c r="BT125"/>
      <c r="BU125"/>
      <c r="BV125"/>
      <c r="BW125"/>
      <c r="BZ125"/>
      <c r="CA125"/>
      <c r="CB125"/>
      <c r="CC125"/>
      <c r="CD125"/>
      <c r="CE125"/>
      <c r="CH125"/>
      <c r="CI125"/>
      <c r="CJ125"/>
      <c r="CK125"/>
      <c r="CL125"/>
      <c r="CM125"/>
      <c r="CV125"/>
    </row>
    <row r="126" spans="4:100">
      <c r="D126"/>
      <c r="E126"/>
      <c r="F126"/>
      <c r="G126"/>
      <c r="J126"/>
      <c r="K126"/>
      <c r="L126"/>
      <c r="M126"/>
      <c r="P126"/>
      <c r="Q126"/>
      <c r="R126"/>
      <c r="S126"/>
      <c r="V126"/>
      <c r="W126"/>
      <c r="X126"/>
      <c r="Y126"/>
      <c r="Z126"/>
      <c r="AA126"/>
      <c r="AD126"/>
      <c r="AE126"/>
      <c r="AF126"/>
      <c r="AG126"/>
      <c r="AH126"/>
      <c r="AI126"/>
      <c r="AL126"/>
      <c r="AM126"/>
      <c r="AN126"/>
      <c r="AO126"/>
      <c r="AP126"/>
      <c r="AQ126"/>
      <c r="AT126"/>
      <c r="AU126"/>
      <c r="AV126"/>
      <c r="AW126"/>
      <c r="AX126"/>
      <c r="AY126"/>
      <c r="BB126"/>
      <c r="BC126"/>
      <c r="BD126"/>
      <c r="BE126"/>
      <c r="BF126"/>
      <c r="BG126"/>
      <c r="BJ126"/>
      <c r="BK126"/>
      <c r="BL126"/>
      <c r="BM126"/>
      <c r="BN126"/>
      <c r="BO126"/>
      <c r="BR126"/>
      <c r="BS126"/>
      <c r="BT126"/>
      <c r="BU126"/>
      <c r="BV126"/>
      <c r="BW126"/>
      <c r="BZ126"/>
      <c r="CA126"/>
      <c r="CB126"/>
      <c r="CC126"/>
      <c r="CD126"/>
      <c r="CE126"/>
      <c r="CH126"/>
      <c r="CI126"/>
      <c r="CJ126"/>
      <c r="CK126"/>
      <c r="CL126"/>
      <c r="CM126"/>
      <c r="CV126"/>
    </row>
    <row r="127" spans="4:100">
      <c r="D127"/>
      <c r="E127"/>
      <c r="F127"/>
      <c r="G127"/>
      <c r="J127"/>
      <c r="K127"/>
      <c r="L127"/>
      <c r="M127"/>
      <c r="P127"/>
      <c r="Q127"/>
      <c r="R127"/>
      <c r="S127"/>
      <c r="V127"/>
      <c r="W127"/>
      <c r="X127"/>
      <c r="Y127"/>
      <c r="Z127"/>
      <c r="AA127"/>
      <c r="AD127"/>
      <c r="AE127"/>
      <c r="AF127"/>
      <c r="AG127"/>
      <c r="AH127"/>
      <c r="AI127"/>
      <c r="AL127"/>
      <c r="AM127"/>
      <c r="AN127"/>
      <c r="AO127"/>
      <c r="AP127"/>
      <c r="AQ127"/>
      <c r="AT127"/>
      <c r="AU127"/>
      <c r="AV127"/>
      <c r="AW127"/>
      <c r="AX127"/>
      <c r="AY127"/>
      <c r="BB127"/>
      <c r="BC127"/>
      <c r="BD127"/>
      <c r="BE127"/>
      <c r="BF127"/>
      <c r="BG127"/>
      <c r="BJ127"/>
      <c r="BK127"/>
      <c r="BL127"/>
      <c r="BM127"/>
      <c r="BN127"/>
      <c r="BO127"/>
      <c r="BR127"/>
      <c r="BS127"/>
      <c r="BT127"/>
      <c r="BU127"/>
      <c r="BV127"/>
      <c r="BW127"/>
      <c r="BZ127"/>
      <c r="CA127"/>
      <c r="CB127"/>
      <c r="CC127"/>
      <c r="CD127"/>
      <c r="CE127"/>
      <c r="CH127"/>
      <c r="CI127"/>
      <c r="CJ127"/>
      <c r="CK127"/>
      <c r="CL127"/>
      <c r="CM127"/>
      <c r="CV127"/>
    </row>
    <row r="128" spans="4:100">
      <c r="D128"/>
      <c r="E128"/>
      <c r="F128"/>
      <c r="G128"/>
      <c r="J128"/>
      <c r="K128"/>
      <c r="L128"/>
      <c r="M128"/>
      <c r="P128"/>
      <c r="Q128"/>
      <c r="R128"/>
      <c r="S128"/>
      <c r="V128"/>
      <c r="W128"/>
      <c r="X128"/>
      <c r="Y128"/>
      <c r="Z128"/>
      <c r="AA128"/>
      <c r="AD128"/>
      <c r="AE128"/>
      <c r="AF128"/>
      <c r="AG128"/>
      <c r="AH128"/>
      <c r="AI128"/>
      <c r="AL128"/>
      <c r="AM128"/>
      <c r="AN128"/>
      <c r="AO128"/>
      <c r="AP128"/>
      <c r="AQ128"/>
      <c r="AT128"/>
      <c r="AU128"/>
      <c r="AV128"/>
      <c r="AW128"/>
      <c r="AX128"/>
      <c r="AY128"/>
      <c r="BB128"/>
      <c r="BC128"/>
      <c r="BD128"/>
      <c r="BE128"/>
      <c r="BF128"/>
      <c r="BG128"/>
      <c r="BJ128"/>
      <c r="BK128"/>
      <c r="BL128"/>
      <c r="BM128"/>
      <c r="BN128"/>
      <c r="BO128"/>
      <c r="BR128"/>
      <c r="BS128"/>
      <c r="BT128"/>
      <c r="BU128"/>
      <c r="BV128"/>
      <c r="BW128"/>
      <c r="BZ128"/>
      <c r="CA128"/>
      <c r="CB128"/>
      <c r="CC128"/>
      <c r="CD128"/>
      <c r="CE128"/>
      <c r="CH128"/>
      <c r="CI128"/>
      <c r="CJ128"/>
      <c r="CK128"/>
      <c r="CL128"/>
      <c r="CM128"/>
      <c r="CV128"/>
    </row>
    <row r="129" spans="4:100">
      <c r="D129"/>
      <c r="E129"/>
      <c r="F129"/>
      <c r="G129"/>
      <c r="J129"/>
      <c r="K129"/>
      <c r="L129"/>
      <c r="M129"/>
      <c r="P129"/>
      <c r="Q129"/>
      <c r="R129"/>
      <c r="S129"/>
      <c r="V129"/>
      <c r="W129"/>
      <c r="X129"/>
      <c r="Y129"/>
      <c r="Z129"/>
      <c r="AA129"/>
      <c r="AD129"/>
      <c r="AE129"/>
      <c r="AF129"/>
      <c r="AG129"/>
      <c r="AH129"/>
      <c r="AI129"/>
      <c r="AL129"/>
      <c r="AM129"/>
      <c r="AN129"/>
      <c r="AO129"/>
      <c r="AP129"/>
      <c r="AQ129"/>
      <c r="AT129"/>
      <c r="AU129"/>
      <c r="AV129"/>
      <c r="AW129"/>
      <c r="AX129"/>
      <c r="AY129"/>
      <c r="BB129"/>
      <c r="BC129"/>
      <c r="BD129"/>
      <c r="BE129"/>
      <c r="BF129"/>
      <c r="BG129"/>
      <c r="BJ129"/>
      <c r="BK129"/>
      <c r="BL129"/>
      <c r="BM129"/>
      <c r="BN129"/>
      <c r="BO129"/>
      <c r="BR129"/>
      <c r="BS129"/>
      <c r="BT129"/>
      <c r="BU129"/>
      <c r="BV129"/>
      <c r="BW129"/>
      <c r="BZ129"/>
      <c r="CA129"/>
      <c r="CB129"/>
      <c r="CC129"/>
      <c r="CD129"/>
      <c r="CE129"/>
      <c r="CH129"/>
      <c r="CI129"/>
      <c r="CJ129"/>
      <c r="CK129"/>
      <c r="CL129"/>
      <c r="CM129"/>
      <c r="CV129"/>
    </row>
    <row r="130" spans="4:100">
      <c r="D130"/>
      <c r="E130"/>
      <c r="F130"/>
      <c r="G130"/>
      <c r="J130"/>
      <c r="K130"/>
      <c r="L130"/>
      <c r="M130"/>
      <c r="P130"/>
      <c r="Q130"/>
      <c r="R130"/>
      <c r="S130"/>
      <c r="V130"/>
      <c r="W130"/>
      <c r="X130"/>
      <c r="Y130"/>
      <c r="Z130"/>
      <c r="AA130"/>
      <c r="AD130"/>
      <c r="AE130"/>
      <c r="AF130"/>
      <c r="AG130"/>
      <c r="AH130"/>
      <c r="AI130"/>
      <c r="AL130"/>
      <c r="AM130"/>
      <c r="AN130"/>
      <c r="AO130"/>
      <c r="AP130"/>
      <c r="AQ130"/>
      <c r="AT130"/>
      <c r="AU130"/>
      <c r="AV130"/>
      <c r="AW130"/>
      <c r="AX130"/>
      <c r="AY130"/>
      <c r="BB130"/>
      <c r="BC130"/>
      <c r="BD130"/>
      <c r="BE130"/>
      <c r="BF130"/>
      <c r="BG130"/>
      <c r="BJ130"/>
      <c r="BK130"/>
      <c r="BL130"/>
      <c r="BM130"/>
      <c r="BN130"/>
      <c r="BO130"/>
      <c r="BR130"/>
      <c r="BS130"/>
      <c r="BT130"/>
      <c r="BU130"/>
      <c r="BV130"/>
      <c r="BW130"/>
      <c r="BZ130"/>
      <c r="CA130"/>
      <c r="CB130"/>
      <c r="CC130"/>
      <c r="CD130"/>
      <c r="CE130"/>
      <c r="CH130"/>
      <c r="CI130"/>
      <c r="CJ130"/>
      <c r="CK130"/>
      <c r="CL130"/>
      <c r="CM130"/>
      <c r="CV130"/>
    </row>
    <row r="131" spans="4:100">
      <c r="D131"/>
      <c r="E131"/>
      <c r="F131"/>
      <c r="G131"/>
      <c r="J131"/>
      <c r="K131"/>
      <c r="L131"/>
      <c r="M131"/>
      <c r="P131"/>
      <c r="Q131"/>
      <c r="R131"/>
      <c r="S131"/>
      <c r="V131"/>
      <c r="W131"/>
      <c r="X131"/>
      <c r="Y131"/>
      <c r="Z131"/>
      <c r="AA131"/>
      <c r="AD131"/>
      <c r="AE131"/>
      <c r="AF131"/>
      <c r="AG131"/>
      <c r="AH131"/>
      <c r="AI131"/>
      <c r="AL131"/>
      <c r="AM131"/>
      <c r="AN131"/>
      <c r="AO131"/>
      <c r="AP131"/>
      <c r="AQ131"/>
      <c r="AT131"/>
      <c r="AU131"/>
      <c r="AV131"/>
      <c r="AW131"/>
      <c r="AX131"/>
      <c r="AY131"/>
      <c r="BB131"/>
      <c r="BC131"/>
      <c r="BD131"/>
      <c r="BE131"/>
      <c r="BF131"/>
      <c r="BG131"/>
      <c r="BJ131"/>
      <c r="BK131"/>
      <c r="BL131"/>
      <c r="BM131"/>
      <c r="BN131"/>
      <c r="BO131"/>
      <c r="BR131"/>
      <c r="BS131"/>
      <c r="BT131"/>
      <c r="BU131"/>
      <c r="BV131"/>
      <c r="BW131"/>
      <c r="BZ131"/>
      <c r="CA131"/>
      <c r="CB131"/>
      <c r="CC131"/>
      <c r="CD131"/>
      <c r="CE131"/>
      <c r="CH131"/>
      <c r="CI131"/>
      <c r="CJ131"/>
      <c r="CK131"/>
      <c r="CL131"/>
      <c r="CM131"/>
      <c r="CV131"/>
    </row>
    <row r="132" spans="4:100">
      <c r="D132"/>
      <c r="E132"/>
      <c r="F132"/>
      <c r="G132"/>
      <c r="J132"/>
      <c r="K132"/>
      <c r="L132"/>
      <c r="M132"/>
      <c r="P132"/>
      <c r="Q132"/>
      <c r="R132"/>
      <c r="S132"/>
      <c r="V132"/>
      <c r="W132"/>
      <c r="X132"/>
      <c r="Y132"/>
      <c r="Z132"/>
      <c r="AA132"/>
      <c r="AD132"/>
      <c r="AE132"/>
      <c r="AF132"/>
      <c r="AG132"/>
      <c r="AH132"/>
      <c r="AI132"/>
      <c r="AL132"/>
      <c r="AM132"/>
      <c r="AN132"/>
      <c r="AO132"/>
      <c r="AP132"/>
      <c r="AQ132"/>
      <c r="AT132"/>
      <c r="AU132"/>
      <c r="AV132"/>
      <c r="AW132"/>
      <c r="AX132"/>
      <c r="AY132"/>
      <c r="BB132"/>
      <c r="BC132"/>
      <c r="BD132"/>
      <c r="BE132"/>
      <c r="BF132"/>
      <c r="BG132"/>
      <c r="BJ132"/>
      <c r="BK132"/>
      <c r="BL132"/>
      <c r="BM132"/>
      <c r="BN132"/>
      <c r="BO132"/>
      <c r="BR132"/>
      <c r="BS132"/>
      <c r="BT132"/>
      <c r="BU132"/>
      <c r="BV132"/>
      <c r="BW132"/>
      <c r="BZ132"/>
      <c r="CA132"/>
      <c r="CB132"/>
      <c r="CC132"/>
      <c r="CD132"/>
      <c r="CE132"/>
      <c r="CH132"/>
      <c r="CI132"/>
      <c r="CJ132"/>
      <c r="CK132"/>
      <c r="CL132"/>
      <c r="CM132"/>
      <c r="CV132"/>
    </row>
    <row r="133" spans="4:100">
      <c r="D133"/>
      <c r="E133"/>
      <c r="F133"/>
      <c r="G133"/>
      <c r="J133"/>
      <c r="K133"/>
      <c r="L133"/>
      <c r="M133"/>
      <c r="P133"/>
      <c r="Q133"/>
      <c r="R133"/>
      <c r="S133"/>
      <c r="V133"/>
      <c r="W133"/>
      <c r="X133"/>
      <c r="Y133"/>
      <c r="Z133"/>
      <c r="AA133"/>
      <c r="AD133"/>
      <c r="AE133"/>
      <c r="AF133"/>
      <c r="AG133"/>
      <c r="AH133"/>
      <c r="AI133"/>
      <c r="AL133"/>
      <c r="AM133"/>
      <c r="AN133"/>
      <c r="AO133"/>
      <c r="AP133"/>
      <c r="AQ133"/>
      <c r="AT133"/>
      <c r="AU133"/>
      <c r="AV133"/>
      <c r="AW133"/>
      <c r="AX133"/>
      <c r="AY133"/>
      <c r="BB133"/>
      <c r="BC133"/>
      <c r="BD133"/>
      <c r="BE133"/>
      <c r="BF133"/>
      <c r="BG133"/>
      <c r="BJ133"/>
      <c r="BK133"/>
      <c r="BL133"/>
      <c r="BM133"/>
      <c r="BN133"/>
      <c r="BO133"/>
      <c r="BR133"/>
      <c r="BS133"/>
      <c r="BT133"/>
      <c r="BU133"/>
      <c r="BV133"/>
      <c r="BW133"/>
      <c r="BZ133"/>
      <c r="CA133"/>
      <c r="CB133"/>
      <c r="CC133"/>
      <c r="CD133"/>
      <c r="CE133"/>
      <c r="CH133"/>
      <c r="CI133"/>
      <c r="CJ133"/>
      <c r="CK133"/>
      <c r="CL133"/>
      <c r="CM133"/>
      <c r="CV133"/>
    </row>
    <row r="134" spans="4:100">
      <c r="D134"/>
      <c r="E134"/>
      <c r="F134"/>
      <c r="G134"/>
      <c r="J134"/>
      <c r="K134"/>
      <c r="L134"/>
      <c r="M134"/>
      <c r="P134"/>
      <c r="Q134"/>
      <c r="R134"/>
      <c r="S134"/>
      <c r="V134"/>
      <c r="W134"/>
      <c r="X134"/>
      <c r="Y134"/>
      <c r="Z134"/>
      <c r="AA134"/>
      <c r="AD134"/>
      <c r="AE134"/>
      <c r="AF134"/>
      <c r="AG134"/>
      <c r="AH134"/>
      <c r="AI134"/>
      <c r="AL134"/>
      <c r="AM134"/>
      <c r="AN134"/>
      <c r="AO134"/>
      <c r="AP134"/>
      <c r="AQ134"/>
      <c r="AT134"/>
      <c r="AU134"/>
      <c r="AV134"/>
      <c r="AW134"/>
      <c r="AX134"/>
      <c r="AY134"/>
      <c r="BB134"/>
      <c r="BC134"/>
      <c r="BD134"/>
      <c r="BE134"/>
      <c r="BF134"/>
      <c r="BG134"/>
      <c r="BJ134"/>
      <c r="BK134"/>
      <c r="BL134"/>
      <c r="BM134"/>
      <c r="BN134"/>
      <c r="BO134"/>
      <c r="BR134"/>
      <c r="BS134"/>
      <c r="BT134"/>
      <c r="BU134"/>
      <c r="BV134"/>
      <c r="BW134"/>
      <c r="BZ134"/>
      <c r="CA134"/>
      <c r="CB134"/>
      <c r="CC134"/>
      <c r="CD134"/>
      <c r="CE134"/>
      <c r="CH134"/>
      <c r="CI134"/>
      <c r="CJ134"/>
      <c r="CK134"/>
      <c r="CL134"/>
      <c r="CM134"/>
      <c r="CV134"/>
    </row>
    <row r="135" spans="4:100">
      <c r="D135"/>
      <c r="E135"/>
      <c r="F135"/>
      <c r="G135"/>
      <c r="J135"/>
      <c r="K135"/>
      <c r="L135"/>
      <c r="M135"/>
      <c r="P135"/>
      <c r="Q135"/>
      <c r="R135"/>
      <c r="S135"/>
      <c r="V135"/>
      <c r="W135"/>
      <c r="X135"/>
      <c r="Y135"/>
      <c r="Z135"/>
      <c r="AA135"/>
      <c r="AD135"/>
      <c r="AE135"/>
      <c r="AF135"/>
      <c r="AG135"/>
      <c r="AH135"/>
      <c r="AI135"/>
      <c r="AL135"/>
      <c r="AM135"/>
      <c r="AN135"/>
      <c r="AO135"/>
      <c r="AP135"/>
      <c r="AQ135"/>
      <c r="AT135"/>
      <c r="AU135"/>
      <c r="AV135"/>
      <c r="AW135"/>
      <c r="AX135"/>
      <c r="AY135"/>
      <c r="BB135"/>
      <c r="BC135"/>
      <c r="BD135"/>
      <c r="BE135"/>
      <c r="BF135"/>
      <c r="BG135"/>
      <c r="BJ135"/>
      <c r="BK135"/>
      <c r="BL135"/>
      <c r="BM135"/>
      <c r="BN135"/>
      <c r="BO135"/>
      <c r="BR135"/>
      <c r="BS135"/>
      <c r="BT135"/>
      <c r="BU135"/>
      <c r="BV135"/>
      <c r="BW135"/>
      <c r="BZ135"/>
      <c r="CA135"/>
      <c r="CB135"/>
      <c r="CC135"/>
      <c r="CD135"/>
      <c r="CE135"/>
      <c r="CH135"/>
      <c r="CI135"/>
      <c r="CJ135"/>
      <c r="CK135"/>
      <c r="CL135"/>
      <c r="CM135"/>
      <c r="CV135"/>
    </row>
    <row r="136" spans="4:100">
      <c r="D136"/>
      <c r="E136"/>
      <c r="F136"/>
      <c r="G136"/>
      <c r="J136"/>
      <c r="K136"/>
      <c r="L136"/>
      <c r="M136"/>
      <c r="P136"/>
      <c r="Q136"/>
      <c r="R136"/>
      <c r="S136"/>
      <c r="V136"/>
      <c r="W136"/>
      <c r="X136"/>
      <c r="Y136"/>
      <c r="Z136"/>
      <c r="AA136"/>
      <c r="AD136"/>
      <c r="AE136"/>
      <c r="AF136"/>
      <c r="AG136"/>
      <c r="AH136"/>
      <c r="AI136"/>
      <c r="AL136"/>
      <c r="AM136"/>
      <c r="AN136"/>
      <c r="AO136"/>
      <c r="AP136"/>
      <c r="AQ136"/>
      <c r="AT136"/>
      <c r="AU136"/>
      <c r="AV136"/>
      <c r="AW136"/>
      <c r="AX136"/>
      <c r="AY136"/>
      <c r="BB136"/>
      <c r="BC136"/>
      <c r="BD136"/>
      <c r="BE136"/>
      <c r="BF136"/>
      <c r="BG136"/>
      <c r="BJ136"/>
      <c r="BK136"/>
      <c r="BL136"/>
      <c r="BM136"/>
      <c r="BN136"/>
      <c r="BO136"/>
      <c r="BR136"/>
      <c r="BS136"/>
      <c r="BT136"/>
      <c r="BU136"/>
      <c r="BV136"/>
      <c r="BW136"/>
      <c r="BZ136"/>
      <c r="CA136"/>
      <c r="CB136"/>
      <c r="CC136"/>
      <c r="CD136"/>
      <c r="CE136"/>
      <c r="CH136"/>
      <c r="CI136"/>
      <c r="CJ136"/>
      <c r="CK136"/>
      <c r="CL136"/>
      <c r="CM136"/>
      <c r="CV136"/>
    </row>
    <row r="137" spans="4:100">
      <c r="D137"/>
      <c r="E137"/>
      <c r="F137"/>
      <c r="G137"/>
      <c r="J137"/>
      <c r="K137"/>
      <c r="L137"/>
      <c r="M137"/>
      <c r="P137"/>
      <c r="Q137"/>
      <c r="R137"/>
      <c r="S137"/>
      <c r="V137"/>
      <c r="W137"/>
      <c r="X137"/>
      <c r="Y137"/>
      <c r="Z137"/>
      <c r="AA137"/>
      <c r="AD137"/>
      <c r="AE137"/>
      <c r="AF137"/>
      <c r="AG137"/>
      <c r="AH137"/>
      <c r="AI137"/>
      <c r="AL137"/>
      <c r="AM137"/>
      <c r="AN137"/>
      <c r="AO137"/>
      <c r="AP137"/>
      <c r="AQ137"/>
      <c r="AT137"/>
      <c r="AU137"/>
      <c r="AV137"/>
      <c r="AW137"/>
      <c r="AX137"/>
      <c r="AY137"/>
      <c r="BB137"/>
      <c r="BC137"/>
      <c r="BD137"/>
      <c r="BE137"/>
      <c r="BF137"/>
      <c r="BG137"/>
      <c r="BJ137"/>
      <c r="BK137"/>
      <c r="BL137"/>
      <c r="BM137"/>
      <c r="BN137"/>
      <c r="BO137"/>
      <c r="BR137"/>
      <c r="BS137"/>
      <c r="BT137"/>
      <c r="BU137"/>
      <c r="BV137"/>
      <c r="BW137"/>
      <c r="BZ137"/>
      <c r="CA137"/>
      <c r="CB137"/>
      <c r="CC137"/>
      <c r="CD137"/>
      <c r="CE137"/>
      <c r="CH137"/>
      <c r="CI137"/>
      <c r="CJ137"/>
      <c r="CK137"/>
      <c r="CL137"/>
      <c r="CM137"/>
      <c r="CV137"/>
    </row>
    <row r="138" spans="4:100">
      <c r="D138"/>
      <c r="E138"/>
      <c r="F138"/>
      <c r="G138"/>
      <c r="J138"/>
      <c r="K138"/>
      <c r="L138"/>
      <c r="M138"/>
      <c r="P138"/>
      <c r="Q138"/>
      <c r="R138"/>
      <c r="S138"/>
      <c r="V138"/>
      <c r="W138"/>
      <c r="X138"/>
      <c r="Y138"/>
      <c r="Z138"/>
      <c r="AA138"/>
      <c r="AD138"/>
      <c r="AE138"/>
      <c r="AF138"/>
      <c r="AG138"/>
      <c r="AH138"/>
      <c r="AI138"/>
      <c r="AL138"/>
      <c r="AM138"/>
      <c r="AN138"/>
      <c r="AO138"/>
      <c r="AP138"/>
      <c r="AQ138"/>
      <c r="AT138"/>
      <c r="AU138"/>
      <c r="AV138"/>
      <c r="AW138"/>
      <c r="AX138"/>
      <c r="AY138"/>
      <c r="BB138"/>
      <c r="BC138"/>
      <c r="BD138"/>
      <c r="BE138"/>
      <c r="BF138"/>
      <c r="BG138"/>
      <c r="BJ138"/>
      <c r="BK138"/>
      <c r="BL138"/>
      <c r="BM138"/>
      <c r="BN138"/>
      <c r="BO138"/>
      <c r="BR138"/>
      <c r="BS138"/>
      <c r="BT138"/>
      <c r="BU138"/>
      <c r="BV138"/>
      <c r="BW138"/>
      <c r="BZ138"/>
      <c r="CA138"/>
      <c r="CB138"/>
      <c r="CC138"/>
      <c r="CD138"/>
      <c r="CE138"/>
      <c r="CH138"/>
      <c r="CI138"/>
      <c r="CJ138"/>
      <c r="CK138"/>
      <c r="CL138"/>
      <c r="CM138"/>
      <c r="CV138"/>
    </row>
    <row r="139" spans="4:100">
      <c r="D139"/>
      <c r="E139"/>
      <c r="F139"/>
      <c r="G139"/>
      <c r="J139"/>
      <c r="K139"/>
      <c r="L139"/>
      <c r="M139"/>
      <c r="P139"/>
      <c r="Q139"/>
      <c r="R139"/>
      <c r="S139"/>
      <c r="V139"/>
      <c r="W139"/>
      <c r="X139"/>
      <c r="Y139"/>
      <c r="Z139"/>
      <c r="AA139"/>
      <c r="AD139"/>
      <c r="AE139"/>
      <c r="AF139"/>
      <c r="AG139"/>
      <c r="AH139"/>
      <c r="AI139"/>
      <c r="AL139"/>
      <c r="AM139"/>
      <c r="AN139"/>
      <c r="AO139"/>
      <c r="AP139"/>
      <c r="AQ139"/>
      <c r="AT139"/>
      <c r="AU139"/>
      <c r="AV139"/>
      <c r="AW139"/>
      <c r="AX139"/>
      <c r="AY139"/>
      <c r="BB139"/>
      <c r="BC139"/>
      <c r="BD139"/>
      <c r="BE139"/>
      <c r="BF139"/>
      <c r="BG139"/>
      <c r="BJ139"/>
      <c r="BK139"/>
      <c r="BL139"/>
      <c r="BM139"/>
      <c r="BN139"/>
      <c r="BO139"/>
      <c r="BR139"/>
      <c r="BS139"/>
      <c r="BT139"/>
      <c r="BU139"/>
      <c r="BV139"/>
      <c r="BW139"/>
      <c r="BZ139"/>
      <c r="CA139"/>
      <c r="CB139"/>
      <c r="CC139"/>
      <c r="CD139"/>
      <c r="CE139"/>
      <c r="CH139"/>
      <c r="CI139"/>
      <c r="CJ139"/>
      <c r="CK139"/>
      <c r="CL139"/>
      <c r="CM139"/>
      <c r="CV139"/>
    </row>
    <row r="140" spans="4:100">
      <c r="D140"/>
      <c r="E140"/>
      <c r="F140"/>
      <c r="G140"/>
      <c r="J140"/>
      <c r="K140"/>
      <c r="L140"/>
      <c r="M140"/>
      <c r="P140"/>
      <c r="Q140"/>
      <c r="R140"/>
      <c r="S140"/>
      <c r="V140"/>
      <c r="W140"/>
      <c r="X140"/>
      <c r="Y140"/>
      <c r="Z140"/>
      <c r="AA140"/>
      <c r="AD140"/>
      <c r="AE140"/>
      <c r="AF140"/>
      <c r="AG140"/>
      <c r="AH140"/>
      <c r="AI140"/>
      <c r="AL140"/>
      <c r="AM140"/>
      <c r="AN140"/>
      <c r="AO140"/>
      <c r="AP140"/>
      <c r="AQ140"/>
      <c r="AT140"/>
      <c r="AU140"/>
      <c r="AV140"/>
      <c r="AW140"/>
      <c r="AX140"/>
      <c r="AY140"/>
      <c r="BB140"/>
      <c r="BC140"/>
      <c r="BD140"/>
      <c r="BE140"/>
      <c r="BF140"/>
      <c r="BG140"/>
      <c r="BJ140"/>
      <c r="BK140"/>
      <c r="BL140"/>
      <c r="BM140"/>
      <c r="BN140"/>
      <c r="BO140"/>
      <c r="BR140"/>
      <c r="BS140"/>
      <c r="BT140"/>
      <c r="BU140"/>
      <c r="BV140"/>
      <c r="BW140"/>
      <c r="BZ140"/>
      <c r="CA140"/>
      <c r="CB140"/>
      <c r="CC140"/>
      <c r="CD140"/>
      <c r="CE140"/>
      <c r="CH140"/>
      <c r="CI140"/>
      <c r="CJ140"/>
      <c r="CK140"/>
      <c r="CL140"/>
      <c r="CM140"/>
      <c r="CV140"/>
    </row>
    <row r="141" spans="4:100">
      <c r="D141"/>
      <c r="E141"/>
      <c r="F141"/>
      <c r="G141"/>
      <c r="J141"/>
      <c r="K141"/>
      <c r="L141"/>
      <c r="M141"/>
      <c r="P141"/>
      <c r="Q141"/>
      <c r="R141"/>
      <c r="S141"/>
      <c r="V141"/>
      <c r="W141"/>
      <c r="X141"/>
      <c r="Y141"/>
      <c r="Z141"/>
      <c r="AA141"/>
      <c r="AD141"/>
      <c r="AE141"/>
      <c r="AF141"/>
      <c r="AG141"/>
      <c r="AH141"/>
      <c r="AI141"/>
      <c r="AL141"/>
      <c r="AM141"/>
      <c r="AN141"/>
      <c r="AO141"/>
      <c r="AP141"/>
      <c r="AQ141"/>
      <c r="AT141"/>
      <c r="AU141"/>
      <c r="AV141"/>
      <c r="AW141"/>
      <c r="AX141"/>
      <c r="AY141"/>
      <c r="BB141"/>
      <c r="BC141"/>
      <c r="BD141"/>
      <c r="BE141"/>
      <c r="BF141"/>
      <c r="BG141"/>
      <c r="BJ141"/>
      <c r="BK141"/>
      <c r="BL141"/>
      <c r="BM141"/>
      <c r="BN141"/>
      <c r="BO141"/>
      <c r="BR141"/>
      <c r="BS141"/>
      <c r="BT141"/>
      <c r="BU141"/>
      <c r="BV141"/>
      <c r="BW141"/>
      <c r="BZ141"/>
      <c r="CA141"/>
      <c r="CB141"/>
      <c r="CC141"/>
      <c r="CD141"/>
      <c r="CE141"/>
      <c r="CH141"/>
      <c r="CI141"/>
      <c r="CJ141"/>
      <c r="CK141"/>
      <c r="CL141"/>
      <c r="CM141"/>
      <c r="CV141"/>
    </row>
    <row r="142" spans="4:100">
      <c r="D142"/>
      <c r="E142"/>
      <c r="F142"/>
      <c r="G142"/>
      <c r="J142"/>
      <c r="K142"/>
      <c r="L142"/>
      <c r="M142"/>
      <c r="P142"/>
      <c r="Q142"/>
      <c r="R142"/>
      <c r="S142"/>
      <c r="V142"/>
      <c r="W142"/>
      <c r="X142"/>
      <c r="Y142"/>
      <c r="Z142"/>
      <c r="AA142"/>
      <c r="AD142"/>
      <c r="AE142"/>
      <c r="AF142"/>
      <c r="AG142"/>
      <c r="AH142"/>
      <c r="AI142"/>
      <c r="AL142"/>
      <c r="AM142"/>
      <c r="AN142"/>
      <c r="AO142"/>
      <c r="AP142"/>
      <c r="AQ142"/>
      <c r="AT142"/>
      <c r="AU142"/>
      <c r="AV142"/>
      <c r="AW142"/>
      <c r="AX142"/>
      <c r="AY142"/>
      <c r="BB142"/>
      <c r="BC142"/>
      <c r="BD142"/>
      <c r="BE142"/>
      <c r="BF142"/>
      <c r="BG142"/>
      <c r="BJ142"/>
      <c r="BK142"/>
      <c r="BL142"/>
      <c r="BM142"/>
      <c r="BN142"/>
      <c r="BO142"/>
      <c r="BR142"/>
      <c r="BS142"/>
      <c r="BT142"/>
      <c r="BU142"/>
      <c r="BV142"/>
      <c r="BW142"/>
      <c r="BZ142"/>
      <c r="CA142"/>
      <c r="CB142"/>
      <c r="CC142"/>
      <c r="CD142"/>
      <c r="CE142"/>
      <c r="CH142"/>
      <c r="CI142"/>
      <c r="CJ142"/>
      <c r="CK142"/>
      <c r="CL142"/>
      <c r="CM142"/>
      <c r="CV142"/>
    </row>
    <row r="143" spans="4:100">
      <c r="D143"/>
      <c r="E143"/>
      <c r="F143"/>
      <c r="G143"/>
      <c r="J143"/>
      <c r="K143"/>
      <c r="L143"/>
      <c r="M143"/>
      <c r="P143"/>
      <c r="Q143"/>
      <c r="R143"/>
      <c r="S143"/>
      <c r="V143"/>
      <c r="W143"/>
      <c r="X143"/>
      <c r="Y143"/>
      <c r="Z143"/>
      <c r="AA143"/>
      <c r="AD143"/>
      <c r="AE143"/>
      <c r="AF143"/>
      <c r="AG143"/>
      <c r="AH143"/>
      <c r="AI143"/>
      <c r="AL143"/>
      <c r="AM143"/>
      <c r="AN143"/>
      <c r="AO143"/>
      <c r="AP143"/>
      <c r="AQ143"/>
      <c r="AT143"/>
      <c r="AU143"/>
      <c r="AV143"/>
      <c r="AW143"/>
      <c r="AX143"/>
      <c r="AY143"/>
      <c r="BB143"/>
      <c r="BC143"/>
      <c r="BD143"/>
      <c r="BE143"/>
      <c r="BF143"/>
      <c r="BG143"/>
      <c r="BJ143"/>
      <c r="BK143"/>
      <c r="BL143"/>
      <c r="BM143"/>
      <c r="BN143"/>
      <c r="BO143"/>
      <c r="BR143"/>
      <c r="BS143"/>
      <c r="BT143"/>
      <c r="BU143"/>
      <c r="BV143"/>
      <c r="BW143"/>
      <c r="BZ143"/>
      <c r="CA143"/>
      <c r="CB143"/>
      <c r="CC143"/>
      <c r="CD143"/>
      <c r="CE143"/>
      <c r="CH143"/>
      <c r="CI143"/>
      <c r="CJ143"/>
      <c r="CK143"/>
      <c r="CL143"/>
      <c r="CM143"/>
      <c r="CV143"/>
    </row>
  </sheetData>
  <mergeCells count="14">
    <mergeCell ref="D3:H3"/>
    <mergeCell ref="J3:N3"/>
    <mergeCell ref="P3:T3"/>
    <mergeCell ref="V3:AB3"/>
    <mergeCell ref="AD3:AJ3"/>
    <mergeCell ref="AL3:AR3"/>
    <mergeCell ref="AT3:AZ3"/>
    <mergeCell ref="BB3:BH3"/>
    <mergeCell ref="BJ3:BP3"/>
    <mergeCell ref="BR3:BX3"/>
    <mergeCell ref="BZ3:CF3"/>
    <mergeCell ref="CH3:CN3"/>
    <mergeCell ref="CP3:CW3"/>
    <mergeCell ref="CX3:DF3"/>
  </mergeCells>
  <pageMargins left="0.25" right="0.25" top="0.75" bottom="0.75" header="0.3" footer="0.3"/>
  <pageSetup paperSize="9" scale="62" orientation="landscape"/>
  <headerFooter>
    <oddHeader>&amp;C&amp;P sur&amp;N</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7">
    <tabColor theme="8" tint="0.399975585192419"/>
    <pageSetUpPr fitToPage="1"/>
  </sheetPr>
  <dimension ref="A1:DI62"/>
  <sheetViews>
    <sheetView showGridLines="0" zoomScaleSheetLayoutView="93" workbookViewId="0">
      <pane xSplit="2" ySplit="5" topLeftCell="C6" activePane="bottomRight" state="frozen"/>
      <selection/>
      <selection pane="topRight"/>
      <selection pane="bottomLeft"/>
      <selection pane="bottomRight" activeCell="BP1" sqref="D$1:BP$1048576"/>
    </sheetView>
  </sheetViews>
  <sheetFormatPr defaultColWidth="11.4266666666667" defaultRowHeight="15"/>
  <cols>
    <col min="1" max="1" width="2.85333333333333" customWidth="1"/>
    <col min="2" max="2" width="38.4266666666667" customWidth="1"/>
    <col min="3" max="3" width="1.14" style="109" customWidth="1"/>
    <col min="4" max="4" width="5.14" hidden="1" customWidth="1"/>
    <col min="5" max="5" width="7.42666666666667" hidden="1" customWidth="1"/>
    <col min="6" max="6" width="8" hidden="1" customWidth="1"/>
    <col min="7" max="7" width="5.14" hidden="1" customWidth="1"/>
    <col min="8" max="8" width="6.71333333333333" hidden="1" customWidth="1"/>
    <col min="9" max="9" width="0.713333333333333" style="109" hidden="1" customWidth="1"/>
    <col min="10" max="10" width="5.14" hidden="1" customWidth="1"/>
    <col min="11" max="11" width="7.42666666666667" hidden="1" customWidth="1"/>
    <col min="12" max="12" width="8" hidden="1" customWidth="1"/>
    <col min="13" max="13" width="5.14" hidden="1" customWidth="1"/>
    <col min="14" max="14" width="6.28666666666667" hidden="1" customWidth="1"/>
    <col min="15" max="15" width="0.713333333333333" style="109" hidden="1" customWidth="1"/>
    <col min="16" max="16" width="5.14" hidden="1" customWidth="1"/>
    <col min="17" max="17" width="7.42666666666667" hidden="1" customWidth="1"/>
    <col min="18" max="18" width="8" hidden="1" customWidth="1"/>
    <col min="19" max="19" width="5.14" hidden="1" customWidth="1"/>
    <col min="20" max="20" width="5.71333333333333" hidden="1" customWidth="1"/>
    <col min="21" max="21" width="0.713333333333333" style="109" hidden="1" customWidth="1"/>
    <col min="22" max="22" width="5.14" hidden="1" customWidth="1"/>
    <col min="23" max="23" width="7.42666666666667" hidden="1" customWidth="1"/>
    <col min="24" max="24" width="6.57333333333333" hidden="1" customWidth="1"/>
    <col min="25" max="25" width="8" hidden="1" customWidth="1"/>
    <col min="26" max="26" width="7.14" hidden="1" customWidth="1"/>
    <col min="27" max="27" width="5.14" hidden="1" customWidth="1"/>
    <col min="28" max="28" width="6.28666666666667" hidden="1" customWidth="1"/>
    <col min="29" max="29" width="0.713333333333333" style="109" hidden="1" customWidth="1"/>
    <col min="30" max="30" width="5.14" hidden="1" customWidth="1"/>
    <col min="31" max="31" width="7.42666666666667" hidden="1" customWidth="1"/>
    <col min="32" max="32" width="6.57333333333333" hidden="1" customWidth="1"/>
    <col min="33" max="33" width="8" hidden="1" customWidth="1"/>
    <col min="34" max="34" width="7.14" hidden="1" customWidth="1"/>
    <col min="35" max="35" width="5.14" hidden="1" customWidth="1"/>
    <col min="36" max="36" width="6.28666666666667" hidden="1" customWidth="1"/>
    <col min="37" max="37" width="0.713333333333333" style="109" hidden="1" customWidth="1"/>
    <col min="38" max="38" width="5.14" hidden="1" customWidth="1" collapsed="1"/>
    <col min="39" max="39" width="7.42666666666667" hidden="1" customWidth="1"/>
    <col min="40" max="40" width="6.57333333333333" hidden="1" customWidth="1"/>
    <col min="41" max="41" width="8" hidden="1" customWidth="1"/>
    <col min="42" max="42" width="7.14" hidden="1" customWidth="1"/>
    <col min="43" max="43" width="5.14" hidden="1" customWidth="1"/>
    <col min="44" max="44" width="7" hidden="1" customWidth="1"/>
    <col min="45" max="45" width="0.713333333333333" style="109" hidden="1" customWidth="1"/>
    <col min="46" max="46" width="5.14" hidden="1" customWidth="1" collapsed="1"/>
    <col min="47" max="47" width="7.42666666666667" hidden="1" customWidth="1"/>
    <col min="48" max="48" width="6.57333333333333" hidden="1" customWidth="1"/>
    <col min="49" max="49" width="8" hidden="1" customWidth="1"/>
    <col min="50" max="50" width="7.14" hidden="1" customWidth="1"/>
    <col min="51" max="51" width="5.14" hidden="1" customWidth="1"/>
    <col min="52" max="52" width="6.28666666666667" hidden="1" customWidth="1"/>
    <col min="53" max="53" width="1" style="109" hidden="1" customWidth="1" outlineLevel="1"/>
    <col min="54" max="54" width="5.14" hidden="1" customWidth="1" collapsed="1"/>
    <col min="55" max="55" width="7.42666666666667" hidden="1" customWidth="1"/>
    <col min="56" max="56" width="6" hidden="1" customWidth="1"/>
    <col min="57" max="57" width="8" hidden="1" customWidth="1"/>
    <col min="58" max="58" width="7.14" hidden="1" customWidth="1"/>
    <col min="59" max="59" width="5.14" hidden="1" customWidth="1"/>
    <col min="60" max="60" width="6.28666666666667" hidden="1" customWidth="1"/>
    <col min="61" max="61" width="0.713333333333333" style="109" hidden="1" customWidth="1"/>
    <col min="62" max="62" width="5.14" hidden="1" customWidth="1"/>
    <col min="63" max="63" width="7.42666666666667" hidden="1" customWidth="1"/>
    <col min="64" max="64" width="6.14" hidden="1" customWidth="1"/>
    <col min="65" max="65" width="8" hidden="1" customWidth="1"/>
    <col min="66" max="66" width="7.14" hidden="1" customWidth="1"/>
    <col min="67" max="67" width="5.42666666666667" hidden="1" customWidth="1"/>
    <col min="68" max="68" width="7" hidden="1" customWidth="1"/>
    <col min="69" max="69" width="0.713333333333333" style="109" hidden="1" customWidth="1"/>
    <col min="70" max="70" width="5.57333333333333" customWidth="1"/>
    <col min="71" max="71" width="7.42666666666667" customWidth="1"/>
    <col min="72" max="72" width="6.57333333333333" customWidth="1"/>
    <col min="73" max="73" width="8" customWidth="1"/>
    <col min="74" max="74" width="7.14" customWidth="1"/>
    <col min="75" max="75" width="5.85333333333333" customWidth="1"/>
    <col min="76" max="76" width="7" customWidth="1"/>
    <col min="77" max="77" width="0.713333333333333" style="109" hidden="1" customWidth="1"/>
    <col min="78" max="78" width="5.85333333333333" hidden="1" customWidth="1" collapsed="1"/>
    <col min="79" max="79" width="7.42666666666667" hidden="1" customWidth="1"/>
    <col min="80" max="80" width="6.57333333333333" hidden="1" customWidth="1"/>
    <col min="81" max="81" width="8" hidden="1" customWidth="1"/>
    <col min="82" max="82" width="7.14" hidden="1" customWidth="1"/>
    <col min="83" max="83" width="5.85333333333333" hidden="1" customWidth="1"/>
    <col min="84" max="84" width="4.85333333333333" hidden="1" customWidth="1"/>
    <col min="85" max="85" width="0.713333333333333" style="109" hidden="1" customWidth="1"/>
    <col min="86" max="86" width="5.85333333333333" hidden="1" customWidth="1"/>
    <col min="87" max="87" width="7.42666666666667" hidden="1" customWidth="1"/>
    <col min="88" max="88" width="6.57333333333333" hidden="1" customWidth="1"/>
    <col min="89" max="89" width="8" hidden="1" customWidth="1"/>
    <col min="90" max="90" width="7.14" hidden="1" customWidth="1"/>
    <col min="91" max="91" width="5.85333333333333" hidden="1" customWidth="1"/>
    <col min="92" max="92" width="4.85333333333333" hidden="1" customWidth="1"/>
    <col min="93" max="93" width="0.573333333333333" style="109" customWidth="1"/>
    <col min="94" max="94" width="5.85333333333333" customWidth="1"/>
    <col min="95" max="95" width="7.42666666666667" customWidth="1"/>
    <col min="96" max="96" width="6.57333333333333" customWidth="1"/>
    <col min="97" max="97" width="8" customWidth="1"/>
    <col min="98" max="98" width="7.14" customWidth="1"/>
    <col min="99" max="99" width="5.57333333333333" customWidth="1"/>
    <col min="100" max="100" width="8" customWidth="1"/>
    <col min="101" max="101" width="0.713333333333333" style="109" customWidth="1"/>
    <col min="102" max="102" width="8.71333333333333" customWidth="1"/>
    <col min="103" max="103" width="9.85333333333333" hidden="1" customWidth="1"/>
    <col min="104" max="104" width="7.28666666666667" hidden="1" customWidth="1"/>
    <col min="105" max="105" width="9.85333333333333" hidden="1" customWidth="1"/>
    <col min="106" max="106" width="6.57333333333333" customWidth="1"/>
    <col min="107" max="107" width="9.14" style="810" customWidth="1"/>
    <col min="108" max="108" width="8.71333333333333" style="810" hidden="1" customWidth="1"/>
    <col min="109" max="109" width="10.7133333333333" style="810" hidden="1" customWidth="1"/>
    <col min="110" max="110" width="9.14" style="810" hidden="1" customWidth="1" outlineLevel="1"/>
    <col min="111" max="111" width="1.28666666666667" style="109" customWidth="1" collapsed="1"/>
    <col min="112" max="112" width="19.4266666666667" style="1196" customWidth="1"/>
    <col min="113" max="113" width="22.4266666666667" customWidth="1"/>
  </cols>
  <sheetData>
    <row r="1" s="771" customFormat="1" spans="3:112">
      <c r="C1" s="193"/>
      <c r="I1" s="193"/>
      <c r="O1" s="193"/>
      <c r="U1" s="193"/>
      <c r="AC1" s="193"/>
      <c r="AD1" s="1267"/>
      <c r="AK1" s="193"/>
      <c r="AS1" s="193"/>
      <c r="BA1" s="193"/>
      <c r="BI1" s="193"/>
      <c r="BJ1" s="1300"/>
      <c r="BQ1" s="193"/>
      <c r="BY1" s="193"/>
      <c r="CG1" s="193"/>
      <c r="CO1" s="193"/>
      <c r="CQ1" s="1350"/>
      <c r="CW1" s="193"/>
      <c r="DG1" s="193"/>
      <c r="DH1" s="1374"/>
    </row>
    <row r="2" s="583" customFormat="1" ht="21" customHeight="1" spans="1:112">
      <c r="A2" s="586"/>
      <c r="B2" s="1197"/>
      <c r="C2" s="1198"/>
      <c r="D2" s="1199"/>
      <c r="E2" s="1199"/>
      <c r="F2" s="1199"/>
      <c r="G2" s="1199"/>
      <c r="H2" s="1199"/>
      <c r="I2" s="1199"/>
      <c r="J2" s="1199"/>
      <c r="K2" s="1199"/>
      <c r="L2" s="1199"/>
      <c r="M2" s="1199"/>
      <c r="N2" s="1199"/>
      <c r="O2" s="1199"/>
      <c r="P2" s="1199"/>
      <c r="Q2" s="1199"/>
      <c r="R2" s="1199"/>
      <c r="S2" s="1199"/>
      <c r="T2" s="1199"/>
      <c r="U2" s="1199"/>
      <c r="V2" s="1199"/>
      <c r="W2" s="1199"/>
      <c r="X2" s="1199"/>
      <c r="Y2" s="1199"/>
      <c r="Z2" s="1199"/>
      <c r="AA2" s="1199"/>
      <c r="AB2" s="1199"/>
      <c r="AC2" s="1199"/>
      <c r="AD2" s="1199"/>
      <c r="AE2" s="1268"/>
      <c r="AF2" s="1268"/>
      <c r="AG2" s="1268"/>
      <c r="AH2" s="1268"/>
      <c r="AI2" s="1268"/>
      <c r="AJ2" s="1270"/>
      <c r="AK2" s="1198"/>
      <c r="AL2" s="1199"/>
      <c r="AM2" s="1199"/>
      <c r="AN2" s="1273"/>
      <c r="AO2" s="1275"/>
      <c r="AP2" s="1273"/>
      <c r="AQ2" s="1268"/>
      <c r="AR2" s="1268"/>
      <c r="AS2" s="1198"/>
      <c r="AT2" s="1277"/>
      <c r="AU2" s="1268"/>
      <c r="AV2" s="1268"/>
      <c r="AW2" s="1268"/>
      <c r="AX2" s="1268"/>
      <c r="AY2" s="1268"/>
      <c r="AZ2" s="1268"/>
      <c r="BA2" s="1198"/>
      <c r="BB2" s="1268"/>
      <c r="BC2" s="1268"/>
      <c r="BD2" s="1268"/>
      <c r="BE2" s="1268"/>
      <c r="BF2" s="1268"/>
      <c r="BG2" s="1268"/>
      <c r="BH2" s="1268"/>
      <c r="BI2" s="1198"/>
      <c r="BJ2" s="1268"/>
      <c r="BK2" s="1268"/>
      <c r="BL2" s="1268"/>
      <c r="BM2" s="1268"/>
      <c r="BN2" s="1268"/>
      <c r="BO2" s="1270"/>
      <c r="BP2" s="1275"/>
      <c r="BQ2" s="1198"/>
      <c r="BR2" s="1268"/>
      <c r="BS2" s="1268"/>
      <c r="BT2" s="1268"/>
      <c r="BU2" s="1268"/>
      <c r="BV2" s="1268"/>
      <c r="BW2" s="1268"/>
      <c r="BX2" s="1268"/>
      <c r="BY2" s="1198"/>
      <c r="BZ2" s="1270"/>
      <c r="CA2" s="1270"/>
      <c r="CB2" s="1268"/>
      <c r="CC2" s="1268"/>
      <c r="CD2" s="1268"/>
      <c r="CE2" s="1268"/>
      <c r="CF2" s="1268"/>
      <c r="CG2" s="1198"/>
      <c r="CH2" s="1268"/>
      <c r="CI2" s="1268"/>
      <c r="CJ2" s="1268"/>
      <c r="CK2" s="1268"/>
      <c r="CL2" s="1268"/>
      <c r="CM2" s="1268"/>
      <c r="CN2" s="1268"/>
      <c r="CO2" s="1198"/>
      <c r="CP2" s="1277"/>
      <c r="CQ2" s="1270"/>
      <c r="CR2" s="1270"/>
      <c r="CS2" s="1270"/>
      <c r="CT2" s="1270"/>
      <c r="CU2" s="1270"/>
      <c r="CV2" s="1270"/>
      <c r="CW2" s="1198"/>
      <c r="CX2" s="1270"/>
      <c r="CY2" s="1270"/>
      <c r="CZ2" s="1270"/>
      <c r="DA2" s="1270"/>
      <c r="DB2" s="1363"/>
      <c r="DC2" s="1268"/>
      <c r="DD2" s="1268"/>
      <c r="DE2" s="1268"/>
      <c r="DF2" s="677"/>
      <c r="DG2" s="584"/>
      <c r="DH2" s="1000"/>
    </row>
    <row r="3" ht="2.25" customHeight="1" spans="2:112">
      <c r="B3" s="1200"/>
      <c r="C3" s="1201"/>
      <c r="D3" s="1202"/>
      <c r="E3" s="1202"/>
      <c r="F3" s="1202"/>
      <c r="G3" s="1202"/>
      <c r="H3" s="1202"/>
      <c r="I3" s="1201"/>
      <c r="J3" s="1202"/>
      <c r="K3" s="1202"/>
      <c r="L3" s="1202"/>
      <c r="M3" s="1202"/>
      <c r="N3" s="1202"/>
      <c r="O3" s="1201"/>
      <c r="P3" s="1202"/>
      <c r="Q3" s="1202"/>
      <c r="R3" s="1202"/>
      <c r="S3" s="1202"/>
      <c r="T3" s="1202"/>
      <c r="U3" s="1201"/>
      <c r="V3" s="1202"/>
      <c r="W3" s="1202"/>
      <c r="X3" s="1202"/>
      <c r="Y3" s="1202"/>
      <c r="Z3" s="1202"/>
      <c r="AA3" s="1202"/>
      <c r="AB3" s="1202"/>
      <c r="AC3" s="1201"/>
      <c r="AD3" s="1202"/>
      <c r="AE3" s="1202"/>
      <c r="AF3" s="1202"/>
      <c r="AG3" s="1202"/>
      <c r="AH3" s="1202"/>
      <c r="AI3" s="1202"/>
      <c r="AJ3" s="1202"/>
      <c r="AK3" s="1201"/>
      <c r="AL3" s="1202"/>
      <c r="AM3" s="1202"/>
      <c r="AN3" s="1202"/>
      <c r="AO3" s="1202"/>
      <c r="AP3" s="1202"/>
      <c r="AQ3" s="1202"/>
      <c r="AR3" s="1202"/>
      <c r="AS3" s="1201"/>
      <c r="AT3" s="1202"/>
      <c r="AU3" s="1202"/>
      <c r="AV3" s="1202"/>
      <c r="AW3" s="1202"/>
      <c r="AX3" s="1202"/>
      <c r="AY3" s="1202"/>
      <c r="AZ3" s="1202"/>
      <c r="BA3" s="1201"/>
      <c r="BB3" s="1202"/>
      <c r="BC3" s="1202"/>
      <c r="BD3" s="1202"/>
      <c r="BE3" s="1202"/>
      <c r="BF3" s="1202"/>
      <c r="BG3" s="1202"/>
      <c r="BH3" s="1202"/>
      <c r="BI3" s="1201"/>
      <c r="BJ3" s="1202"/>
      <c r="BK3" s="1202"/>
      <c r="BL3" s="1202"/>
      <c r="BM3" s="1202"/>
      <c r="BN3" s="1202"/>
      <c r="BO3" s="1202"/>
      <c r="BP3" s="1202"/>
      <c r="BQ3" s="1201"/>
      <c r="BR3" s="1202"/>
      <c r="BS3" s="1202"/>
      <c r="BT3" s="1202"/>
      <c r="BU3" s="1202"/>
      <c r="BV3" s="1202"/>
      <c r="BW3" s="1202"/>
      <c r="BX3" s="1202"/>
      <c r="BY3" s="1201"/>
      <c r="BZ3" s="1202"/>
      <c r="CA3" s="1202"/>
      <c r="CB3" s="1202"/>
      <c r="CC3" s="1202"/>
      <c r="CD3" s="1202"/>
      <c r="CE3" s="1202"/>
      <c r="CF3" s="1202"/>
      <c r="CG3" s="1201"/>
      <c r="CH3" s="1202"/>
      <c r="CI3" s="1202"/>
      <c r="CJ3" s="1202"/>
      <c r="CK3" s="1202"/>
      <c r="CL3" s="1202"/>
      <c r="CM3" s="1202"/>
      <c r="CN3" s="1202"/>
      <c r="CO3" s="1201"/>
      <c r="CP3" s="1202"/>
      <c r="CQ3" s="1202"/>
      <c r="CR3" s="1202"/>
      <c r="CS3" s="1202"/>
      <c r="CT3" s="1202"/>
      <c r="CU3" s="1202"/>
      <c r="CV3" s="1202"/>
      <c r="CW3" s="1201"/>
      <c r="CX3" s="1202"/>
      <c r="CY3" s="1202"/>
      <c r="CZ3" s="1202"/>
      <c r="DA3" s="1202"/>
      <c r="DB3" s="1202"/>
      <c r="DC3" s="1364"/>
      <c r="DD3" s="1364"/>
      <c r="DE3" s="1364"/>
      <c r="DH3" s="1374"/>
    </row>
    <row r="4" s="1194" customFormat="1" ht="18" customHeight="1" spans="2:112">
      <c r="B4" s="1203" t="s">
        <v>129</v>
      </c>
      <c r="C4" s="1204"/>
      <c r="D4" s="1205" t="s">
        <v>17</v>
      </c>
      <c r="E4" s="1205"/>
      <c r="F4" s="1205"/>
      <c r="G4" s="1205"/>
      <c r="H4" s="1205"/>
      <c r="I4" s="1204"/>
      <c r="J4" s="1205" t="s">
        <v>18</v>
      </c>
      <c r="K4" s="1205"/>
      <c r="L4" s="1205"/>
      <c r="M4" s="1205"/>
      <c r="N4" s="1205"/>
      <c r="O4" s="1204"/>
      <c r="P4" s="1205" t="s">
        <v>19</v>
      </c>
      <c r="Q4" s="1205"/>
      <c r="R4" s="1205"/>
      <c r="S4" s="1205"/>
      <c r="T4" s="1205"/>
      <c r="U4" s="1204"/>
      <c r="V4" s="1205" t="s">
        <v>20</v>
      </c>
      <c r="W4" s="1205"/>
      <c r="X4" s="1205"/>
      <c r="Y4" s="1205"/>
      <c r="Z4" s="1205"/>
      <c r="AA4" s="1205"/>
      <c r="AB4" s="1205"/>
      <c r="AC4" s="1204"/>
      <c r="AD4" s="1205" t="s">
        <v>21</v>
      </c>
      <c r="AE4" s="1205"/>
      <c r="AF4" s="1205"/>
      <c r="AG4" s="1205"/>
      <c r="AH4" s="1205"/>
      <c r="AI4" s="1205"/>
      <c r="AJ4" s="1205"/>
      <c r="AK4" s="1204"/>
      <c r="AL4" s="1205" t="s">
        <v>22</v>
      </c>
      <c r="AM4" s="1205"/>
      <c r="AN4" s="1205"/>
      <c r="AO4" s="1205"/>
      <c r="AP4" s="1205"/>
      <c r="AQ4" s="1205"/>
      <c r="AR4" s="1205"/>
      <c r="AS4" s="1204"/>
      <c r="AT4" s="1205" t="s">
        <v>23</v>
      </c>
      <c r="AU4" s="1205"/>
      <c r="AV4" s="1205"/>
      <c r="AW4" s="1205"/>
      <c r="AX4" s="1205"/>
      <c r="AY4" s="1205"/>
      <c r="AZ4" s="1205"/>
      <c r="BA4" s="1204"/>
      <c r="BB4" s="1205" t="s">
        <v>24</v>
      </c>
      <c r="BC4" s="1205"/>
      <c r="BD4" s="1205"/>
      <c r="BE4" s="1205"/>
      <c r="BF4" s="1205"/>
      <c r="BG4" s="1205"/>
      <c r="BH4" s="1205"/>
      <c r="BI4" s="1204"/>
      <c r="BJ4" s="1205" t="s">
        <v>25</v>
      </c>
      <c r="BK4" s="1205"/>
      <c r="BL4" s="1205"/>
      <c r="BM4" s="1205"/>
      <c r="BN4" s="1205"/>
      <c r="BO4" s="1205"/>
      <c r="BP4" s="1205"/>
      <c r="BQ4" s="1204"/>
      <c r="BR4" s="1205" t="s">
        <v>26</v>
      </c>
      <c r="BS4" s="1205"/>
      <c r="BT4" s="1205"/>
      <c r="BU4" s="1205"/>
      <c r="BV4" s="1205"/>
      <c r="BW4" s="1205"/>
      <c r="BX4" s="1205"/>
      <c r="BY4" s="1204"/>
      <c r="BZ4" s="1205" t="s">
        <v>27</v>
      </c>
      <c r="CA4" s="1205"/>
      <c r="CB4" s="1205"/>
      <c r="CC4" s="1205"/>
      <c r="CD4" s="1205"/>
      <c r="CE4" s="1205"/>
      <c r="CF4" s="1205"/>
      <c r="CG4" s="1204"/>
      <c r="CH4" s="1205" t="s">
        <v>28</v>
      </c>
      <c r="CI4" s="1205"/>
      <c r="CJ4" s="1205"/>
      <c r="CK4" s="1205"/>
      <c r="CL4" s="1205"/>
      <c r="CM4" s="1205"/>
      <c r="CN4" s="1205"/>
      <c r="CO4" s="1204"/>
      <c r="CP4" s="1205" t="s">
        <v>29</v>
      </c>
      <c r="CQ4" s="1205"/>
      <c r="CR4" s="1205"/>
      <c r="CS4" s="1205"/>
      <c r="CT4" s="1205"/>
      <c r="CU4" s="1205"/>
      <c r="CV4" s="1205"/>
      <c r="CW4" s="1204"/>
      <c r="CX4" s="1361" t="s">
        <v>30</v>
      </c>
      <c r="CY4" s="1361"/>
      <c r="CZ4" s="1361"/>
      <c r="DA4" s="1361"/>
      <c r="DB4" s="1361"/>
      <c r="DC4" s="1361"/>
      <c r="DD4" s="1361"/>
      <c r="DE4" s="1361"/>
      <c r="DG4" s="1375"/>
      <c r="DH4" s="1376"/>
    </row>
    <row r="5" s="581" customFormat="1" ht="27" customHeight="1" spans="2:113">
      <c r="B5" s="1206" t="s">
        <v>104</v>
      </c>
      <c r="C5" s="1207"/>
      <c r="D5" s="1208" t="s">
        <v>31</v>
      </c>
      <c r="E5" s="1235" t="s">
        <v>32</v>
      </c>
      <c r="F5" s="1235" t="s">
        <v>33</v>
      </c>
      <c r="G5" s="1235" t="s">
        <v>34</v>
      </c>
      <c r="H5" s="1236" t="s">
        <v>35</v>
      </c>
      <c r="I5" s="1259"/>
      <c r="J5" s="1208" t="s">
        <v>31</v>
      </c>
      <c r="K5" s="1235" t="s">
        <v>32</v>
      </c>
      <c r="L5" s="1235" t="s">
        <v>33</v>
      </c>
      <c r="M5" s="1235" t="s">
        <v>34</v>
      </c>
      <c r="N5" s="1236" t="s">
        <v>35</v>
      </c>
      <c r="O5" s="1259"/>
      <c r="P5" s="1208" t="s">
        <v>31</v>
      </c>
      <c r="Q5" s="1235" t="s">
        <v>32</v>
      </c>
      <c r="R5" s="1235" t="s">
        <v>33</v>
      </c>
      <c r="S5" s="1235" t="s">
        <v>34</v>
      </c>
      <c r="T5" s="1236" t="s">
        <v>35</v>
      </c>
      <c r="U5" s="1259"/>
      <c r="V5" s="1208" t="s">
        <v>31</v>
      </c>
      <c r="W5" s="1235" t="s">
        <v>32</v>
      </c>
      <c r="X5" s="1235" t="s">
        <v>36</v>
      </c>
      <c r="Y5" s="1235" t="s">
        <v>33</v>
      </c>
      <c r="Z5" s="1235" t="s">
        <v>37</v>
      </c>
      <c r="AA5" s="1235" t="s">
        <v>34</v>
      </c>
      <c r="AB5" s="1236" t="s">
        <v>35</v>
      </c>
      <c r="AC5" s="1259"/>
      <c r="AD5" s="1208" t="s">
        <v>31</v>
      </c>
      <c r="AE5" s="1235" t="s">
        <v>32</v>
      </c>
      <c r="AF5" s="1235" t="s">
        <v>36</v>
      </c>
      <c r="AG5" s="1235" t="s">
        <v>33</v>
      </c>
      <c r="AH5" s="1235" t="s">
        <v>37</v>
      </c>
      <c r="AI5" s="1235" t="s">
        <v>34</v>
      </c>
      <c r="AJ5" s="1236" t="s">
        <v>35</v>
      </c>
      <c r="AK5" s="1259"/>
      <c r="AL5" s="1208" t="s">
        <v>31</v>
      </c>
      <c r="AM5" s="1235" t="s">
        <v>32</v>
      </c>
      <c r="AN5" s="1235" t="s">
        <v>36</v>
      </c>
      <c r="AO5" s="1235" t="s">
        <v>33</v>
      </c>
      <c r="AP5" s="1235" t="s">
        <v>37</v>
      </c>
      <c r="AQ5" s="1235" t="s">
        <v>34</v>
      </c>
      <c r="AR5" s="1236" t="s">
        <v>35</v>
      </c>
      <c r="AS5" s="1259"/>
      <c r="AT5" s="1208" t="s">
        <v>31</v>
      </c>
      <c r="AU5" s="1235" t="s">
        <v>32</v>
      </c>
      <c r="AV5" s="1235" t="s">
        <v>38</v>
      </c>
      <c r="AW5" s="1235" t="s">
        <v>33</v>
      </c>
      <c r="AX5" s="1235" t="s">
        <v>39</v>
      </c>
      <c r="AY5" s="1235" t="s">
        <v>34</v>
      </c>
      <c r="AZ5" s="1236" t="s">
        <v>35</v>
      </c>
      <c r="BA5" s="1259"/>
      <c r="BB5" s="1208" t="s">
        <v>31</v>
      </c>
      <c r="BC5" s="1235" t="s">
        <v>32</v>
      </c>
      <c r="BD5" s="1235" t="s">
        <v>40</v>
      </c>
      <c r="BE5" s="1235" t="s">
        <v>33</v>
      </c>
      <c r="BF5" s="1235" t="s">
        <v>41</v>
      </c>
      <c r="BG5" s="1235" t="s">
        <v>34</v>
      </c>
      <c r="BH5" s="1236" t="s">
        <v>35</v>
      </c>
      <c r="BI5" s="1259"/>
      <c r="BJ5" s="1208" t="s">
        <v>31</v>
      </c>
      <c r="BK5" s="1235" t="s">
        <v>32</v>
      </c>
      <c r="BL5" s="1235" t="s">
        <v>40</v>
      </c>
      <c r="BM5" s="1235" t="s">
        <v>33</v>
      </c>
      <c r="BN5" s="1235" t="s">
        <v>41</v>
      </c>
      <c r="BO5" s="1235" t="s">
        <v>34</v>
      </c>
      <c r="BP5" s="1236" t="s">
        <v>35</v>
      </c>
      <c r="BQ5" s="1259"/>
      <c r="BR5" s="1208" t="s">
        <v>31</v>
      </c>
      <c r="BS5" s="1235" t="s">
        <v>32</v>
      </c>
      <c r="BT5" s="1235" t="s">
        <v>105</v>
      </c>
      <c r="BU5" s="1235" t="s">
        <v>33</v>
      </c>
      <c r="BV5" s="1235" t="s">
        <v>41</v>
      </c>
      <c r="BW5" s="1235" t="s">
        <v>34</v>
      </c>
      <c r="BX5" s="1236" t="s">
        <v>35</v>
      </c>
      <c r="BY5" s="1259"/>
      <c r="BZ5" s="1208" t="s">
        <v>31</v>
      </c>
      <c r="CA5" s="1235" t="s">
        <v>32</v>
      </c>
      <c r="CB5" s="1235" t="s">
        <v>42</v>
      </c>
      <c r="CC5" s="1235" t="s">
        <v>33</v>
      </c>
      <c r="CD5" s="1235" t="s">
        <v>41</v>
      </c>
      <c r="CE5" s="1235" t="s">
        <v>34</v>
      </c>
      <c r="CF5" s="1236" t="s">
        <v>35</v>
      </c>
      <c r="CG5" s="1259"/>
      <c r="CH5" s="1208" t="s">
        <v>31</v>
      </c>
      <c r="CI5" s="1235" t="s">
        <v>32</v>
      </c>
      <c r="CJ5" s="1235" t="s">
        <v>42</v>
      </c>
      <c r="CK5" s="1235" t="s">
        <v>33</v>
      </c>
      <c r="CL5" s="1235" t="s">
        <v>41</v>
      </c>
      <c r="CM5" s="1235" t="s">
        <v>34</v>
      </c>
      <c r="CN5" s="1236" t="s">
        <v>35</v>
      </c>
      <c r="CO5" s="1259"/>
      <c r="CP5" s="1208" t="s">
        <v>31</v>
      </c>
      <c r="CQ5" s="1235" t="s">
        <v>32</v>
      </c>
      <c r="CR5" s="1235" t="s">
        <v>42</v>
      </c>
      <c r="CS5" s="1235" t="s">
        <v>33</v>
      </c>
      <c r="CT5" s="1235" t="s">
        <v>41</v>
      </c>
      <c r="CU5" s="1235" t="s">
        <v>34</v>
      </c>
      <c r="CV5" s="1236" t="s">
        <v>35</v>
      </c>
      <c r="CW5" s="1259"/>
      <c r="CX5" s="1208" t="s">
        <v>32</v>
      </c>
      <c r="CY5" s="1235" t="s">
        <v>43</v>
      </c>
      <c r="CZ5" s="1235" t="s">
        <v>44</v>
      </c>
      <c r="DA5" s="1235" t="s">
        <v>42</v>
      </c>
      <c r="DB5" s="1235" t="s">
        <v>34</v>
      </c>
      <c r="DC5" s="1235" t="s">
        <v>45</v>
      </c>
      <c r="DD5" s="1235" t="s">
        <v>46</v>
      </c>
      <c r="DE5" s="1235" t="s">
        <v>47</v>
      </c>
      <c r="DF5" s="888" t="s">
        <v>48</v>
      </c>
      <c r="DG5" s="797"/>
      <c r="DH5" s="1377"/>
      <c r="DI5" s="1387"/>
    </row>
    <row r="6" ht="3.75" customHeight="1" spans="107:110">
      <c r="DC6"/>
      <c r="DD6"/>
      <c r="DE6"/>
      <c r="DF6"/>
    </row>
    <row r="7" s="583" customFormat="1" ht="18" customHeight="1" spans="1:113">
      <c r="A7"/>
      <c r="B7" s="1209" t="s">
        <v>130</v>
      </c>
      <c r="C7" s="609"/>
      <c r="D7" s="974">
        <v>-430087028.407969</v>
      </c>
      <c r="E7" s="953">
        <v>-505331190.031033</v>
      </c>
      <c r="F7" s="953">
        <v>75244161.6230643</v>
      </c>
      <c r="G7" s="953">
        <v>-516718664.319323</v>
      </c>
      <c r="H7" s="837">
        <v>-0.16765726089162</v>
      </c>
      <c r="I7" s="609"/>
      <c r="J7" s="974">
        <v>275384771.594826</v>
      </c>
      <c r="K7" s="953">
        <v>283469133.3965</v>
      </c>
      <c r="L7" s="953">
        <v>-8084361.80167407</v>
      </c>
      <c r="M7" s="953">
        <v>267027836.376408</v>
      </c>
      <c r="N7" s="837">
        <v>0.0312961200293682</v>
      </c>
      <c r="O7" s="609"/>
      <c r="P7" s="974">
        <v>278794706.587734</v>
      </c>
      <c r="Q7" s="953">
        <v>301162957.458315</v>
      </c>
      <c r="R7" s="953">
        <v>-22368250.8705806</v>
      </c>
      <c r="S7" s="953">
        <v>289210304.272962</v>
      </c>
      <c r="T7" s="837">
        <v>-0.0360139231947901</v>
      </c>
      <c r="U7" s="609"/>
      <c r="V7" s="974">
        <v>331045749.110511</v>
      </c>
      <c r="W7" s="953">
        <v>319905334.950129</v>
      </c>
      <c r="X7" s="953">
        <v>314132570.462026</v>
      </c>
      <c r="Y7" s="953">
        <v>11140414.1603818</v>
      </c>
      <c r="Z7" s="953">
        <v>16913178.6484852</v>
      </c>
      <c r="AA7" s="953">
        <v>325066301.525981</v>
      </c>
      <c r="AB7" s="837">
        <v>0.0183945476859963</v>
      </c>
      <c r="AC7" s="609"/>
      <c r="AD7" s="953">
        <v>299499037.815113</v>
      </c>
      <c r="AE7" s="953">
        <v>340253004.586568</v>
      </c>
      <c r="AF7" s="953">
        <v>335996810.238487</v>
      </c>
      <c r="AG7" s="953">
        <v>-39634094.4381222</v>
      </c>
      <c r="AH7" s="953">
        <v>-35377900.0900409</v>
      </c>
      <c r="AI7" s="953">
        <v>289982612.859685</v>
      </c>
      <c r="AJ7" s="837">
        <v>0.0366790863213151</v>
      </c>
      <c r="AK7" s="609"/>
      <c r="AL7" s="953">
        <v>384982497.824785</v>
      </c>
      <c r="AM7" s="953">
        <v>341503103.176207</v>
      </c>
      <c r="AN7" s="953">
        <v>340586504.63769</v>
      </c>
      <c r="AO7" s="953">
        <v>43479394.6485775</v>
      </c>
      <c r="AP7" s="953">
        <v>44395993.1870949</v>
      </c>
      <c r="AQ7" s="953">
        <v>344777601.699409</v>
      </c>
      <c r="AR7" s="837">
        <v>0.116611102134262</v>
      </c>
      <c r="AS7" s="609"/>
      <c r="AT7" s="974">
        <v>405430239.561263</v>
      </c>
      <c r="AU7" s="953">
        <v>381305159.581755</v>
      </c>
      <c r="AV7" s="953">
        <v>317581362.809583</v>
      </c>
      <c r="AW7" s="953">
        <v>24125079.9795078</v>
      </c>
      <c r="AX7" s="953">
        <v>87848876.7516801</v>
      </c>
      <c r="AY7" s="953">
        <v>308374194.403668</v>
      </c>
      <c r="AZ7" s="837">
        <v>0.314734653284726</v>
      </c>
      <c r="BA7" s="1288"/>
      <c r="BB7" s="953">
        <v>393130470.390944</v>
      </c>
      <c r="BC7" s="953">
        <v>352802662.423757</v>
      </c>
      <c r="BD7" s="953">
        <v>345470216.788389</v>
      </c>
      <c r="BE7" s="953">
        <v>40327807.9671866</v>
      </c>
      <c r="BF7" s="953">
        <v>47660253.6025544</v>
      </c>
      <c r="BG7" s="953">
        <v>303115305.096186</v>
      </c>
      <c r="BH7" s="837">
        <v>0.296966744276384</v>
      </c>
      <c r="BI7" s="1288"/>
      <c r="BJ7" s="953">
        <v>458012058.691367</v>
      </c>
      <c r="BK7" s="953">
        <v>332826078.677289</v>
      </c>
      <c r="BL7" s="953">
        <v>348546507.116481</v>
      </c>
      <c r="BM7" s="953">
        <v>125185980.014078</v>
      </c>
      <c r="BN7" s="953">
        <v>109465551.574886</v>
      </c>
      <c r="BO7" s="953">
        <v>287990123.889364</v>
      </c>
      <c r="BP7" s="837">
        <v>0.590374185426302</v>
      </c>
      <c r="BQ7" s="1288"/>
      <c r="BR7" s="953">
        <v>191429159.342624</v>
      </c>
      <c r="BS7" s="953">
        <v>335058329.85788</v>
      </c>
      <c r="BT7" s="953">
        <v>346061729.996792</v>
      </c>
      <c r="BU7" s="953">
        <v>-143629170.515256</v>
      </c>
      <c r="BV7" s="953">
        <v>-154632570.654169</v>
      </c>
      <c r="BW7" s="953">
        <v>287951423.90446</v>
      </c>
      <c r="BX7" s="1303">
        <v>-0.335203289683547</v>
      </c>
      <c r="BY7" s="1288"/>
      <c r="BZ7" s="1302">
        <v>0</v>
      </c>
      <c r="CA7" s="1302">
        <v>0</v>
      </c>
      <c r="CB7" s="1302">
        <v>0</v>
      </c>
      <c r="CC7" s="1302">
        <v>0</v>
      </c>
      <c r="CD7" s="1302">
        <v>0</v>
      </c>
      <c r="CE7" s="1302">
        <v>0</v>
      </c>
      <c r="CF7" s="1286" t="s">
        <v>51</v>
      </c>
      <c r="CG7" s="1288"/>
      <c r="CH7" s="1302">
        <v>0</v>
      </c>
      <c r="CI7" s="1302">
        <v>0</v>
      </c>
      <c r="CJ7" s="1302">
        <v>250000</v>
      </c>
      <c r="CK7" s="1302">
        <v>0</v>
      </c>
      <c r="CL7" s="1302">
        <v>-250000</v>
      </c>
      <c r="CM7" s="1302">
        <v>0</v>
      </c>
      <c r="CN7" s="1286" t="s">
        <v>51</v>
      </c>
      <c r="CO7" s="609"/>
      <c r="CP7" s="1219">
        <v>2587621662.5112</v>
      </c>
      <c r="CQ7" s="953">
        <v>2482954574.07737</v>
      </c>
      <c r="CR7" s="953">
        <v>2742254233.16536</v>
      </c>
      <c r="CS7" s="953">
        <v>104667088.433829</v>
      </c>
      <c r="CT7" s="953">
        <v>-154632570.654168</v>
      </c>
      <c r="CU7" s="953">
        <v>2186777039.7088</v>
      </c>
      <c r="CV7" s="837">
        <v>0.183303837347667</v>
      </c>
      <c r="CW7" s="609"/>
      <c r="CX7" s="974">
        <v>3110897084.96927</v>
      </c>
      <c r="CY7" s="953">
        <v>0</v>
      </c>
      <c r="CZ7" s="953">
        <v>0</v>
      </c>
      <c r="DA7" s="953">
        <v>0</v>
      </c>
      <c r="DB7" s="953">
        <v>1539151115.93239</v>
      </c>
      <c r="DC7" s="984">
        <v>1.02117716237677</v>
      </c>
      <c r="DD7" s="984">
        <v>-1</v>
      </c>
      <c r="DE7" s="837">
        <v>-1</v>
      </c>
      <c r="DF7" s="798">
        <v>-1</v>
      </c>
      <c r="DG7" s="799"/>
      <c r="DH7" s="1378"/>
      <c r="DI7" s="1387"/>
    </row>
    <row r="8" ht="3.75" customHeight="1" spans="2:112">
      <c r="B8" s="1210"/>
      <c r="C8" s="712"/>
      <c r="D8" s="637"/>
      <c r="E8" s="637"/>
      <c r="F8" s="637"/>
      <c r="G8" s="637"/>
      <c r="H8" s="754"/>
      <c r="I8" s="712"/>
      <c r="J8" s="637"/>
      <c r="K8" s="637"/>
      <c r="L8" s="637"/>
      <c r="M8" s="637"/>
      <c r="N8" s="754"/>
      <c r="O8" s="712"/>
      <c r="P8" s="637"/>
      <c r="Q8" s="637"/>
      <c r="R8" s="637"/>
      <c r="S8" s="637"/>
      <c r="T8" s="754"/>
      <c r="U8" s="712"/>
      <c r="V8" s="637"/>
      <c r="W8" s="637"/>
      <c r="X8" s="637"/>
      <c r="Y8" s="637"/>
      <c r="Z8" s="637"/>
      <c r="AA8" s="637"/>
      <c r="AB8" s="754"/>
      <c r="AC8" s="712"/>
      <c r="AD8" s="637"/>
      <c r="AE8" s="637"/>
      <c r="AF8" s="637"/>
      <c r="AG8" s="637"/>
      <c r="AH8" s="637"/>
      <c r="AI8" s="637"/>
      <c r="AJ8" s="754"/>
      <c r="AK8" s="712"/>
      <c r="AL8" s="637"/>
      <c r="AM8" s="637"/>
      <c r="AN8" s="637"/>
      <c r="AO8" s="637"/>
      <c r="AP8" s="637"/>
      <c r="AQ8" s="637"/>
      <c r="AR8" s="754"/>
      <c r="AS8" s="712"/>
      <c r="AT8" s="637"/>
      <c r="AU8" s="637"/>
      <c r="AV8" s="637"/>
      <c r="AW8" s="637"/>
      <c r="AX8" s="637"/>
      <c r="AY8" s="637"/>
      <c r="AZ8" s="1279"/>
      <c r="BA8" s="1289"/>
      <c r="BB8" s="637"/>
      <c r="BC8" s="637"/>
      <c r="BD8" s="637"/>
      <c r="BE8" s="637"/>
      <c r="BF8" s="637"/>
      <c r="BG8" s="637"/>
      <c r="BH8" s="1295"/>
      <c r="BI8" s="1289"/>
      <c r="BJ8" s="637"/>
      <c r="BK8" s="637"/>
      <c r="BL8" s="637"/>
      <c r="BM8" s="637"/>
      <c r="BN8" s="637"/>
      <c r="BO8" s="637"/>
      <c r="BP8" s="1279"/>
      <c r="BQ8" s="1289"/>
      <c r="BR8" s="637"/>
      <c r="BS8" s="637"/>
      <c r="BT8" s="637"/>
      <c r="BU8" s="637"/>
      <c r="BV8" s="637"/>
      <c r="BW8" s="637"/>
      <c r="BX8" s="1304"/>
      <c r="BY8" s="1289"/>
      <c r="BZ8" s="949"/>
      <c r="CA8" s="949"/>
      <c r="CB8" s="949"/>
      <c r="CC8" s="949"/>
      <c r="CD8" s="949"/>
      <c r="CE8" s="949"/>
      <c r="CF8" s="1279"/>
      <c r="CG8" s="1289"/>
      <c r="CH8" s="949"/>
      <c r="CI8" s="949"/>
      <c r="CJ8" s="949"/>
      <c r="CK8" s="949"/>
      <c r="CL8" s="949"/>
      <c r="CM8" s="949"/>
      <c r="CN8" s="1279"/>
      <c r="CO8" s="712"/>
      <c r="CP8" s="637"/>
      <c r="CQ8" s="637"/>
      <c r="CR8" s="637"/>
      <c r="CS8" s="637"/>
      <c r="CT8" s="637"/>
      <c r="CU8" s="637"/>
      <c r="CV8" s="754"/>
      <c r="CW8" s="712"/>
      <c r="CX8" s="637"/>
      <c r="CY8" s="637"/>
      <c r="CZ8" s="637"/>
      <c r="DA8" s="637"/>
      <c r="DB8" s="637"/>
      <c r="DC8" s="754"/>
      <c r="DD8" s="754"/>
      <c r="DE8" s="683"/>
      <c r="DF8" s="683"/>
      <c r="DH8" s="1374"/>
    </row>
    <row r="9" s="583" customFormat="1" ht="18" customHeight="1" spans="1:113">
      <c r="A9"/>
      <c r="B9" s="1211" t="s">
        <v>131</v>
      </c>
      <c r="C9" s="609"/>
      <c r="D9" s="1212">
        <v>-87430619.3333333</v>
      </c>
      <c r="E9" s="1237">
        <v>-87430619.3333333</v>
      </c>
      <c r="F9" s="1237">
        <v>0</v>
      </c>
      <c r="G9" s="1237">
        <v>42926313.25</v>
      </c>
      <c r="H9" s="1238">
        <v>-3.03676050221558</v>
      </c>
      <c r="I9" s="609"/>
      <c r="J9" s="1212">
        <v>46916666.6666667</v>
      </c>
      <c r="K9" s="1237">
        <v>46916666.6666667</v>
      </c>
      <c r="L9" s="1237">
        <v>0</v>
      </c>
      <c r="M9" s="1237">
        <v>45354090.25</v>
      </c>
      <c r="N9" s="1238">
        <v>0.0344528224037448</v>
      </c>
      <c r="O9" s="609"/>
      <c r="P9" s="1212">
        <v>35889509.6666667</v>
      </c>
      <c r="Q9" s="1237">
        <v>46916666.6666667</v>
      </c>
      <c r="R9" s="1237">
        <v>-11027157</v>
      </c>
      <c r="S9" s="1237">
        <v>48150732.25</v>
      </c>
      <c r="T9" s="1238">
        <v>-0.254642494732431</v>
      </c>
      <c r="U9" s="609"/>
      <c r="V9" s="1212">
        <v>46916666.6666667</v>
      </c>
      <c r="W9" s="1237">
        <v>46916666.6666667</v>
      </c>
      <c r="X9" s="1237">
        <v>46916666.6666667</v>
      </c>
      <c r="Y9" s="1237">
        <v>0</v>
      </c>
      <c r="Z9" s="1237">
        <v>0</v>
      </c>
      <c r="AA9" s="1237">
        <v>46072156.25</v>
      </c>
      <c r="AB9" s="1238">
        <v>0.0183301691391243</v>
      </c>
      <c r="AC9" s="609"/>
      <c r="AD9" s="953">
        <v>46916666.6666667</v>
      </c>
      <c r="AE9" s="953">
        <v>46916666.6666667</v>
      </c>
      <c r="AF9" s="953">
        <v>46916666.6666667</v>
      </c>
      <c r="AG9" s="953">
        <v>1119872.33333337</v>
      </c>
      <c r="AH9" s="953">
        <v>1119872.33333337</v>
      </c>
      <c r="AI9" s="953">
        <v>46029360</v>
      </c>
      <c r="AJ9" s="837">
        <v>0.0436064937683261</v>
      </c>
      <c r="AK9" s="609"/>
      <c r="AL9" s="974">
        <v>52353748.6666666</v>
      </c>
      <c r="AM9" s="953">
        <v>46916666.6666667</v>
      </c>
      <c r="AN9" s="953">
        <v>46916666.6666667</v>
      </c>
      <c r="AO9" s="953">
        <v>5437081.99999993</v>
      </c>
      <c r="AP9" s="953">
        <v>5437081.99999993</v>
      </c>
      <c r="AQ9" s="953">
        <v>49091809</v>
      </c>
      <c r="AR9" s="837">
        <v>0.066445701087662</v>
      </c>
      <c r="AS9" s="609"/>
      <c r="AT9" s="974">
        <v>46916666.6666667</v>
      </c>
      <c r="AU9" s="953">
        <v>46916666.6666667</v>
      </c>
      <c r="AV9" s="953">
        <v>46916666.6666667</v>
      </c>
      <c r="AW9" s="953">
        <v>0</v>
      </c>
      <c r="AX9" s="953">
        <v>0</v>
      </c>
      <c r="AY9" s="953">
        <v>46029360</v>
      </c>
      <c r="AZ9" s="837">
        <v>0.0192769716256464</v>
      </c>
      <c r="BA9" s="1288"/>
      <c r="BB9" s="953">
        <v>48570142</v>
      </c>
      <c r="BC9" s="953">
        <v>46916666.6666667</v>
      </c>
      <c r="BD9" s="953">
        <v>46916666.6666667</v>
      </c>
      <c r="BE9" s="953">
        <v>1653475.33333334</v>
      </c>
      <c r="BF9" s="953">
        <v>1653475.33333334</v>
      </c>
      <c r="BG9" s="953">
        <v>44029360</v>
      </c>
      <c r="BH9" s="1238">
        <v>0.103130774555887</v>
      </c>
      <c r="BI9" s="1288"/>
      <c r="BJ9" s="953">
        <v>48570142</v>
      </c>
      <c r="BK9" s="953">
        <v>46916666.6666667</v>
      </c>
      <c r="BL9" s="953">
        <v>46916666.6666667</v>
      </c>
      <c r="BM9" s="953">
        <v>1653475.33333334</v>
      </c>
      <c r="BN9" s="953">
        <v>1653475.33333334</v>
      </c>
      <c r="BO9" s="953">
        <v>44437206</v>
      </c>
      <c r="BP9" s="1238">
        <v>0.0930062074559775</v>
      </c>
      <c r="BQ9" s="1288"/>
      <c r="BR9" s="953">
        <v>48570142</v>
      </c>
      <c r="BS9" s="953">
        <v>46916666.6666667</v>
      </c>
      <c r="BT9" s="953">
        <v>46916666.6666667</v>
      </c>
      <c r="BU9" s="953">
        <v>1653475.33333334</v>
      </c>
      <c r="BV9" s="953">
        <v>1653475.33333334</v>
      </c>
      <c r="BW9" s="953">
        <v>45629360</v>
      </c>
      <c r="BX9" s="1303">
        <v>0.0644493370058226</v>
      </c>
      <c r="BY9" s="1288"/>
      <c r="BZ9" s="1302">
        <v>0</v>
      </c>
      <c r="CA9" s="1302">
        <v>0</v>
      </c>
      <c r="CB9" s="1302">
        <v>0</v>
      </c>
      <c r="CC9" s="1302">
        <v>0</v>
      </c>
      <c r="CD9" s="1302">
        <v>0</v>
      </c>
      <c r="CE9" s="1302">
        <v>0</v>
      </c>
      <c r="CF9" s="1286" t="s">
        <v>51</v>
      </c>
      <c r="CG9" s="1288"/>
      <c r="CH9" s="1302">
        <v>0</v>
      </c>
      <c r="CI9" s="1302">
        <v>0</v>
      </c>
      <c r="CJ9" s="1302">
        <v>0</v>
      </c>
      <c r="CK9" s="1302">
        <v>0</v>
      </c>
      <c r="CL9" s="1302">
        <v>0</v>
      </c>
      <c r="CM9" s="1302">
        <v>0</v>
      </c>
      <c r="CN9" s="1286" t="s">
        <v>51</v>
      </c>
      <c r="CO9" s="609"/>
      <c r="CP9" s="1212">
        <v>334189731.666667</v>
      </c>
      <c r="CQ9" s="1237">
        <v>334819380.666667</v>
      </c>
      <c r="CR9" s="1237">
        <v>332536256.333333</v>
      </c>
      <c r="CS9" s="1237">
        <v>-629649</v>
      </c>
      <c r="CT9" s="1237">
        <v>1653475.33333331</v>
      </c>
      <c r="CU9" s="1355">
        <v>457749747</v>
      </c>
      <c r="CV9" s="1238">
        <v>-0.269929183234116</v>
      </c>
      <c r="CW9" s="609"/>
      <c r="CX9" s="1355">
        <v>428652714</v>
      </c>
      <c r="CY9" s="1355">
        <v>0</v>
      </c>
      <c r="CZ9" s="1355">
        <v>0</v>
      </c>
      <c r="DA9" s="1355">
        <v>0</v>
      </c>
      <c r="DB9" s="1237">
        <v>544657150</v>
      </c>
      <c r="DC9" s="1365">
        <v>-0.212986162028719</v>
      </c>
      <c r="DD9" s="1365">
        <v>-1</v>
      </c>
      <c r="DE9" s="1238">
        <v>-1</v>
      </c>
      <c r="DF9" s="800">
        <v>-1</v>
      </c>
      <c r="DG9" s="799"/>
      <c r="DH9" s="1378"/>
      <c r="DI9" s="1387"/>
    </row>
    <row r="10" ht="16.5" customHeight="1" spans="2:112">
      <c r="B10" s="1213" t="s">
        <v>132</v>
      </c>
      <c r="C10" s="712"/>
      <c r="D10" s="1214">
        <v>-90030619.3333333</v>
      </c>
      <c r="E10" s="1239">
        <v>-90030619.3333333</v>
      </c>
      <c r="F10" s="1239">
        <v>0</v>
      </c>
      <c r="G10" s="1239">
        <v>39883517</v>
      </c>
      <c r="H10" s="1240">
        <v>-3.25733902387127</v>
      </c>
      <c r="I10" s="712"/>
      <c r="J10" s="1214">
        <v>44316666.6666667</v>
      </c>
      <c r="K10" s="1239">
        <v>44316666.6666667</v>
      </c>
      <c r="L10" s="1239">
        <v>0</v>
      </c>
      <c r="M10" s="1239">
        <v>42311294</v>
      </c>
      <c r="N10" s="1240">
        <v>0.047395682738199</v>
      </c>
      <c r="O10" s="712"/>
      <c r="P10" s="1214">
        <v>33289509.6666667</v>
      </c>
      <c r="Q10" s="1239">
        <v>44316666.6666667</v>
      </c>
      <c r="R10" s="1239">
        <v>-11027157</v>
      </c>
      <c r="S10" s="1239">
        <v>45107936</v>
      </c>
      <c r="T10" s="1240">
        <v>-0.262003261096524</v>
      </c>
      <c r="U10" s="712"/>
      <c r="V10" s="1214">
        <v>44316666.6666667</v>
      </c>
      <c r="W10" s="1239">
        <v>44316666.6666667</v>
      </c>
      <c r="X10" s="1239">
        <v>44316666.6666667</v>
      </c>
      <c r="Y10" s="1239">
        <v>0</v>
      </c>
      <c r="Z10" s="1239">
        <v>0</v>
      </c>
      <c r="AA10" s="1239">
        <v>43029360</v>
      </c>
      <c r="AB10" s="1265">
        <v>0.0299169373345703</v>
      </c>
      <c r="AC10" s="712"/>
      <c r="AD10" s="1239">
        <v>44316666.6666667</v>
      </c>
      <c r="AE10" s="1239">
        <v>44316666.6666667</v>
      </c>
      <c r="AF10" s="1239">
        <v>44316666.6666667</v>
      </c>
      <c r="AG10" s="1239">
        <v>1119872.33333337</v>
      </c>
      <c r="AH10" s="1239">
        <v>1119872.33333337</v>
      </c>
      <c r="AI10" s="1239">
        <v>43029360</v>
      </c>
      <c r="AJ10" s="1240">
        <v>0.0559427098148808</v>
      </c>
      <c r="AK10" s="712"/>
      <c r="AL10" s="1214">
        <v>49753748.6666666</v>
      </c>
      <c r="AM10" s="1239">
        <v>44316666.6666667</v>
      </c>
      <c r="AN10" s="1239">
        <v>44316666.6666667</v>
      </c>
      <c r="AO10" s="1239">
        <v>5437081.99999993</v>
      </c>
      <c r="AP10" s="1239">
        <v>5437081.99999993</v>
      </c>
      <c r="AQ10" s="1239">
        <v>45934837</v>
      </c>
      <c r="AR10" s="1240">
        <v>0.0831375904668302</v>
      </c>
      <c r="AS10" s="712"/>
      <c r="AT10" s="1214">
        <v>44316666.6666667</v>
      </c>
      <c r="AU10" s="1239">
        <v>44316666.6666667</v>
      </c>
      <c r="AV10" s="1239">
        <v>44316666.6666667</v>
      </c>
      <c r="AW10" s="1239">
        <v>0</v>
      </c>
      <c r="AX10" s="1239">
        <v>0</v>
      </c>
      <c r="AY10" s="1239">
        <v>43029360</v>
      </c>
      <c r="AZ10" s="626">
        <v>0.0299169373345703</v>
      </c>
      <c r="BA10" s="1289"/>
      <c r="BB10" s="1214">
        <v>45970142</v>
      </c>
      <c r="BC10" s="625">
        <v>44316666.6666667</v>
      </c>
      <c r="BD10" s="625">
        <v>44316666.6666667</v>
      </c>
      <c r="BE10" s="1239">
        <v>1653475.33333334</v>
      </c>
      <c r="BF10" s="1239">
        <v>1653475.33333334</v>
      </c>
      <c r="BG10" s="1239">
        <v>41029360</v>
      </c>
      <c r="BH10" s="626">
        <v>0.12042064511852</v>
      </c>
      <c r="BI10" s="1289"/>
      <c r="BJ10" s="1214">
        <v>45970142</v>
      </c>
      <c r="BK10" s="1239">
        <v>44316666.6666667</v>
      </c>
      <c r="BL10" s="1239">
        <v>44316666.6666667</v>
      </c>
      <c r="BM10" s="1239">
        <v>1653475.33333334</v>
      </c>
      <c r="BN10" s="1239">
        <v>1653475.33333334</v>
      </c>
      <c r="BO10" s="1239">
        <v>41837206</v>
      </c>
      <c r="BP10" s="626">
        <v>0.0987861378697231</v>
      </c>
      <c r="BQ10" s="1289"/>
      <c r="BR10" s="1214">
        <v>45970142</v>
      </c>
      <c r="BS10" s="1239">
        <v>44316666.6666667</v>
      </c>
      <c r="BT10" s="1239">
        <v>44316666.6666667</v>
      </c>
      <c r="BU10" s="1239">
        <v>1653475.33333334</v>
      </c>
      <c r="BV10" s="1239">
        <v>1653475.33333334</v>
      </c>
      <c r="BW10" s="1239">
        <v>43029360</v>
      </c>
      <c r="BX10" s="1305">
        <v>0.0683436146854148</v>
      </c>
      <c r="BY10" s="1289"/>
      <c r="BZ10" s="1317"/>
      <c r="CA10" s="1318"/>
      <c r="CB10" s="1318"/>
      <c r="CC10" s="1318">
        <v>0</v>
      </c>
      <c r="CD10" s="1318">
        <v>0</v>
      </c>
      <c r="CE10" s="1318"/>
      <c r="CF10" s="1338" t="s">
        <v>51</v>
      </c>
      <c r="CG10" s="1289"/>
      <c r="CH10" s="1317"/>
      <c r="CI10" s="1318"/>
      <c r="CJ10" s="1318"/>
      <c r="CK10" s="1318">
        <v>0</v>
      </c>
      <c r="CL10" s="1318">
        <v>0</v>
      </c>
      <c r="CM10" s="1318"/>
      <c r="CN10" s="1338" t="s">
        <v>51</v>
      </c>
      <c r="CO10" s="712"/>
      <c r="CP10" s="1214">
        <v>308189731.666667</v>
      </c>
      <c r="CQ10" s="1351">
        <v>308819380.666667</v>
      </c>
      <c r="CR10" s="1351">
        <v>306536256.333333</v>
      </c>
      <c r="CS10" s="1351">
        <v>-629649</v>
      </c>
      <c r="CT10" s="1351">
        <v>1653475.33333331</v>
      </c>
      <c r="CU10" s="1356">
        <v>428221590</v>
      </c>
      <c r="CV10" s="1357">
        <v>-0.280303144765152</v>
      </c>
      <c r="CW10" s="712"/>
      <c r="CX10" s="1239">
        <v>397452714</v>
      </c>
      <c r="CY10" s="1239"/>
      <c r="CZ10" s="1239"/>
      <c r="DA10" s="1239"/>
      <c r="DB10" s="1239">
        <v>510628993</v>
      </c>
      <c r="DC10" s="1366">
        <v>-0.221640918458385</v>
      </c>
      <c r="DD10" s="1367">
        <v>-1</v>
      </c>
      <c r="DE10" s="1357">
        <v>-1</v>
      </c>
      <c r="DF10" s="1240">
        <v>-1</v>
      </c>
      <c r="DH10" s="1379"/>
    </row>
    <row r="11" ht="16.5" customHeight="1" spans="2:112">
      <c r="B11" s="1215" t="s">
        <v>133</v>
      </c>
      <c r="C11" s="712"/>
      <c r="D11" s="1127">
        <v>2600000</v>
      </c>
      <c r="E11" s="637">
        <v>2600000</v>
      </c>
      <c r="F11" s="637">
        <v>0</v>
      </c>
      <c r="G11" s="637">
        <v>3042796.25</v>
      </c>
      <c r="H11" s="626">
        <v>-0.145522806530342</v>
      </c>
      <c r="I11" s="712"/>
      <c r="J11" s="1127">
        <v>2600000</v>
      </c>
      <c r="K11" s="637">
        <v>2600000</v>
      </c>
      <c r="L11" s="637">
        <v>0</v>
      </c>
      <c r="M11" s="637">
        <v>3042796.25</v>
      </c>
      <c r="N11" s="626">
        <v>-0.145522806530342</v>
      </c>
      <c r="O11" s="712"/>
      <c r="P11" s="1127">
        <v>2600000</v>
      </c>
      <c r="Q11" s="637">
        <v>2600000</v>
      </c>
      <c r="R11" s="637">
        <v>0</v>
      </c>
      <c r="S11" s="637">
        <v>3042796.25</v>
      </c>
      <c r="T11" s="626">
        <v>-0.145522806530342</v>
      </c>
      <c r="U11" s="712"/>
      <c r="V11" s="1127">
        <v>2600000</v>
      </c>
      <c r="W11" s="637">
        <v>2600000</v>
      </c>
      <c r="X11" s="637">
        <v>2600000</v>
      </c>
      <c r="Y11" s="637">
        <v>0</v>
      </c>
      <c r="Z11" s="637">
        <v>0</v>
      </c>
      <c r="AA11" s="637">
        <v>3042796.25</v>
      </c>
      <c r="AB11" s="1266">
        <v>-0.145522806530342</v>
      </c>
      <c r="AC11" s="712"/>
      <c r="AD11" s="1127">
        <v>2600000</v>
      </c>
      <c r="AE11" s="637">
        <v>2600000</v>
      </c>
      <c r="AF11" s="637">
        <v>2600000</v>
      </c>
      <c r="AG11" s="625">
        <v>0</v>
      </c>
      <c r="AH11" s="625">
        <v>0</v>
      </c>
      <c r="AI11" s="637">
        <v>3000000</v>
      </c>
      <c r="AJ11" s="1143"/>
      <c r="AK11" s="712"/>
      <c r="AL11" s="1127">
        <v>2600000</v>
      </c>
      <c r="AM11" s="637">
        <v>2600000</v>
      </c>
      <c r="AN11" s="637">
        <v>2600000</v>
      </c>
      <c r="AO11" s="637"/>
      <c r="AP11" s="637"/>
      <c r="AQ11" s="637">
        <v>3156972</v>
      </c>
      <c r="AR11" s="1143"/>
      <c r="AS11" s="712"/>
      <c r="AT11" s="1127">
        <v>2600000</v>
      </c>
      <c r="AU11" s="637">
        <v>2600000</v>
      </c>
      <c r="AV11" s="637">
        <v>2600000</v>
      </c>
      <c r="AW11" s="625">
        <v>0</v>
      </c>
      <c r="AX11" s="625">
        <v>0</v>
      </c>
      <c r="AY11" s="637">
        <v>3000000</v>
      </c>
      <c r="AZ11" s="633">
        <v>-0.133333333333333</v>
      </c>
      <c r="BA11" s="1289"/>
      <c r="BB11" s="1127">
        <v>2600000</v>
      </c>
      <c r="BC11" s="625">
        <v>2600000</v>
      </c>
      <c r="BD11" s="625">
        <v>2600000</v>
      </c>
      <c r="BE11" s="625">
        <v>0</v>
      </c>
      <c r="BF11" s="625">
        <v>0</v>
      </c>
      <c r="BG11" s="625">
        <v>3000000</v>
      </c>
      <c r="BH11" s="625">
        <v>-0.133333333333333</v>
      </c>
      <c r="BI11" s="1289"/>
      <c r="BJ11" s="1127">
        <v>2600000</v>
      </c>
      <c r="BK11" s="637">
        <v>2600000</v>
      </c>
      <c r="BL11" s="637">
        <v>2600000</v>
      </c>
      <c r="BM11" s="625">
        <v>0</v>
      </c>
      <c r="BN11" s="625">
        <v>0</v>
      </c>
      <c r="BO11" s="637">
        <v>2600000</v>
      </c>
      <c r="BP11" s="1301"/>
      <c r="BQ11" s="1289"/>
      <c r="BR11" s="1127">
        <v>2600000</v>
      </c>
      <c r="BS11" s="637">
        <v>2600000</v>
      </c>
      <c r="BT11" s="637">
        <v>2600000</v>
      </c>
      <c r="BU11" s="625">
        <v>0</v>
      </c>
      <c r="BV11" s="625">
        <v>0</v>
      </c>
      <c r="BW11" s="637">
        <v>2600000</v>
      </c>
      <c r="BX11" s="1306">
        <v>0</v>
      </c>
      <c r="BY11" s="1289"/>
      <c r="BZ11" s="1319"/>
      <c r="CA11" s="949"/>
      <c r="CB11" s="949"/>
      <c r="CC11" s="949">
        <v>0</v>
      </c>
      <c r="CD11" s="949">
        <v>0</v>
      </c>
      <c r="CE11" s="949"/>
      <c r="CF11" s="1339" t="s">
        <v>51</v>
      </c>
      <c r="CG11" s="1289"/>
      <c r="CH11" s="1319"/>
      <c r="CI11" s="949"/>
      <c r="CJ11" s="949"/>
      <c r="CK11" s="949">
        <v>0</v>
      </c>
      <c r="CL11" s="949"/>
      <c r="CM11" s="949"/>
      <c r="CN11" s="1301"/>
      <c r="CO11" s="712"/>
      <c r="CP11" s="1127">
        <v>26000000</v>
      </c>
      <c r="CQ11" s="663">
        <v>26000000</v>
      </c>
      <c r="CR11" s="663">
        <v>26000000</v>
      </c>
      <c r="CS11" s="663">
        <v>0</v>
      </c>
      <c r="CT11" s="663">
        <v>0</v>
      </c>
      <c r="CU11" s="1250">
        <v>29528157</v>
      </c>
      <c r="CV11" s="691">
        <v>-0.119484497457799</v>
      </c>
      <c r="CW11" s="712"/>
      <c r="CX11" s="600">
        <v>31200000</v>
      </c>
      <c r="CY11" s="637"/>
      <c r="CZ11" s="637"/>
      <c r="DA11" s="637"/>
      <c r="DB11" s="637">
        <v>34028157</v>
      </c>
      <c r="DC11" s="682">
        <v>-0.0831122590623992</v>
      </c>
      <c r="DD11" s="802"/>
      <c r="DE11" s="1380"/>
      <c r="DF11" s="1143"/>
      <c r="DH11" s="1379"/>
    </row>
    <row r="12" hidden="1" spans="2:112">
      <c r="B12" s="1216" t="s">
        <v>134</v>
      </c>
      <c r="C12" s="712"/>
      <c r="D12" s="1217"/>
      <c r="E12" s="1241"/>
      <c r="F12" s="1241"/>
      <c r="G12" s="1241"/>
      <c r="H12" s="1242"/>
      <c r="I12" s="712"/>
      <c r="J12" s="1217"/>
      <c r="K12" s="1241"/>
      <c r="L12" s="1241"/>
      <c r="M12" s="1241"/>
      <c r="N12" s="1242"/>
      <c r="O12" s="712"/>
      <c r="P12" s="1217"/>
      <c r="Q12" s="1241"/>
      <c r="R12" s="1241"/>
      <c r="S12" s="1241"/>
      <c r="T12" s="1242"/>
      <c r="U12" s="712"/>
      <c r="V12" s="1217"/>
      <c r="W12" s="1241"/>
      <c r="X12" s="1241"/>
      <c r="Y12" s="1241"/>
      <c r="Z12" s="1241"/>
      <c r="AA12" s="1241"/>
      <c r="AB12" s="1242"/>
      <c r="AC12" s="712"/>
      <c r="AD12" s="1217"/>
      <c r="AE12" s="1241"/>
      <c r="AF12" s="1241"/>
      <c r="AG12" s="1241"/>
      <c r="AH12" s="1241"/>
      <c r="AI12" s="1241"/>
      <c r="AJ12" s="1242"/>
      <c r="AK12" s="712"/>
      <c r="AL12" s="1217"/>
      <c r="AM12" s="1241"/>
      <c r="AN12" s="1241"/>
      <c r="AO12" s="1241"/>
      <c r="AP12" s="1241"/>
      <c r="AQ12" s="1241"/>
      <c r="AR12" s="1242"/>
      <c r="AS12" s="712"/>
      <c r="AT12" s="1217"/>
      <c r="AU12" s="1241"/>
      <c r="AV12" s="1241"/>
      <c r="AW12" s="1241">
        <v>0</v>
      </c>
      <c r="AX12" s="1241"/>
      <c r="AY12" s="1241"/>
      <c r="AZ12" s="1280"/>
      <c r="BA12" s="1289"/>
      <c r="BB12" s="1217"/>
      <c r="BC12" s="1241"/>
      <c r="BD12" s="1241"/>
      <c r="BE12" s="1241">
        <v>0</v>
      </c>
      <c r="BF12" s="1241"/>
      <c r="BG12" s="1241"/>
      <c r="BH12" s="1296"/>
      <c r="BI12" s="1289"/>
      <c r="BJ12" s="1217"/>
      <c r="BK12" s="1241"/>
      <c r="BL12" s="1241">
        <v>2600000</v>
      </c>
      <c r="BM12" s="1241">
        <v>0</v>
      </c>
      <c r="BN12" s="1241"/>
      <c r="BO12" s="1241">
        <v>0</v>
      </c>
      <c r="BP12" s="1280"/>
      <c r="BQ12" s="1289"/>
      <c r="BR12" s="1217"/>
      <c r="BS12" s="1241"/>
      <c r="BT12" s="1241"/>
      <c r="BU12" s="1241">
        <v>0</v>
      </c>
      <c r="BV12" s="1241"/>
      <c r="BW12" s="1241"/>
      <c r="BX12" s="1307"/>
      <c r="BY12" s="1289"/>
      <c r="BZ12" s="1320"/>
      <c r="CA12" s="1321"/>
      <c r="CB12" s="1321"/>
      <c r="CC12" s="1321">
        <v>0</v>
      </c>
      <c r="CD12" s="1321"/>
      <c r="CE12" s="1321"/>
      <c r="CF12" s="1280"/>
      <c r="CG12" s="1289"/>
      <c r="CH12" s="1320"/>
      <c r="CI12" s="1321"/>
      <c r="CJ12" s="1321"/>
      <c r="CK12" s="1321">
        <v>0</v>
      </c>
      <c r="CL12" s="1321"/>
      <c r="CM12" s="1321"/>
      <c r="CN12" s="1280"/>
      <c r="CO12" s="712"/>
      <c r="CP12" s="1217">
        <v>0</v>
      </c>
      <c r="CQ12" s="1352">
        <v>0</v>
      </c>
      <c r="CR12" s="1351">
        <v>0</v>
      </c>
      <c r="CS12" s="1352">
        <v>0</v>
      </c>
      <c r="CT12" s="1352">
        <v>0</v>
      </c>
      <c r="CU12" s="1358">
        <v>0</v>
      </c>
      <c r="CV12" s="1359" t="s">
        <v>51</v>
      </c>
      <c r="CW12" s="712"/>
      <c r="CX12" s="1217">
        <v>0</v>
      </c>
      <c r="CY12" s="1241"/>
      <c r="CZ12" s="1241"/>
      <c r="DA12" s="1241"/>
      <c r="DB12" s="1241">
        <v>0</v>
      </c>
      <c r="DC12" s="1368" t="s">
        <v>51</v>
      </c>
      <c r="DD12" s="1369" t="s">
        <v>51</v>
      </c>
      <c r="DE12" s="1359" t="e">
        <v>#DIV/0!</v>
      </c>
      <c r="DF12" s="1242" t="e">
        <v>#DIV/0!</v>
      </c>
      <c r="DH12" s="1379"/>
    </row>
    <row r="13" ht="0.75" customHeight="1" spans="2:112">
      <c r="B13" s="1210"/>
      <c r="C13" s="712"/>
      <c r="D13" s="637"/>
      <c r="E13" s="637"/>
      <c r="F13" s="637"/>
      <c r="G13" s="637"/>
      <c r="H13" s="754"/>
      <c r="I13" s="712"/>
      <c r="J13" s="637"/>
      <c r="K13" s="637"/>
      <c r="L13" s="637"/>
      <c r="M13" s="637"/>
      <c r="N13" s="754"/>
      <c r="O13" s="712"/>
      <c r="P13" s="637"/>
      <c r="Q13" s="637"/>
      <c r="R13" s="637"/>
      <c r="S13" s="637"/>
      <c r="T13" s="754"/>
      <c r="U13" s="712"/>
      <c r="V13" s="637"/>
      <c r="W13" s="637"/>
      <c r="X13" s="637"/>
      <c r="Y13" s="637"/>
      <c r="Z13" s="637"/>
      <c r="AA13" s="637"/>
      <c r="AB13" s="754"/>
      <c r="AC13" s="712"/>
      <c r="AD13" s="637"/>
      <c r="AE13" s="637"/>
      <c r="AF13" s="637"/>
      <c r="AG13" s="637"/>
      <c r="AH13" s="637"/>
      <c r="AI13" s="637"/>
      <c r="AJ13" s="754"/>
      <c r="AK13" s="712"/>
      <c r="AL13" s="637"/>
      <c r="AM13" s="637"/>
      <c r="AN13" s="637"/>
      <c r="AO13" s="637"/>
      <c r="AP13" s="637"/>
      <c r="AQ13" s="637"/>
      <c r="AR13" s="754"/>
      <c r="AS13" s="712"/>
      <c r="AT13" s="637"/>
      <c r="AU13" s="637"/>
      <c r="AV13" s="637"/>
      <c r="AW13" s="637"/>
      <c r="AX13" s="637"/>
      <c r="AY13" s="637"/>
      <c r="AZ13" s="1279"/>
      <c r="BA13" s="1289"/>
      <c r="BB13" s="637"/>
      <c r="BC13" s="637"/>
      <c r="BD13" s="637"/>
      <c r="BE13" s="637"/>
      <c r="BF13" s="637"/>
      <c r="BG13" s="637"/>
      <c r="BH13" s="1295"/>
      <c r="BI13" s="1289"/>
      <c r="BJ13" s="637"/>
      <c r="BK13" s="637"/>
      <c r="BL13" s="637">
        <v>0</v>
      </c>
      <c r="BM13" s="637"/>
      <c r="BN13" s="637"/>
      <c r="BO13" s="637">
        <v>0</v>
      </c>
      <c r="BP13" s="1279"/>
      <c r="BQ13" s="1289"/>
      <c r="BR13" s="637"/>
      <c r="BS13" s="637"/>
      <c r="BT13" s="637"/>
      <c r="BU13" s="637"/>
      <c r="BV13" s="637"/>
      <c r="BW13" s="637"/>
      <c r="BX13" s="1304"/>
      <c r="BY13" s="1289"/>
      <c r="BZ13" s="949"/>
      <c r="CA13" s="949"/>
      <c r="CB13" s="949"/>
      <c r="CC13" s="949"/>
      <c r="CD13" s="949"/>
      <c r="CE13" s="949"/>
      <c r="CF13" s="1279"/>
      <c r="CG13" s="1289"/>
      <c r="CH13" s="949"/>
      <c r="CI13" s="949"/>
      <c r="CJ13" s="949"/>
      <c r="CK13" s="949"/>
      <c r="CL13" s="949"/>
      <c r="CM13" s="949"/>
      <c r="CN13" s="1279"/>
      <c r="CO13" s="712"/>
      <c r="CP13" s="637"/>
      <c r="CQ13" s="637"/>
      <c r="CR13" s="1351">
        <v>0</v>
      </c>
      <c r="CS13" s="637"/>
      <c r="CT13" s="637"/>
      <c r="CU13" s="637"/>
      <c r="CV13" s="754"/>
      <c r="CW13" s="712"/>
      <c r="CX13" s="637"/>
      <c r="CY13" s="637"/>
      <c r="CZ13" s="637"/>
      <c r="DA13" s="637"/>
      <c r="DB13" s="637"/>
      <c r="DC13" s="754"/>
      <c r="DD13" s="754"/>
      <c r="DE13" s="683"/>
      <c r="DF13" s="683"/>
      <c r="DH13" s="1379"/>
    </row>
    <row r="14" s="583" customFormat="1" ht="18" customHeight="1" spans="1:113">
      <c r="A14"/>
      <c r="B14" s="1218" t="s">
        <v>135</v>
      </c>
      <c r="C14" s="609"/>
      <c r="D14" s="1219">
        <v>14539100</v>
      </c>
      <c r="E14" s="953">
        <v>8580000</v>
      </c>
      <c r="F14" s="953">
        <v>5959100</v>
      </c>
      <c r="G14" s="953">
        <v>4687346</v>
      </c>
      <c r="H14" s="837">
        <v>2.10177657036626</v>
      </c>
      <c r="I14" s="609"/>
      <c r="J14" s="1219">
        <v>8728652</v>
      </c>
      <c r="K14" s="953">
        <v>8500000</v>
      </c>
      <c r="L14" s="953">
        <v>228652</v>
      </c>
      <c r="M14" s="953">
        <v>7287833.33333333</v>
      </c>
      <c r="N14" s="837">
        <v>0.197701923296819</v>
      </c>
      <c r="O14" s="609"/>
      <c r="P14" s="1219">
        <v>12000000</v>
      </c>
      <c r="Q14" s="953">
        <v>12000000</v>
      </c>
      <c r="R14" s="953">
        <v>0</v>
      </c>
      <c r="S14" s="953">
        <v>9232310.62034739</v>
      </c>
      <c r="T14" s="837">
        <v>0.299782957210388</v>
      </c>
      <c r="U14" s="609"/>
      <c r="V14" s="1219">
        <v>9879642</v>
      </c>
      <c r="W14" s="953">
        <v>30000000</v>
      </c>
      <c r="X14" s="953">
        <v>30000000</v>
      </c>
      <c r="Y14" s="953">
        <v>-20120358</v>
      </c>
      <c r="Z14" s="953">
        <v>-20120358</v>
      </c>
      <c r="AA14" s="953">
        <v>9153851</v>
      </c>
      <c r="AB14" s="837">
        <v>0.0792880504609479</v>
      </c>
      <c r="AC14" s="609"/>
      <c r="AD14" s="974">
        <v>22846878</v>
      </c>
      <c r="AE14" s="953">
        <v>20000000</v>
      </c>
      <c r="AF14" s="953">
        <v>20000000</v>
      </c>
      <c r="AG14" s="953">
        <v>2846878</v>
      </c>
      <c r="AH14" s="953">
        <v>2846878</v>
      </c>
      <c r="AI14" s="953">
        <v>12382383</v>
      </c>
      <c r="AJ14" s="837">
        <v>0.845111558897831</v>
      </c>
      <c r="AK14" s="609"/>
      <c r="AL14" s="953">
        <v>22848916</v>
      </c>
      <c r="AM14" s="953">
        <v>20000000</v>
      </c>
      <c r="AN14" s="953">
        <v>20000000</v>
      </c>
      <c r="AO14" s="953">
        <v>2848916</v>
      </c>
      <c r="AP14" s="953">
        <v>2848916</v>
      </c>
      <c r="AQ14" s="953">
        <v>12258193</v>
      </c>
      <c r="AR14" s="837">
        <v>0.863970978430508</v>
      </c>
      <c r="AS14" s="609"/>
      <c r="AT14" s="974">
        <v>79761941</v>
      </c>
      <c r="AU14" s="953">
        <v>37000000</v>
      </c>
      <c r="AV14" s="953">
        <v>12000000</v>
      </c>
      <c r="AW14" s="953">
        <v>42761941</v>
      </c>
      <c r="AX14" s="953">
        <v>67761941</v>
      </c>
      <c r="AY14" s="953">
        <v>9614000</v>
      </c>
      <c r="AZ14" s="837">
        <v>7.29643655086332</v>
      </c>
      <c r="BA14" s="1288"/>
      <c r="BB14" s="953">
        <v>61708174</v>
      </c>
      <c r="BC14" s="953">
        <v>20000000</v>
      </c>
      <c r="BD14" s="953">
        <v>20000000</v>
      </c>
      <c r="BE14" s="953">
        <v>41708174</v>
      </c>
      <c r="BF14" s="953">
        <v>41708174</v>
      </c>
      <c r="BG14" s="953">
        <v>6410527</v>
      </c>
      <c r="BH14" s="1297">
        <v>8.62606880838346</v>
      </c>
      <c r="BI14" s="1288"/>
      <c r="BJ14" s="953">
        <v>44613209</v>
      </c>
      <c r="BK14" s="953">
        <v>9000000</v>
      </c>
      <c r="BL14" s="953">
        <v>20000000</v>
      </c>
      <c r="BM14" s="953">
        <v>35613209</v>
      </c>
      <c r="BN14" s="953">
        <v>24613209</v>
      </c>
      <c r="BO14" s="953">
        <v>8356931</v>
      </c>
      <c r="BP14" s="837">
        <v>4.33846803330074</v>
      </c>
      <c r="BQ14" s="1288"/>
      <c r="BR14" s="953">
        <v>40000000</v>
      </c>
      <c r="BS14" s="953">
        <v>9000000</v>
      </c>
      <c r="BT14" s="953">
        <v>20000000</v>
      </c>
      <c r="BU14" s="953">
        <v>31000000</v>
      </c>
      <c r="BV14" s="953">
        <v>20000000</v>
      </c>
      <c r="BW14" s="953">
        <v>13978287</v>
      </c>
      <c r="BX14" s="1303">
        <v>1.86158096482065</v>
      </c>
      <c r="BY14" s="1288"/>
      <c r="BZ14" s="1302"/>
      <c r="CA14" s="1302"/>
      <c r="CB14" s="1302"/>
      <c r="CC14" s="1302">
        <v>0</v>
      </c>
      <c r="CD14" s="1302">
        <v>0</v>
      </c>
      <c r="CE14" s="1302"/>
      <c r="CF14" s="1286" t="s">
        <v>51</v>
      </c>
      <c r="CG14" s="1288"/>
      <c r="CH14" s="1302"/>
      <c r="CI14" s="1302"/>
      <c r="CJ14" s="1302"/>
      <c r="CK14" s="1302">
        <v>0</v>
      </c>
      <c r="CL14" s="1302">
        <v>0</v>
      </c>
      <c r="CM14" s="1302"/>
      <c r="CN14" s="1286" t="s">
        <v>51</v>
      </c>
      <c r="CO14" s="609"/>
      <c r="CP14" s="1219">
        <v>316926512</v>
      </c>
      <c r="CQ14" s="953">
        <v>174080000</v>
      </c>
      <c r="CR14" s="953">
        <v>296926512</v>
      </c>
      <c r="CS14" s="953">
        <v>142846512</v>
      </c>
      <c r="CT14" s="953">
        <v>20000000</v>
      </c>
      <c r="CU14" s="1243">
        <v>93361661.9536807</v>
      </c>
      <c r="CV14" s="837">
        <v>2.39461086454562</v>
      </c>
      <c r="CW14" s="609"/>
      <c r="CX14" s="1219">
        <v>173080000</v>
      </c>
      <c r="CY14" s="1243"/>
      <c r="CZ14" s="1243"/>
      <c r="DA14" s="1243"/>
      <c r="DB14" s="953">
        <v>130662347</v>
      </c>
      <c r="DC14" s="1370">
        <v>0.324635627431367</v>
      </c>
      <c r="DD14" s="984">
        <v>-1</v>
      </c>
      <c r="DE14" s="837">
        <v>-1</v>
      </c>
      <c r="DF14" s="1381">
        <v>-1</v>
      </c>
      <c r="DG14" s="799"/>
      <c r="DH14" s="1378"/>
      <c r="DI14" s="1387"/>
    </row>
    <row r="15" s="583" customFormat="1" ht="3.75" customHeight="1" spans="1:112">
      <c r="A15"/>
      <c r="B15" s="1220"/>
      <c r="C15" s="710"/>
      <c r="D15" s="625"/>
      <c r="E15" s="625"/>
      <c r="F15" s="625"/>
      <c r="G15" s="625"/>
      <c r="H15" s="741"/>
      <c r="I15" s="710"/>
      <c r="J15" s="625"/>
      <c r="K15" s="625"/>
      <c r="L15" s="625"/>
      <c r="M15" s="625"/>
      <c r="N15" s="741"/>
      <c r="O15" s="710"/>
      <c r="P15" s="625"/>
      <c r="Q15" s="625"/>
      <c r="R15" s="625"/>
      <c r="S15" s="625"/>
      <c r="T15" s="741"/>
      <c r="U15" s="710"/>
      <c r="V15" s="625"/>
      <c r="W15" s="625"/>
      <c r="X15" s="625"/>
      <c r="Y15" s="625"/>
      <c r="Z15" s="625"/>
      <c r="AA15" s="625"/>
      <c r="AB15" s="741"/>
      <c r="AC15" s="710"/>
      <c r="AD15" s="625"/>
      <c r="AE15" s="1269"/>
      <c r="AF15" s="1269"/>
      <c r="AG15" s="1269"/>
      <c r="AH15" s="1269"/>
      <c r="AI15" s="1269"/>
      <c r="AJ15" s="1271"/>
      <c r="AK15" s="710"/>
      <c r="AL15" s="625"/>
      <c r="AM15" s="625" t="s">
        <v>98</v>
      </c>
      <c r="AN15" s="625"/>
      <c r="AO15" s="625"/>
      <c r="AP15" s="625"/>
      <c r="AQ15" s="625"/>
      <c r="AR15" s="741"/>
      <c r="AS15" s="710"/>
      <c r="AT15" s="625"/>
      <c r="AU15" s="625"/>
      <c r="AV15" s="625"/>
      <c r="AW15" s="625"/>
      <c r="AX15" s="625"/>
      <c r="AY15" s="625"/>
      <c r="AZ15" s="1281"/>
      <c r="BA15" s="1290"/>
      <c r="BB15" s="625"/>
      <c r="BC15" s="625"/>
      <c r="BD15" s="625"/>
      <c r="BE15" s="625"/>
      <c r="BF15" s="625"/>
      <c r="BG15" s="625"/>
      <c r="BH15" s="1298"/>
      <c r="BI15" s="1290"/>
      <c r="BJ15" s="625"/>
      <c r="BK15" s="625"/>
      <c r="BL15" s="625"/>
      <c r="BM15" s="625"/>
      <c r="BN15" s="625"/>
      <c r="BO15" s="625">
        <v>0</v>
      </c>
      <c r="BP15" s="1281"/>
      <c r="BQ15" s="1290"/>
      <c r="BR15" s="625"/>
      <c r="BS15" s="625"/>
      <c r="BT15" s="625"/>
      <c r="BU15" s="625"/>
      <c r="BV15" s="625"/>
      <c r="BW15" s="625"/>
      <c r="BX15" s="1308"/>
      <c r="BY15" s="1290"/>
      <c r="BZ15" s="1282"/>
      <c r="CA15" s="1282"/>
      <c r="CB15" s="1282"/>
      <c r="CC15" s="1282"/>
      <c r="CD15" s="1282"/>
      <c r="CE15" s="1282"/>
      <c r="CF15" s="1281"/>
      <c r="CG15" s="1290"/>
      <c r="CH15" s="1282"/>
      <c r="CI15" s="1282"/>
      <c r="CJ15" s="1282"/>
      <c r="CK15" s="1282"/>
      <c r="CL15" s="1282"/>
      <c r="CM15" s="1282"/>
      <c r="CN15" s="1281"/>
      <c r="CO15" s="710"/>
      <c r="CP15" s="625"/>
      <c r="CQ15" s="625"/>
      <c r="CR15" s="1351">
        <v>0</v>
      </c>
      <c r="CS15" s="625"/>
      <c r="CT15" s="625"/>
      <c r="CU15" s="625"/>
      <c r="CV15" s="741"/>
      <c r="CW15" s="710"/>
      <c r="CX15" s="625"/>
      <c r="CY15" s="625"/>
      <c r="CZ15" s="625"/>
      <c r="DA15" s="625"/>
      <c r="DB15" s="625"/>
      <c r="DC15" s="741"/>
      <c r="DD15" s="741"/>
      <c r="DE15" s="682"/>
      <c r="DF15" s="682"/>
      <c r="DG15" s="584"/>
      <c r="DH15" s="1379"/>
    </row>
    <row r="16" s="583" customFormat="1" ht="18" customHeight="1" spans="1:113">
      <c r="A16"/>
      <c r="B16" s="1218" t="s">
        <v>136</v>
      </c>
      <c r="C16" s="609"/>
      <c r="D16" s="1219">
        <v>112201753.8</v>
      </c>
      <c r="E16" s="953">
        <v>121814349.3</v>
      </c>
      <c r="F16" s="953">
        <v>-9612595.49999999</v>
      </c>
      <c r="G16" s="953">
        <v>160091387.833333</v>
      </c>
      <c r="H16" s="837">
        <v>-0.299139352100501</v>
      </c>
      <c r="I16" s="609"/>
      <c r="J16" s="1219">
        <v>129570286.3</v>
      </c>
      <c r="K16" s="953">
        <v>131033849.8</v>
      </c>
      <c r="L16" s="953">
        <v>-1463563.5</v>
      </c>
      <c r="M16" s="953">
        <v>156891637.833333</v>
      </c>
      <c r="N16" s="837">
        <v>-0.174141540687827</v>
      </c>
      <c r="O16" s="609"/>
      <c r="P16" s="1219">
        <v>117727655</v>
      </c>
      <c r="Q16" s="953">
        <v>139449387.774823</v>
      </c>
      <c r="R16" s="953">
        <v>-21721732.7748227</v>
      </c>
      <c r="S16" s="953">
        <v>161695452.233333</v>
      </c>
      <c r="T16" s="837">
        <v>-0.271917339826515</v>
      </c>
      <c r="U16" s="609"/>
      <c r="V16" s="1219">
        <v>161900301.541667</v>
      </c>
      <c r="W16" s="953">
        <v>137994537.375</v>
      </c>
      <c r="X16" s="953">
        <v>137579645.375</v>
      </c>
      <c r="Y16" s="953">
        <v>23905764.1666667</v>
      </c>
      <c r="Z16" s="953">
        <v>24320656.1666667</v>
      </c>
      <c r="AA16" s="953">
        <v>194096474.133333</v>
      </c>
      <c r="AB16" s="837">
        <v>-0.165877163587988</v>
      </c>
      <c r="AC16" s="609"/>
      <c r="AD16" s="974">
        <v>133808298.541667</v>
      </c>
      <c r="AE16" s="953">
        <v>165695918.974823</v>
      </c>
      <c r="AF16" s="953">
        <v>165695918.974823</v>
      </c>
      <c r="AG16" s="953">
        <v>-31887620.433156</v>
      </c>
      <c r="AH16" s="953">
        <v>-31887620.433156</v>
      </c>
      <c r="AI16" s="953">
        <v>128526802.666667</v>
      </c>
      <c r="AJ16" s="837">
        <v>0.0410925640832859</v>
      </c>
      <c r="AK16" s="609"/>
      <c r="AL16" s="974">
        <v>195160279.41372</v>
      </c>
      <c r="AM16" s="953">
        <v>165520918.974823</v>
      </c>
      <c r="AN16" s="953">
        <v>165520918.974823</v>
      </c>
      <c r="AO16" s="953">
        <v>29639360.4388969</v>
      </c>
      <c r="AP16" s="953">
        <v>29639360.4388969</v>
      </c>
      <c r="AQ16" s="953">
        <v>191334840</v>
      </c>
      <c r="AR16" s="837">
        <v>0.0199934283464505</v>
      </c>
      <c r="AS16" s="609"/>
      <c r="AT16" s="974">
        <v>180904689.736281</v>
      </c>
      <c r="AU16" s="953">
        <v>182092418.641489</v>
      </c>
      <c r="AV16" s="953">
        <v>161670918.974823</v>
      </c>
      <c r="AW16" s="953">
        <v>-1187728.9052088</v>
      </c>
      <c r="AX16" s="953">
        <v>19233770.7614579</v>
      </c>
      <c r="AY16" s="953">
        <v>163187244.1</v>
      </c>
      <c r="AZ16" s="837">
        <v>0.108571265689268</v>
      </c>
      <c r="BA16" s="1288"/>
      <c r="BB16" s="953">
        <v>181790480</v>
      </c>
      <c r="BC16" s="953">
        <v>183480542.641489</v>
      </c>
      <c r="BD16" s="953">
        <v>183480542.641489</v>
      </c>
      <c r="BE16" s="953">
        <v>-1690062.64148933</v>
      </c>
      <c r="BF16" s="953">
        <v>-1690062.64148933</v>
      </c>
      <c r="BG16" s="953">
        <v>171210748</v>
      </c>
      <c r="BH16" s="1297">
        <v>0.0617936205734</v>
      </c>
      <c r="BI16" s="1288"/>
      <c r="BJ16" s="953">
        <v>213282794.666667</v>
      </c>
      <c r="BK16" s="953">
        <v>160570918.974823</v>
      </c>
      <c r="BL16" s="953">
        <v>183480542.641489</v>
      </c>
      <c r="BM16" s="953">
        <v>52711875.6918441</v>
      </c>
      <c r="BN16" s="953">
        <v>29802252.0251774</v>
      </c>
      <c r="BO16" s="953">
        <v>146288014.571737</v>
      </c>
      <c r="BP16" s="837">
        <v>0.457964928234614</v>
      </c>
      <c r="BQ16" s="1288"/>
      <c r="BR16" s="953">
        <v>203845709.825</v>
      </c>
      <c r="BS16" s="953">
        <v>160370918.974823</v>
      </c>
      <c r="BT16" s="953">
        <v>181075366.974823</v>
      </c>
      <c r="BU16" s="953">
        <v>43474790.8501773</v>
      </c>
      <c r="BV16" s="953">
        <v>22770342.8501773</v>
      </c>
      <c r="BW16" s="953">
        <v>125854137.77156</v>
      </c>
      <c r="BX16" s="1303">
        <v>0.619698115885583</v>
      </c>
      <c r="BY16" s="1288"/>
      <c r="BZ16" s="1302">
        <v>0</v>
      </c>
      <c r="CA16" s="1302">
        <v>0</v>
      </c>
      <c r="CB16" s="1302">
        <v>0</v>
      </c>
      <c r="CC16" s="1302">
        <v>0</v>
      </c>
      <c r="CD16" s="1302">
        <v>0</v>
      </c>
      <c r="CE16" s="1302">
        <v>0</v>
      </c>
      <c r="CF16" s="1286" t="s">
        <v>51</v>
      </c>
      <c r="CG16" s="1288"/>
      <c r="CH16" s="1302">
        <v>0</v>
      </c>
      <c r="CI16" s="1302">
        <v>0</v>
      </c>
      <c r="CJ16" s="1302">
        <v>0</v>
      </c>
      <c r="CK16" s="1302">
        <v>0</v>
      </c>
      <c r="CL16" s="1302">
        <v>0</v>
      </c>
      <c r="CM16" s="1302">
        <v>0</v>
      </c>
      <c r="CN16" s="1286" t="s">
        <v>51</v>
      </c>
      <c r="CO16" s="609"/>
      <c r="CP16" s="1219">
        <v>1630192248.825</v>
      </c>
      <c r="CQ16" s="953">
        <v>1548023761.43209</v>
      </c>
      <c r="CR16" s="953">
        <v>1607421905.97482</v>
      </c>
      <c r="CS16" s="953">
        <v>82168487.3929079</v>
      </c>
      <c r="CT16" s="953">
        <v>22770342.8501773</v>
      </c>
      <c r="CU16" s="1243">
        <v>1599176739.1433</v>
      </c>
      <c r="CV16" s="837">
        <v>0.0193946728479295</v>
      </c>
      <c r="CW16" s="609"/>
      <c r="CX16" s="1219">
        <v>1827284476.0484</v>
      </c>
      <c r="CY16" s="1243">
        <v>0</v>
      </c>
      <c r="CZ16" s="1243">
        <v>0</v>
      </c>
      <c r="DA16" s="1243">
        <v>0</v>
      </c>
      <c r="DB16" s="1243">
        <v>517116402.166489</v>
      </c>
      <c r="DC16" s="984">
        <v>2.53360378513017</v>
      </c>
      <c r="DD16" s="984">
        <v>-1</v>
      </c>
      <c r="DE16" s="837">
        <v>-1</v>
      </c>
      <c r="DF16" s="798">
        <v>-1</v>
      </c>
      <c r="DG16" s="1382"/>
      <c r="DH16" s="1378"/>
      <c r="DI16" s="1387"/>
    </row>
    <row r="17" s="583" customFormat="1" ht="15.95" customHeight="1" spans="1:112">
      <c r="A17"/>
      <c r="B17" s="1213" t="s">
        <v>137</v>
      </c>
      <c r="C17" s="710"/>
      <c r="D17" s="600">
        <v>48834893</v>
      </c>
      <c r="E17" s="625">
        <v>58045988.5</v>
      </c>
      <c r="F17" s="625">
        <v>-9211095.49999999</v>
      </c>
      <c r="G17" s="625">
        <v>51908026</v>
      </c>
      <c r="H17" s="626">
        <v>-0.059203426460486</v>
      </c>
      <c r="I17" s="710"/>
      <c r="J17" s="600">
        <v>54451425</v>
      </c>
      <c r="K17" s="625">
        <v>56365988.5</v>
      </c>
      <c r="L17" s="625">
        <v>-1914563.5</v>
      </c>
      <c r="M17" s="625">
        <v>51989276</v>
      </c>
      <c r="N17" s="626">
        <v>0.0473587860696502</v>
      </c>
      <c r="O17" s="710"/>
      <c r="P17" s="600">
        <v>63227655</v>
      </c>
      <c r="Q17" s="625">
        <v>59570988.5</v>
      </c>
      <c r="R17" s="625">
        <v>3656666.5</v>
      </c>
      <c r="S17" s="625">
        <v>42987622</v>
      </c>
      <c r="T17" s="626">
        <v>0.470833976347889</v>
      </c>
      <c r="U17" s="710"/>
      <c r="V17" s="600">
        <v>77087827</v>
      </c>
      <c r="W17" s="625">
        <v>57920988.5</v>
      </c>
      <c r="X17" s="625">
        <v>57920988.5</v>
      </c>
      <c r="Y17" s="625">
        <v>19166838.5</v>
      </c>
      <c r="Z17" s="625">
        <v>19166838.5</v>
      </c>
      <c r="AA17" s="625">
        <v>53459622</v>
      </c>
      <c r="AB17" s="626">
        <v>0.441982268411849</v>
      </c>
      <c r="AC17" s="710"/>
      <c r="AD17" s="600">
        <v>62437559</v>
      </c>
      <c r="AE17" s="625">
        <v>58170988.5</v>
      </c>
      <c r="AF17" s="625">
        <v>58170988.5</v>
      </c>
      <c r="AG17" s="625">
        <v>4266570.50000001</v>
      </c>
      <c r="AH17" s="625">
        <v>4266570.50000001</v>
      </c>
      <c r="AI17" s="625">
        <v>69211676</v>
      </c>
      <c r="AJ17" s="626">
        <v>-0.0978753498181434</v>
      </c>
      <c r="AK17" s="710"/>
      <c r="AL17" s="600">
        <v>82216262</v>
      </c>
      <c r="AM17" s="625">
        <v>57995988.5</v>
      </c>
      <c r="AN17" s="625">
        <v>57995988.5</v>
      </c>
      <c r="AO17" s="625">
        <v>24220273.5</v>
      </c>
      <c r="AP17" s="625">
        <v>24220273.5</v>
      </c>
      <c r="AQ17" s="625">
        <v>59788102</v>
      </c>
      <c r="AR17" s="626">
        <v>0.375127479377084</v>
      </c>
      <c r="AS17" s="710"/>
      <c r="AT17" s="600">
        <v>85088676</v>
      </c>
      <c r="AU17" s="625">
        <v>75812312.5</v>
      </c>
      <c r="AV17" s="625">
        <v>54795988.5</v>
      </c>
      <c r="AW17" s="625">
        <v>9276363.5</v>
      </c>
      <c r="AX17" s="625">
        <v>30292687.5</v>
      </c>
      <c r="AY17" s="625">
        <v>51814122</v>
      </c>
      <c r="AZ17" s="626">
        <v>0.642190829751009</v>
      </c>
      <c r="BA17" s="1290"/>
      <c r="BB17" s="600">
        <v>76747055</v>
      </c>
      <c r="BC17" s="625">
        <v>75812312.5</v>
      </c>
      <c r="BD17" s="625">
        <v>75812312.5</v>
      </c>
      <c r="BE17" s="625">
        <v>934742.5</v>
      </c>
      <c r="BF17" s="625">
        <v>934742.5</v>
      </c>
      <c r="BG17" s="637">
        <v>52126743</v>
      </c>
      <c r="BH17" s="626">
        <v>0.472316330985805</v>
      </c>
      <c r="BI17" s="1290"/>
      <c r="BJ17" s="600">
        <v>92324706</v>
      </c>
      <c r="BK17" s="625">
        <v>53695988.5</v>
      </c>
      <c r="BL17" s="625">
        <v>75812312.5</v>
      </c>
      <c r="BM17" s="625">
        <v>38628717.5</v>
      </c>
      <c r="BN17" s="625">
        <v>16512393.5</v>
      </c>
      <c r="BO17" s="625">
        <v>59026347.3717371</v>
      </c>
      <c r="BP17" s="626">
        <v>0.564127040058161</v>
      </c>
      <c r="BQ17" s="1290"/>
      <c r="BR17" s="600">
        <v>91378834</v>
      </c>
      <c r="BS17" s="625">
        <v>53495988.5</v>
      </c>
      <c r="BT17" s="625">
        <v>75812312.5</v>
      </c>
      <c r="BU17" s="625">
        <v>37882845.5</v>
      </c>
      <c r="BV17" s="625">
        <v>15566521.5</v>
      </c>
      <c r="BW17" s="625">
        <v>61252780.3717371</v>
      </c>
      <c r="BX17" s="1306">
        <v>0.491831610670256</v>
      </c>
      <c r="BY17" s="1290"/>
      <c r="BZ17" s="1322"/>
      <c r="CA17" s="1282"/>
      <c r="CB17" s="1282"/>
      <c r="CC17" s="1282">
        <v>0</v>
      </c>
      <c r="CD17" s="1282">
        <v>0</v>
      </c>
      <c r="CE17" s="1282"/>
      <c r="CF17" s="1339" t="s">
        <v>51</v>
      </c>
      <c r="CG17" s="1290"/>
      <c r="CH17" s="1322"/>
      <c r="CI17" s="1282"/>
      <c r="CJ17" s="1282"/>
      <c r="CK17" s="1282">
        <v>0</v>
      </c>
      <c r="CL17" s="1282">
        <v>0</v>
      </c>
      <c r="CM17" s="1282"/>
      <c r="CN17" s="1339" t="s">
        <v>51</v>
      </c>
      <c r="CO17" s="710"/>
      <c r="CP17" s="600">
        <v>733794892</v>
      </c>
      <c r="CQ17" s="625">
        <v>606887533</v>
      </c>
      <c r="CR17" s="1351">
        <v>718228370.5</v>
      </c>
      <c r="CS17" s="625">
        <v>126907359</v>
      </c>
      <c r="CT17" s="625">
        <v>15566521.5</v>
      </c>
      <c r="CU17" s="625">
        <v>553564316.743474</v>
      </c>
      <c r="CV17" s="626">
        <v>0.325581996174883</v>
      </c>
      <c r="CW17" s="710"/>
      <c r="CX17" s="600">
        <v>672596862</v>
      </c>
      <c r="CY17" s="625"/>
      <c r="CZ17" s="625"/>
      <c r="DA17" s="625"/>
      <c r="DB17" s="625">
        <v>668946781</v>
      </c>
      <c r="DC17" s="682">
        <v>0.00545645947282014</v>
      </c>
      <c r="DD17" s="682">
        <v>-1</v>
      </c>
      <c r="DE17" s="626">
        <v>-1</v>
      </c>
      <c r="DF17" s="626">
        <v>-1</v>
      </c>
      <c r="DG17" s="1383"/>
      <c r="DH17" s="1379"/>
    </row>
    <row r="18" s="583" customFormat="1" ht="15.95" customHeight="1" spans="1:112">
      <c r="A18"/>
      <c r="B18" s="1215" t="s">
        <v>138</v>
      </c>
      <c r="C18" s="710"/>
      <c r="D18" s="600">
        <v>61418360.8</v>
      </c>
      <c r="E18" s="625">
        <v>61418360.8</v>
      </c>
      <c r="F18" s="625">
        <v>0</v>
      </c>
      <c r="G18" s="625">
        <v>103938361.833333</v>
      </c>
      <c r="H18" s="626">
        <v>-0.409088620248939</v>
      </c>
      <c r="I18" s="710"/>
      <c r="J18" s="600">
        <v>72317861.3</v>
      </c>
      <c r="K18" s="625">
        <v>72317861.3</v>
      </c>
      <c r="L18" s="625">
        <v>0</v>
      </c>
      <c r="M18" s="625">
        <v>103938361.833333</v>
      </c>
      <c r="N18" s="626">
        <v>-0.304223579971726</v>
      </c>
      <c r="O18" s="710"/>
      <c r="P18" s="600">
        <v>53400000</v>
      </c>
      <c r="Q18" s="625">
        <v>77073548.875</v>
      </c>
      <c r="R18" s="625">
        <v>-23673548.875</v>
      </c>
      <c r="S18" s="625">
        <v>118077830.233333</v>
      </c>
      <c r="T18" s="626">
        <v>-0.547755917478528</v>
      </c>
      <c r="U18" s="710"/>
      <c r="V18" s="600">
        <v>81365474.5416667</v>
      </c>
      <c r="W18" s="625">
        <v>77073548.875</v>
      </c>
      <c r="X18" s="625">
        <v>76658656.875</v>
      </c>
      <c r="Y18" s="625">
        <v>4291925.66666667</v>
      </c>
      <c r="Z18" s="625">
        <v>4706817.66666667</v>
      </c>
      <c r="AA18" s="625">
        <v>139236852.133333</v>
      </c>
      <c r="AB18" s="626">
        <v>-0.415632619561443</v>
      </c>
      <c r="AC18" s="710"/>
      <c r="AD18" s="600">
        <v>65916239.5416667</v>
      </c>
      <c r="AE18" s="625">
        <v>104070080.075</v>
      </c>
      <c r="AF18" s="625">
        <v>104070080.075</v>
      </c>
      <c r="AG18" s="625">
        <v>-38153840.5333333</v>
      </c>
      <c r="AH18" s="625">
        <v>-38153840.5333333</v>
      </c>
      <c r="AI18" s="625">
        <v>55615126.6666668</v>
      </c>
      <c r="AJ18" s="626">
        <v>0.185221422523054</v>
      </c>
      <c r="AK18" s="710"/>
      <c r="AL18" s="600">
        <v>109502471.341667</v>
      </c>
      <c r="AM18" s="625">
        <v>104070080.075</v>
      </c>
      <c r="AN18" s="625">
        <v>104070080.075</v>
      </c>
      <c r="AO18" s="625">
        <v>5432391.26666676</v>
      </c>
      <c r="AP18" s="625">
        <v>5432391.26666676</v>
      </c>
      <c r="AQ18" s="625">
        <v>118730693</v>
      </c>
      <c r="AR18" s="626">
        <v>-0.0777239770539642</v>
      </c>
      <c r="AS18" s="710"/>
      <c r="AT18" s="600">
        <v>91382165.8083333</v>
      </c>
      <c r="AU18" s="625">
        <v>103475255.741667</v>
      </c>
      <c r="AV18" s="625">
        <v>104070080.075</v>
      </c>
      <c r="AW18" s="625">
        <v>-12093089.9333333</v>
      </c>
      <c r="AX18" s="625">
        <v>-12687914.2666666</v>
      </c>
      <c r="AY18" s="625">
        <v>108183122.1</v>
      </c>
      <c r="AZ18" s="626">
        <v>-0.155301085470029</v>
      </c>
      <c r="BA18" s="1290"/>
      <c r="BB18" s="600">
        <v>101275031</v>
      </c>
      <c r="BC18" s="625">
        <v>104863379.741667</v>
      </c>
      <c r="BD18" s="625">
        <v>104863379.741667</v>
      </c>
      <c r="BE18" s="625">
        <v>-3588348.74166664</v>
      </c>
      <c r="BF18" s="625">
        <v>-3588348.74166664</v>
      </c>
      <c r="BG18" s="637">
        <v>114878963</v>
      </c>
      <c r="BH18" s="626">
        <v>-0.11841969708588</v>
      </c>
      <c r="BI18" s="1290"/>
      <c r="BJ18" s="600">
        <v>115084482.666667</v>
      </c>
      <c r="BK18" s="625">
        <v>104070080.075</v>
      </c>
      <c r="BL18" s="625">
        <v>104863379.741667</v>
      </c>
      <c r="BM18" s="625">
        <v>11014402.5916668</v>
      </c>
      <c r="BN18" s="625">
        <v>10221102.9250001</v>
      </c>
      <c r="BO18" s="625">
        <v>86359721.1999999</v>
      </c>
      <c r="BP18" s="626">
        <v>0.33261757990329</v>
      </c>
      <c r="BQ18" s="1290"/>
      <c r="BR18" s="600">
        <v>106119242.825</v>
      </c>
      <c r="BS18" s="625">
        <v>104070080.075</v>
      </c>
      <c r="BT18" s="625">
        <v>102458204.075</v>
      </c>
      <c r="BU18" s="625">
        <v>2049162.75000001</v>
      </c>
      <c r="BV18" s="625">
        <v>3661038.75</v>
      </c>
      <c r="BW18" s="625">
        <v>62307861</v>
      </c>
      <c r="BX18" s="1306">
        <v>0.703143730531851</v>
      </c>
      <c r="BY18" s="1290"/>
      <c r="BZ18" s="1322"/>
      <c r="CA18" s="1282"/>
      <c r="CB18" s="1282"/>
      <c r="CC18" s="1282">
        <v>0</v>
      </c>
      <c r="CD18" s="1282">
        <v>0</v>
      </c>
      <c r="CE18" s="1282"/>
      <c r="CF18" s="1339" t="s">
        <v>51</v>
      </c>
      <c r="CG18" s="1290"/>
      <c r="CH18" s="1322"/>
      <c r="CI18" s="1282"/>
      <c r="CJ18" s="1282"/>
      <c r="CK18" s="1282">
        <v>0</v>
      </c>
      <c r="CL18" s="1282">
        <v>0</v>
      </c>
      <c r="CM18" s="1282"/>
      <c r="CN18" s="1339" t="s">
        <v>51</v>
      </c>
      <c r="CO18" s="710"/>
      <c r="CP18" s="600">
        <v>857781329.825</v>
      </c>
      <c r="CQ18" s="625">
        <v>912502275.633333</v>
      </c>
      <c r="CR18" s="625">
        <v>854120291.075</v>
      </c>
      <c r="CS18" s="625">
        <v>-54720945.808333</v>
      </c>
      <c r="CT18" s="625">
        <v>3661038.75000012</v>
      </c>
      <c r="CU18" s="625">
        <v>1011266893</v>
      </c>
      <c r="CV18" s="626">
        <v>-0.151775524579543</v>
      </c>
      <c r="CW18" s="710"/>
      <c r="CX18" s="600">
        <v>1120443960.45</v>
      </c>
      <c r="CY18" s="625"/>
      <c r="CZ18" s="625"/>
      <c r="DA18" s="625"/>
      <c r="DB18" s="625">
        <v>-191757261.9</v>
      </c>
      <c r="DC18" s="682">
        <v>-6.84303274540029</v>
      </c>
      <c r="DD18" s="682">
        <v>-1</v>
      </c>
      <c r="DE18" s="626">
        <v>-1</v>
      </c>
      <c r="DF18" s="626">
        <v>-1</v>
      </c>
      <c r="DG18" s="801"/>
      <c r="DH18" s="1379"/>
    </row>
    <row r="19" s="583" customFormat="1" ht="11.25" hidden="1" customHeight="1" spans="1:112">
      <c r="A19"/>
      <c r="B19" s="1221" t="s">
        <v>139</v>
      </c>
      <c r="C19" s="710"/>
      <c r="D19" s="600"/>
      <c r="E19" s="625"/>
      <c r="F19" s="625">
        <v>0</v>
      </c>
      <c r="G19" s="625"/>
      <c r="H19" s="626" t="s">
        <v>51</v>
      </c>
      <c r="I19" s="710"/>
      <c r="J19" s="600"/>
      <c r="K19" s="625"/>
      <c r="L19" s="625">
        <v>0</v>
      </c>
      <c r="M19" s="625"/>
      <c r="N19" s="626" t="s">
        <v>51</v>
      </c>
      <c r="O19" s="710"/>
      <c r="P19" s="600"/>
      <c r="Q19" s="625"/>
      <c r="R19" s="625">
        <v>0</v>
      </c>
      <c r="S19" s="625"/>
      <c r="T19" s="626" t="s">
        <v>51</v>
      </c>
      <c r="U19" s="710"/>
      <c r="V19" s="600"/>
      <c r="W19" s="625"/>
      <c r="X19" s="625"/>
      <c r="Y19" s="625">
        <v>0</v>
      </c>
      <c r="Z19" s="625">
        <v>0</v>
      </c>
      <c r="AA19" s="625">
        <v>0</v>
      </c>
      <c r="AB19" s="626" t="s">
        <v>51</v>
      </c>
      <c r="AC19" s="710"/>
      <c r="AD19" s="600"/>
      <c r="AE19" s="625"/>
      <c r="AF19" s="625"/>
      <c r="AG19" s="625">
        <v>0</v>
      </c>
      <c r="AH19" s="625">
        <v>0</v>
      </c>
      <c r="AI19" s="625"/>
      <c r="AJ19" s="626" t="s">
        <v>51</v>
      </c>
      <c r="AK19" s="710"/>
      <c r="AL19" s="600"/>
      <c r="AM19" s="625"/>
      <c r="AN19" s="625"/>
      <c r="AO19" s="625">
        <v>0</v>
      </c>
      <c r="AP19" s="625">
        <v>0</v>
      </c>
      <c r="AQ19" s="625"/>
      <c r="AR19" s="626" t="s">
        <v>51</v>
      </c>
      <c r="AS19" s="710"/>
      <c r="AT19" s="600"/>
      <c r="AU19" s="625"/>
      <c r="AV19" s="625"/>
      <c r="AW19" s="625">
        <v>0</v>
      </c>
      <c r="AX19" s="625">
        <v>0</v>
      </c>
      <c r="AY19" s="625"/>
      <c r="AZ19" s="626" t="s">
        <v>51</v>
      </c>
      <c r="BA19" s="1290"/>
      <c r="BB19" s="600"/>
      <c r="BC19" s="625"/>
      <c r="BD19" s="625"/>
      <c r="BE19" s="625">
        <v>0</v>
      </c>
      <c r="BF19" s="625">
        <v>0</v>
      </c>
      <c r="BG19" s="625"/>
      <c r="BH19" s="626" t="s">
        <v>51</v>
      </c>
      <c r="BI19" s="1290"/>
      <c r="BJ19" s="600"/>
      <c r="BK19" s="625"/>
      <c r="BL19" s="625">
        <v>0</v>
      </c>
      <c r="BM19" s="625">
        <v>0</v>
      </c>
      <c r="BN19" s="625">
        <v>0</v>
      </c>
      <c r="BO19" s="625">
        <v>0</v>
      </c>
      <c r="BP19" s="626" t="s">
        <v>51</v>
      </c>
      <c r="BQ19" s="1290"/>
      <c r="BR19" s="600"/>
      <c r="BS19" s="625"/>
      <c r="BT19" s="625"/>
      <c r="BU19" s="625">
        <v>0</v>
      </c>
      <c r="BV19" s="625">
        <v>0</v>
      </c>
      <c r="BW19" s="625"/>
      <c r="BX19" s="1306" t="s">
        <v>51</v>
      </c>
      <c r="BY19" s="1290"/>
      <c r="BZ19" s="1322"/>
      <c r="CA19" s="1282"/>
      <c r="CB19" s="1282"/>
      <c r="CC19" s="1282">
        <v>0</v>
      </c>
      <c r="CD19" s="1282">
        <v>0</v>
      </c>
      <c r="CE19" s="1282"/>
      <c r="CF19" s="1339" t="s">
        <v>51</v>
      </c>
      <c r="CG19" s="1290"/>
      <c r="CH19" s="1322"/>
      <c r="CI19" s="1282"/>
      <c r="CJ19" s="1282"/>
      <c r="CK19" s="1282">
        <v>0</v>
      </c>
      <c r="CL19" s="1282">
        <v>0</v>
      </c>
      <c r="CM19" s="1282"/>
      <c r="CN19" s="1339" t="s">
        <v>51</v>
      </c>
      <c r="CO19" s="710"/>
      <c r="CP19" s="600">
        <v>0</v>
      </c>
      <c r="CQ19" s="625">
        <v>0</v>
      </c>
      <c r="CR19" s="625">
        <v>0</v>
      </c>
      <c r="CS19" s="625">
        <v>0</v>
      </c>
      <c r="CT19" s="625">
        <v>0</v>
      </c>
      <c r="CU19" s="625">
        <v>0</v>
      </c>
      <c r="CV19" s="626" t="s">
        <v>51</v>
      </c>
      <c r="CW19" s="710"/>
      <c r="CX19" s="600"/>
      <c r="CY19" s="625"/>
      <c r="CZ19" s="625"/>
      <c r="DA19" s="625"/>
      <c r="DB19" s="625">
        <v>0</v>
      </c>
      <c r="DC19" s="682" t="s">
        <v>51</v>
      </c>
      <c r="DD19" s="682" t="s">
        <v>51</v>
      </c>
      <c r="DE19" s="626" t="e">
        <v>#DIV/0!</v>
      </c>
      <c r="DF19" s="626" t="e">
        <v>#DIV/0!</v>
      </c>
      <c r="DG19" s="801"/>
      <c r="DH19" s="1379"/>
    </row>
    <row r="20" s="583" customFormat="1" ht="15.95" customHeight="1" spans="1:112">
      <c r="A20"/>
      <c r="B20" s="1222" t="s">
        <v>140</v>
      </c>
      <c r="C20" s="710"/>
      <c r="D20" s="600">
        <v>1948500</v>
      </c>
      <c r="E20" s="625">
        <v>1050000</v>
      </c>
      <c r="F20" s="625">
        <v>898500</v>
      </c>
      <c r="G20" s="625">
        <v>1260000</v>
      </c>
      <c r="H20" s="626">
        <v>0.546428571428571</v>
      </c>
      <c r="I20" s="710"/>
      <c r="J20" s="600">
        <v>1501000</v>
      </c>
      <c r="K20" s="625">
        <v>1050000</v>
      </c>
      <c r="L20" s="625">
        <v>451000</v>
      </c>
      <c r="M20" s="625">
        <v>799000</v>
      </c>
      <c r="N20" s="626">
        <v>0.878598247809762</v>
      </c>
      <c r="O20" s="710"/>
      <c r="P20" s="600">
        <v>950000</v>
      </c>
      <c r="Q20" s="625">
        <v>1050000</v>
      </c>
      <c r="R20" s="625">
        <v>-99999.9999999998</v>
      </c>
      <c r="S20" s="625">
        <v>610000</v>
      </c>
      <c r="T20" s="626">
        <v>0.557377049180328</v>
      </c>
      <c r="U20" s="710"/>
      <c r="V20" s="600">
        <v>3447000</v>
      </c>
      <c r="W20" s="625">
        <v>1700000</v>
      </c>
      <c r="X20" s="625">
        <v>1700000</v>
      </c>
      <c r="Y20" s="625">
        <v>1747000</v>
      </c>
      <c r="Z20" s="625">
        <v>1747000</v>
      </c>
      <c r="AA20" s="625">
        <v>1400000</v>
      </c>
      <c r="AB20" s="626">
        <v>1.46214285714286</v>
      </c>
      <c r="AC20" s="710"/>
      <c r="AD20" s="600">
        <v>5454500</v>
      </c>
      <c r="AE20" s="625">
        <v>1700000</v>
      </c>
      <c r="AF20" s="625">
        <v>1700000</v>
      </c>
      <c r="AG20" s="625">
        <v>3754500</v>
      </c>
      <c r="AH20" s="625">
        <v>3754500</v>
      </c>
      <c r="AI20" s="625">
        <v>2700000</v>
      </c>
      <c r="AJ20" s="626">
        <v>1.02018518518519</v>
      </c>
      <c r="AK20" s="710"/>
      <c r="AL20" s="600">
        <v>3441546.07205282</v>
      </c>
      <c r="AM20" s="625">
        <v>1700000</v>
      </c>
      <c r="AN20" s="625">
        <v>1700000</v>
      </c>
      <c r="AO20" s="625">
        <v>1741546.07205282</v>
      </c>
      <c r="AP20" s="625">
        <v>1741546.07205282</v>
      </c>
      <c r="AQ20" s="625">
        <v>6378700</v>
      </c>
      <c r="AR20" s="626">
        <v>-0.460462778927866</v>
      </c>
      <c r="AS20" s="710"/>
      <c r="AT20" s="600">
        <v>4731453.92794718</v>
      </c>
      <c r="AU20" s="625">
        <v>1050000</v>
      </c>
      <c r="AV20" s="625">
        <v>1050000</v>
      </c>
      <c r="AW20" s="625">
        <v>3681453.92794718</v>
      </c>
      <c r="AX20" s="625">
        <v>3681453.92794718</v>
      </c>
      <c r="AY20" s="625">
        <v>2620000</v>
      </c>
      <c r="AZ20" s="626">
        <v>0.805898445781366</v>
      </c>
      <c r="BA20" s="1290"/>
      <c r="BB20" s="600">
        <v>4066000</v>
      </c>
      <c r="BC20" s="625">
        <v>1050000</v>
      </c>
      <c r="BD20" s="625">
        <v>1050000</v>
      </c>
      <c r="BE20" s="625">
        <v>3016000</v>
      </c>
      <c r="BF20" s="625">
        <v>3016000</v>
      </c>
      <c r="BG20" s="637">
        <v>3720046</v>
      </c>
      <c r="BH20" s="626">
        <v>0.0929972371309387</v>
      </c>
      <c r="BI20" s="1290"/>
      <c r="BJ20" s="600">
        <v>5576000</v>
      </c>
      <c r="BK20" s="625">
        <v>1050000</v>
      </c>
      <c r="BL20" s="625">
        <v>1050000</v>
      </c>
      <c r="BM20" s="625">
        <v>4526000</v>
      </c>
      <c r="BN20" s="625">
        <v>4526000</v>
      </c>
      <c r="BO20" s="625">
        <v>425454</v>
      </c>
      <c r="BP20" s="626">
        <v>12.1059997085466</v>
      </c>
      <c r="BQ20" s="1290"/>
      <c r="BR20" s="600">
        <v>6347633</v>
      </c>
      <c r="BS20" s="625">
        <v>1050000</v>
      </c>
      <c r="BT20" s="625">
        <v>1050000</v>
      </c>
      <c r="BU20" s="625">
        <v>5297633</v>
      </c>
      <c r="BV20" s="625">
        <v>5297633</v>
      </c>
      <c r="BW20" s="625">
        <v>1808500</v>
      </c>
      <c r="BX20" s="1306">
        <v>2.50988830522532</v>
      </c>
      <c r="BY20" s="1290"/>
      <c r="BZ20" s="1322"/>
      <c r="CA20" s="1282"/>
      <c r="CB20" s="1282"/>
      <c r="CC20" s="1282">
        <v>0</v>
      </c>
      <c r="CD20" s="1282">
        <v>0</v>
      </c>
      <c r="CE20" s="1282"/>
      <c r="CF20" s="1339" t="s">
        <v>51</v>
      </c>
      <c r="CG20" s="1290"/>
      <c r="CH20" s="1322"/>
      <c r="CI20" s="1282"/>
      <c r="CJ20" s="1282"/>
      <c r="CK20" s="1282">
        <v>0</v>
      </c>
      <c r="CL20" s="1282">
        <v>0</v>
      </c>
      <c r="CM20" s="1282"/>
      <c r="CN20" s="1339" t="s">
        <v>51</v>
      </c>
      <c r="CO20" s="710"/>
      <c r="CP20" s="600">
        <v>37463633</v>
      </c>
      <c r="CQ20" s="625">
        <v>12450000</v>
      </c>
      <c r="CR20" s="625">
        <v>32166000</v>
      </c>
      <c r="CS20" s="625">
        <v>25013633</v>
      </c>
      <c r="CT20" s="625">
        <v>5297633</v>
      </c>
      <c r="CU20" s="625">
        <v>21721700</v>
      </c>
      <c r="CV20" s="626">
        <v>0.724709990470359</v>
      </c>
      <c r="CW20" s="710"/>
      <c r="CX20" s="600">
        <v>14550000</v>
      </c>
      <c r="CY20" s="625"/>
      <c r="CZ20" s="625"/>
      <c r="DA20" s="625"/>
      <c r="DB20" s="625">
        <v>26818058</v>
      </c>
      <c r="DC20" s="682">
        <v>-0.45745512221653</v>
      </c>
      <c r="DD20" s="682">
        <v>-1</v>
      </c>
      <c r="DE20" s="626">
        <v>-1</v>
      </c>
      <c r="DF20" s="626">
        <v>-1</v>
      </c>
      <c r="DG20" s="801"/>
      <c r="DH20" s="1379"/>
    </row>
    <row r="21" s="583" customFormat="1" ht="15.95" customHeight="1" spans="1:112">
      <c r="A21"/>
      <c r="B21" s="1216" t="s">
        <v>141</v>
      </c>
      <c r="C21" s="710"/>
      <c r="D21" s="607">
        <v>0</v>
      </c>
      <c r="E21" s="632">
        <v>1300000</v>
      </c>
      <c r="F21" s="632">
        <v>-1300000</v>
      </c>
      <c r="G21" s="632">
        <v>2985000</v>
      </c>
      <c r="H21" s="633">
        <v>-1</v>
      </c>
      <c r="I21" s="710"/>
      <c r="J21" s="607">
        <v>1300000</v>
      </c>
      <c r="K21" s="632">
        <v>1300000</v>
      </c>
      <c r="L21" s="632">
        <v>0</v>
      </c>
      <c r="M21" s="632">
        <v>165000</v>
      </c>
      <c r="N21" s="633">
        <v>6.87878787878788</v>
      </c>
      <c r="O21" s="710"/>
      <c r="P21" s="607">
        <v>150000</v>
      </c>
      <c r="Q21" s="632">
        <v>1754850.3998227</v>
      </c>
      <c r="R21" s="632">
        <v>-1604850.3998227</v>
      </c>
      <c r="S21" s="632">
        <v>20000</v>
      </c>
      <c r="T21" s="633">
        <v>6.5</v>
      </c>
      <c r="U21" s="710"/>
      <c r="V21" s="607">
        <v>0</v>
      </c>
      <c r="W21" s="632">
        <v>1300000</v>
      </c>
      <c r="X21" s="632">
        <v>1300000</v>
      </c>
      <c r="Y21" s="632">
        <v>-1300000</v>
      </c>
      <c r="Z21" s="632">
        <v>-1300000</v>
      </c>
      <c r="AA21" s="632">
        <v>0</v>
      </c>
      <c r="AB21" s="633" t="s">
        <v>51</v>
      </c>
      <c r="AC21" s="710"/>
      <c r="AD21" s="607">
        <v>0</v>
      </c>
      <c r="AE21" s="632">
        <v>1754850.3998227</v>
      </c>
      <c r="AF21" s="632">
        <v>1754850.3998227</v>
      </c>
      <c r="AG21" s="632">
        <v>-1754850.3998227</v>
      </c>
      <c r="AH21" s="632">
        <v>-1754850.3998227</v>
      </c>
      <c r="AI21" s="632">
        <v>1000000</v>
      </c>
      <c r="AJ21" s="633">
        <v>-1</v>
      </c>
      <c r="AK21" s="710"/>
      <c r="AL21" s="607">
        <v>0</v>
      </c>
      <c r="AM21" s="632">
        <v>1754850.3998227</v>
      </c>
      <c r="AN21" s="632">
        <v>1754850.3998227</v>
      </c>
      <c r="AO21" s="632">
        <v>-1754850.3998227</v>
      </c>
      <c r="AP21" s="632">
        <v>-1754850.3998227</v>
      </c>
      <c r="AQ21" s="632">
        <v>6437345</v>
      </c>
      <c r="AR21" s="633">
        <v>-1</v>
      </c>
      <c r="AS21" s="710"/>
      <c r="AT21" s="607">
        <v>-297606</v>
      </c>
      <c r="AU21" s="632">
        <v>1754850.3998227</v>
      </c>
      <c r="AV21" s="632">
        <v>1754850.3998227</v>
      </c>
      <c r="AW21" s="632">
        <v>-2052456.3998227</v>
      </c>
      <c r="AX21" s="632">
        <v>-2052456.3998227</v>
      </c>
      <c r="AY21" s="632">
        <v>570000</v>
      </c>
      <c r="AZ21" s="633">
        <v>-1.52211578947368</v>
      </c>
      <c r="BA21" s="1290"/>
      <c r="BB21" s="607">
        <v>-297606</v>
      </c>
      <c r="BC21" s="632">
        <v>1754850.3998227</v>
      </c>
      <c r="BD21" s="632">
        <v>1754850.3998227</v>
      </c>
      <c r="BE21" s="632">
        <v>-2052456.3998227</v>
      </c>
      <c r="BF21" s="632">
        <v>-2052456.3998227</v>
      </c>
      <c r="BG21" s="632">
        <v>484996</v>
      </c>
      <c r="BH21" s="626">
        <v>-1.61362567938705</v>
      </c>
      <c r="BI21" s="1290"/>
      <c r="BJ21" s="607">
        <v>297606</v>
      </c>
      <c r="BK21" s="632">
        <v>1754850.3998227</v>
      </c>
      <c r="BL21" s="632">
        <v>1754850.3998227</v>
      </c>
      <c r="BM21" s="632">
        <v>-1457244.3998227</v>
      </c>
      <c r="BN21" s="632">
        <v>-1457244.3998227</v>
      </c>
      <c r="BO21" s="632">
        <v>476492</v>
      </c>
      <c r="BP21" s="626">
        <v>-0.375422882230971</v>
      </c>
      <c r="BQ21" s="1290"/>
      <c r="BR21" s="607">
        <v>0</v>
      </c>
      <c r="BS21" s="632">
        <v>1754850.3998227</v>
      </c>
      <c r="BT21" s="632">
        <v>1754850.3998227</v>
      </c>
      <c r="BU21" s="632">
        <v>-1754850.3998227</v>
      </c>
      <c r="BV21" s="632">
        <v>-1754850.3998227</v>
      </c>
      <c r="BW21" s="632">
        <v>484996.3998227</v>
      </c>
      <c r="BX21" s="1309">
        <v>-1</v>
      </c>
      <c r="BY21" s="1290"/>
      <c r="BZ21" s="1323"/>
      <c r="CA21" s="1324"/>
      <c r="CB21" s="1324"/>
      <c r="CC21" s="1324">
        <v>0</v>
      </c>
      <c r="CD21" s="1324">
        <v>0</v>
      </c>
      <c r="CE21" s="1324"/>
      <c r="CF21" s="1340" t="s">
        <v>51</v>
      </c>
      <c r="CG21" s="1290"/>
      <c r="CH21" s="1323"/>
      <c r="CI21" s="1324"/>
      <c r="CJ21" s="1324"/>
      <c r="CK21" s="1324">
        <v>0</v>
      </c>
      <c r="CL21" s="1324">
        <v>0</v>
      </c>
      <c r="CM21" s="1324"/>
      <c r="CN21" s="1340" t="s">
        <v>51</v>
      </c>
      <c r="CO21" s="710"/>
      <c r="CP21" s="607">
        <v>1152394</v>
      </c>
      <c r="CQ21" s="632">
        <v>16183952.7987589</v>
      </c>
      <c r="CR21" s="625">
        <v>2907244.3998227</v>
      </c>
      <c r="CS21" s="632">
        <v>-15031558.7987589</v>
      </c>
      <c r="CT21" s="632">
        <v>-1754850.3998227</v>
      </c>
      <c r="CU21" s="632">
        <v>12623829.3998227</v>
      </c>
      <c r="CV21" s="633">
        <v>-0.908712803104248</v>
      </c>
      <c r="CW21" s="710"/>
      <c r="CX21" s="607">
        <v>19693653.5984043</v>
      </c>
      <c r="CY21" s="632"/>
      <c r="CZ21" s="632"/>
      <c r="DA21" s="632"/>
      <c r="DB21" s="632">
        <v>13108825.0664894</v>
      </c>
      <c r="DC21" s="685">
        <v>0.502320268865893</v>
      </c>
      <c r="DD21" s="685">
        <v>-1</v>
      </c>
      <c r="DE21" s="633">
        <v>-1</v>
      </c>
      <c r="DF21" s="633">
        <v>-1</v>
      </c>
      <c r="DG21" s="801"/>
      <c r="DH21" s="1379"/>
    </row>
    <row r="22" s="583" customFormat="1" ht="3.75" customHeight="1" spans="1:112">
      <c r="A22"/>
      <c r="B22" s="1220"/>
      <c r="C22" s="654"/>
      <c r="D22" s="625"/>
      <c r="E22" s="625"/>
      <c r="F22" s="625"/>
      <c r="G22" s="625"/>
      <c r="H22" s="625" t="s">
        <v>51</v>
      </c>
      <c r="I22" s="654"/>
      <c r="J22" s="625"/>
      <c r="K22" s="625"/>
      <c r="L22" s="625"/>
      <c r="M22" s="625"/>
      <c r="N22" s="625" t="s">
        <v>51</v>
      </c>
      <c r="O22" s="654"/>
      <c r="P22" s="625"/>
      <c r="Q22" s="625"/>
      <c r="R22" s="625"/>
      <c r="S22" s="625"/>
      <c r="T22" s="625" t="s">
        <v>51</v>
      </c>
      <c r="U22" s="654"/>
      <c r="V22" s="625"/>
      <c r="W22" s="625"/>
      <c r="X22" s="625" t="s">
        <v>142</v>
      </c>
      <c r="Y22" s="625"/>
      <c r="Z22" s="625"/>
      <c r="AA22" s="625"/>
      <c r="AB22" s="625" t="s">
        <v>51</v>
      </c>
      <c r="AC22" s="654"/>
      <c r="AD22" s="625"/>
      <c r="AE22" s="625"/>
      <c r="AF22" s="625"/>
      <c r="AG22" s="625"/>
      <c r="AH22" s="625"/>
      <c r="AI22" s="625"/>
      <c r="AJ22" s="625" t="s">
        <v>51</v>
      </c>
      <c r="AK22" s="654"/>
      <c r="AL22" s="625"/>
      <c r="AM22" s="625"/>
      <c r="AN22" s="625"/>
      <c r="AO22" s="625"/>
      <c r="AP22" s="625"/>
      <c r="AQ22" s="625"/>
      <c r="AR22" s="625" t="s">
        <v>51</v>
      </c>
      <c r="AS22" s="654"/>
      <c r="AT22" s="625"/>
      <c r="AU22" s="625"/>
      <c r="AV22" s="625"/>
      <c r="AW22" s="625"/>
      <c r="AX22" s="625"/>
      <c r="AY22" s="625"/>
      <c r="AZ22" s="1282" t="s">
        <v>51</v>
      </c>
      <c r="BA22" s="1290"/>
      <c r="BB22" s="625"/>
      <c r="BC22" s="625"/>
      <c r="BD22" s="625"/>
      <c r="BE22" s="625"/>
      <c r="BF22" s="625"/>
      <c r="BG22" s="625"/>
      <c r="BH22" s="625" t="s">
        <v>51</v>
      </c>
      <c r="BI22" s="1290"/>
      <c r="BJ22" s="625"/>
      <c r="BK22" s="625"/>
      <c r="BL22" s="625"/>
      <c r="BM22" s="625"/>
      <c r="BN22" s="625"/>
      <c r="BO22" s="625">
        <v>0</v>
      </c>
      <c r="BP22" s="1282" t="s">
        <v>51</v>
      </c>
      <c r="BQ22" s="1290"/>
      <c r="BR22" s="625"/>
      <c r="BS22" s="625"/>
      <c r="BT22" s="625"/>
      <c r="BU22" s="625"/>
      <c r="BV22" s="625"/>
      <c r="BW22" s="625"/>
      <c r="BX22" s="1308" t="s">
        <v>51</v>
      </c>
      <c r="BY22" s="1290"/>
      <c r="BZ22" s="1282"/>
      <c r="CA22" s="1282"/>
      <c r="CB22" s="1282"/>
      <c r="CC22" s="1282"/>
      <c r="CD22" s="1282"/>
      <c r="CE22" s="1282"/>
      <c r="CF22" s="1282" t="s">
        <v>51</v>
      </c>
      <c r="CG22" s="1290"/>
      <c r="CH22" s="1282"/>
      <c r="CI22" s="1282"/>
      <c r="CJ22" s="1282"/>
      <c r="CK22" s="1282"/>
      <c r="CL22" s="1282"/>
      <c r="CM22" s="1282"/>
      <c r="CN22" s="1282" t="s">
        <v>51</v>
      </c>
      <c r="CO22" s="654"/>
      <c r="CP22" s="625"/>
      <c r="CQ22" s="625"/>
      <c r="CR22" s="1351">
        <v>0</v>
      </c>
      <c r="CS22" s="625"/>
      <c r="CT22" s="625"/>
      <c r="CU22" s="625"/>
      <c r="CV22" s="625"/>
      <c r="CW22" s="654"/>
      <c r="CX22" s="625"/>
      <c r="CY22" s="625"/>
      <c r="CZ22" s="625"/>
      <c r="DA22" s="625"/>
      <c r="DB22" s="625"/>
      <c r="DC22" s="625"/>
      <c r="DD22" s="625"/>
      <c r="DE22" s="625"/>
      <c r="DF22" s="625"/>
      <c r="DG22" s="584"/>
      <c r="DH22" s="1379"/>
    </row>
    <row r="23" s="583" customFormat="1" ht="18" customHeight="1" spans="1:113">
      <c r="A23"/>
      <c r="B23" s="1218" t="s">
        <v>143</v>
      </c>
      <c r="C23" s="609"/>
      <c r="D23" s="1219">
        <v>25470165.3377018</v>
      </c>
      <c r="E23" s="953">
        <v>23810184.3990284</v>
      </c>
      <c r="F23" s="953">
        <v>1659980.93867339</v>
      </c>
      <c r="G23" s="1243">
        <v>157308268.128888</v>
      </c>
      <c r="H23" s="837">
        <v>-0.838087561190151</v>
      </c>
      <c r="I23" s="609"/>
      <c r="J23" s="1219">
        <v>19797250.5169667</v>
      </c>
      <c r="K23" s="953">
        <v>23357607.920063</v>
      </c>
      <c r="L23" s="953">
        <v>-3560357.40309628</v>
      </c>
      <c r="M23" s="1243">
        <v>14542083.2327248</v>
      </c>
      <c r="N23" s="837">
        <v>0.361376509826047</v>
      </c>
      <c r="O23" s="609"/>
      <c r="P23" s="1219">
        <v>25652490.8199223</v>
      </c>
      <c r="Q23" s="953">
        <v>24287469.1831226</v>
      </c>
      <c r="R23" s="953">
        <v>1365021.63679969</v>
      </c>
      <c r="S23" s="1243">
        <v>15612569.7794989</v>
      </c>
      <c r="T23" s="837">
        <v>0.643066527946406</v>
      </c>
      <c r="U23" s="609"/>
      <c r="V23" s="1219">
        <v>36283014.6046987</v>
      </c>
      <c r="W23" s="953">
        <v>24953904.259033</v>
      </c>
      <c r="X23" s="953">
        <v>28645858.5051135</v>
      </c>
      <c r="Y23" s="953">
        <v>11329110.3456657</v>
      </c>
      <c r="Z23" s="953">
        <v>7637156.09958518</v>
      </c>
      <c r="AA23" s="1243">
        <v>11092345.9071752</v>
      </c>
      <c r="AB23" s="837">
        <v>2.27099559537074</v>
      </c>
      <c r="AC23" s="609"/>
      <c r="AD23" s="974">
        <v>18782639.27028</v>
      </c>
      <c r="AE23" s="953">
        <v>25361953.8907854</v>
      </c>
      <c r="AF23" s="953">
        <v>29295651.5643881</v>
      </c>
      <c r="AG23" s="953">
        <v>-6579314.62050541</v>
      </c>
      <c r="AH23" s="953">
        <v>-10513012.2941081</v>
      </c>
      <c r="AI23" s="953">
        <v>36286114.9161526</v>
      </c>
      <c r="AJ23" s="837">
        <v>-0.482373924194377</v>
      </c>
      <c r="AK23" s="609"/>
      <c r="AL23" s="974">
        <v>18674111.3742857</v>
      </c>
      <c r="AM23" s="953">
        <v>25758020.8085</v>
      </c>
      <c r="AN23" s="953">
        <v>30308813.9028797</v>
      </c>
      <c r="AO23" s="953">
        <v>-7083909.4342143</v>
      </c>
      <c r="AP23" s="953">
        <v>-11634702.528594</v>
      </c>
      <c r="AQ23" s="953">
        <v>29095759.0810689</v>
      </c>
      <c r="AR23" s="837">
        <v>-0.358184423982394</v>
      </c>
      <c r="AS23" s="609"/>
      <c r="AT23" s="974">
        <v>16215397.7384059</v>
      </c>
      <c r="AU23" s="953">
        <v>28916241.2199551</v>
      </c>
      <c r="AV23" s="953">
        <v>26075696.630792</v>
      </c>
      <c r="AW23" s="953">
        <v>-12700843.4815492</v>
      </c>
      <c r="AX23" s="953">
        <v>-9860298.89238606</v>
      </c>
      <c r="AY23" s="953">
        <v>24120070.8424762</v>
      </c>
      <c r="AZ23" s="837">
        <v>-0.327721802962117</v>
      </c>
      <c r="BA23" s="1288"/>
      <c r="BB23" s="953">
        <v>17935287.9762118</v>
      </c>
      <c r="BC23" s="953">
        <v>29474122.0117207</v>
      </c>
      <c r="BD23" s="953">
        <v>25692940.487584</v>
      </c>
      <c r="BE23" s="953">
        <v>-11538834.035509</v>
      </c>
      <c r="BF23" s="953">
        <v>-7757652.51137222</v>
      </c>
      <c r="BG23" s="953">
        <v>18129380.4000688</v>
      </c>
      <c r="BH23" s="1297">
        <v>-0.0107059601361954</v>
      </c>
      <c r="BI23" s="1288"/>
      <c r="BJ23" s="953">
        <v>19453739.745479</v>
      </c>
      <c r="BK23" s="953">
        <v>26428460.1644632</v>
      </c>
      <c r="BL23" s="953">
        <v>28676932.0202189</v>
      </c>
      <c r="BM23" s="953">
        <v>-6974720.41898421</v>
      </c>
      <c r="BN23" s="953">
        <v>-9223192.2747399</v>
      </c>
      <c r="BO23" s="953">
        <v>26928610.101586</v>
      </c>
      <c r="BP23" s="837">
        <v>-0.277580993891206</v>
      </c>
      <c r="BQ23" s="1288"/>
      <c r="BR23" s="953">
        <v>30077721.0517412</v>
      </c>
      <c r="BS23" s="953">
        <v>26755712.237339</v>
      </c>
      <c r="BT23" s="953">
        <v>28726262.4202476</v>
      </c>
      <c r="BU23" s="953">
        <v>3322008.81440219</v>
      </c>
      <c r="BV23" s="953">
        <v>1351458.63149358</v>
      </c>
      <c r="BW23" s="953">
        <v>36850853.7279993</v>
      </c>
      <c r="BX23" s="1303">
        <v>-0.183798528149481</v>
      </c>
      <c r="BY23" s="1288"/>
      <c r="BZ23" s="1302">
        <v>0</v>
      </c>
      <c r="CA23" s="1302">
        <v>0</v>
      </c>
      <c r="CB23" s="1302">
        <v>0</v>
      </c>
      <c r="CC23" s="1302">
        <v>0</v>
      </c>
      <c r="CD23" s="1302">
        <v>0</v>
      </c>
      <c r="CE23" s="1302">
        <v>0</v>
      </c>
      <c r="CF23" s="1286" t="s">
        <v>51</v>
      </c>
      <c r="CG23" s="1288"/>
      <c r="CH23" s="1302">
        <v>0</v>
      </c>
      <c r="CI23" s="1302">
        <v>0</v>
      </c>
      <c r="CJ23" s="1302">
        <v>0</v>
      </c>
      <c r="CK23" s="1302">
        <v>0</v>
      </c>
      <c r="CL23" s="1302">
        <v>0</v>
      </c>
      <c r="CM23" s="1302">
        <v>0</v>
      </c>
      <c r="CN23" s="1286" t="s">
        <v>51</v>
      </c>
      <c r="CO23" s="609"/>
      <c r="CP23" s="1219">
        <v>228341818.435693</v>
      </c>
      <c r="CQ23" s="953">
        <v>259103676.09401</v>
      </c>
      <c r="CR23" s="953">
        <v>226990359.804199</v>
      </c>
      <c r="CS23" s="953">
        <v>-30761857.6583173</v>
      </c>
      <c r="CT23" s="953">
        <v>1351458.6314936</v>
      </c>
      <c r="CU23" s="1243">
        <v>369966056.117639</v>
      </c>
      <c r="CV23" s="837">
        <v>-0.382803328413764</v>
      </c>
      <c r="CW23" s="609"/>
      <c r="CX23" s="1219">
        <v>307652703.426569</v>
      </c>
      <c r="CY23" s="1243">
        <v>0</v>
      </c>
      <c r="CZ23" s="1243">
        <v>0</v>
      </c>
      <c r="DA23" s="1243">
        <v>0</v>
      </c>
      <c r="DB23" s="1243">
        <v>473890192.736872</v>
      </c>
      <c r="DC23" s="984">
        <v>-0.350793267845927</v>
      </c>
      <c r="DD23" s="984">
        <v>-1</v>
      </c>
      <c r="DE23" s="837">
        <v>-1</v>
      </c>
      <c r="DF23" s="798">
        <v>-1</v>
      </c>
      <c r="DG23" s="799"/>
      <c r="DH23" s="1378"/>
      <c r="DI23" s="1387"/>
    </row>
    <row r="24" s="583" customFormat="1" ht="15.95" customHeight="1" spans="1:112">
      <c r="A24"/>
      <c r="B24" s="1223" t="s">
        <v>144</v>
      </c>
      <c r="C24" s="710"/>
      <c r="D24" s="598">
        <v>12558275</v>
      </c>
      <c r="E24" s="623">
        <v>9462498.25</v>
      </c>
      <c r="F24" s="623">
        <v>3095776.75</v>
      </c>
      <c r="G24" s="623">
        <v>143192498.25</v>
      </c>
      <c r="H24" s="624">
        <v>-0.912297954477514</v>
      </c>
      <c r="I24" s="710"/>
      <c r="J24" s="598">
        <v>10636753</v>
      </c>
      <c r="K24" s="623">
        <v>9462498.25</v>
      </c>
      <c r="L24" s="623">
        <v>1174254.75</v>
      </c>
      <c r="M24" s="623">
        <v>3452498.25</v>
      </c>
      <c r="N24" s="624">
        <v>2.0808858483853</v>
      </c>
      <c r="O24" s="710"/>
      <c r="P24" s="598">
        <v>17838690</v>
      </c>
      <c r="Q24" s="623">
        <v>9462498.25</v>
      </c>
      <c r="R24" s="623">
        <v>8376191.75</v>
      </c>
      <c r="S24" s="623">
        <v>3152498.25</v>
      </c>
      <c r="T24" s="624">
        <v>4.65858839096897</v>
      </c>
      <c r="U24" s="710"/>
      <c r="V24" s="598">
        <v>15462498.25</v>
      </c>
      <c r="W24" s="623">
        <v>9462498.25</v>
      </c>
      <c r="X24" s="623">
        <v>13962498.25</v>
      </c>
      <c r="Y24" s="623">
        <v>6000000</v>
      </c>
      <c r="Z24" s="623">
        <v>1500000</v>
      </c>
      <c r="AA24" s="623">
        <v>4000000</v>
      </c>
      <c r="AB24" s="624">
        <v>2.8656245625</v>
      </c>
      <c r="AC24" s="710"/>
      <c r="AD24" s="598">
        <v>12244418.25</v>
      </c>
      <c r="AE24" s="623">
        <v>9462498.25</v>
      </c>
      <c r="AF24" s="623">
        <v>13962498.25</v>
      </c>
      <c r="AG24" s="623">
        <v>2781920</v>
      </c>
      <c r="AH24" s="623">
        <v>-1718080</v>
      </c>
      <c r="AI24" s="623">
        <v>16988196</v>
      </c>
      <c r="AJ24" s="624">
        <v>-0.279239640865929</v>
      </c>
      <c r="AK24" s="710"/>
      <c r="AL24" s="598">
        <v>5615647.5</v>
      </c>
      <c r="AM24" s="623">
        <v>9462498.25</v>
      </c>
      <c r="AN24" s="623">
        <v>13962498.25</v>
      </c>
      <c r="AO24" s="623">
        <v>-3846850.75</v>
      </c>
      <c r="AP24" s="623">
        <v>-8346850.75</v>
      </c>
      <c r="AQ24" s="623">
        <v>15000000</v>
      </c>
      <c r="AR24" s="624">
        <v>-0.6256235</v>
      </c>
      <c r="AS24" s="710"/>
      <c r="AT24" s="598">
        <v>6675665</v>
      </c>
      <c r="AU24" s="623">
        <v>13962498.25</v>
      </c>
      <c r="AV24" s="623">
        <v>9462498.25</v>
      </c>
      <c r="AW24" s="623">
        <v>-7286833.25</v>
      </c>
      <c r="AX24" s="623">
        <v>-2786833.25</v>
      </c>
      <c r="AY24" s="623">
        <v>10000000</v>
      </c>
      <c r="AZ24" s="626">
        <v>-0.3324335</v>
      </c>
      <c r="BA24" s="1290"/>
      <c r="BB24" s="598">
        <v>5416499</v>
      </c>
      <c r="BC24" s="625">
        <v>13962498.25</v>
      </c>
      <c r="BD24" s="625">
        <v>12962498.25</v>
      </c>
      <c r="BE24" s="623">
        <v>-8545999.25</v>
      </c>
      <c r="BF24" s="623">
        <v>-7545999.25</v>
      </c>
      <c r="BG24" s="637">
        <v>5666665</v>
      </c>
      <c r="BH24" s="624">
        <v>-0.0441469541608689</v>
      </c>
      <c r="BI24" s="1290"/>
      <c r="BJ24" s="598">
        <v>5462498.25</v>
      </c>
      <c r="BK24" s="623">
        <v>9462498.25</v>
      </c>
      <c r="BL24" s="623">
        <v>13962498.25</v>
      </c>
      <c r="BM24" s="623">
        <v>-4000000</v>
      </c>
      <c r="BN24" s="623">
        <v>-8500000</v>
      </c>
      <c r="BO24" s="623">
        <v>13000000</v>
      </c>
      <c r="BP24" s="624">
        <v>-0.579807826923077</v>
      </c>
      <c r="BQ24" s="1290"/>
      <c r="BR24" s="598">
        <v>4800000</v>
      </c>
      <c r="BS24" s="623">
        <v>9462498.25</v>
      </c>
      <c r="BT24" s="623">
        <v>13962498.25</v>
      </c>
      <c r="BU24" s="623">
        <v>-4662498.25</v>
      </c>
      <c r="BV24" s="623">
        <v>-9162498.25</v>
      </c>
      <c r="BW24" s="623">
        <v>20077423.8888889</v>
      </c>
      <c r="BX24" s="1310">
        <v>-0.760925503861261</v>
      </c>
      <c r="BY24" s="1290"/>
      <c r="BZ24" s="1325"/>
      <c r="CA24" s="1326"/>
      <c r="CB24" s="1326"/>
      <c r="CC24" s="1326">
        <v>0</v>
      </c>
      <c r="CD24" s="1326">
        <v>0</v>
      </c>
      <c r="CE24" s="1326"/>
      <c r="CF24" s="1341" t="s">
        <v>51</v>
      </c>
      <c r="CG24" s="1290"/>
      <c r="CH24" s="1325"/>
      <c r="CI24" s="1326"/>
      <c r="CJ24" s="1326"/>
      <c r="CK24" s="1326">
        <v>0</v>
      </c>
      <c r="CL24" s="1326">
        <v>0</v>
      </c>
      <c r="CM24" s="1326"/>
      <c r="CN24" s="1341" t="s">
        <v>51</v>
      </c>
      <c r="CO24" s="710"/>
      <c r="CP24" s="598">
        <v>96710944.25</v>
      </c>
      <c r="CQ24" s="623">
        <v>103624982.5</v>
      </c>
      <c r="CR24" s="1351">
        <v>105873442.5</v>
      </c>
      <c r="CS24" s="623">
        <v>-6914038.25</v>
      </c>
      <c r="CT24" s="623">
        <v>-9162498.25</v>
      </c>
      <c r="CU24" s="623">
        <v>234529779.638889</v>
      </c>
      <c r="CV24" s="624">
        <v>-0.587638958264029</v>
      </c>
      <c r="CW24" s="710"/>
      <c r="CX24" s="598">
        <v>113549979</v>
      </c>
      <c r="CY24" s="623"/>
      <c r="CZ24" s="623"/>
      <c r="DA24" s="623"/>
      <c r="DB24" s="623">
        <v>267361897</v>
      </c>
      <c r="DC24" s="681">
        <v>-0.575294833429462</v>
      </c>
      <c r="DD24" s="681">
        <v>-1</v>
      </c>
      <c r="DE24" s="624">
        <v>-1</v>
      </c>
      <c r="DF24" s="624">
        <v>-1</v>
      </c>
      <c r="DG24" s="801"/>
      <c r="DH24" s="1379"/>
    </row>
    <row r="25" s="583" customFormat="1" ht="15.95" customHeight="1" spans="1:112">
      <c r="A25"/>
      <c r="B25" s="1222" t="s">
        <v>145</v>
      </c>
      <c r="C25" s="710"/>
      <c r="D25" s="600">
        <v>3209225.33770183</v>
      </c>
      <c r="E25" s="625">
        <v>3377686.14902844</v>
      </c>
      <c r="F25" s="625">
        <v>-168460.811326611</v>
      </c>
      <c r="G25" s="625">
        <v>3776719.87888781</v>
      </c>
      <c r="H25" s="626">
        <v>-0.150261221214294</v>
      </c>
      <c r="I25" s="710"/>
      <c r="J25" s="600">
        <v>2817213.51696674</v>
      </c>
      <c r="K25" s="625">
        <v>3095109.67006302</v>
      </c>
      <c r="L25" s="625">
        <v>-277896.153096274</v>
      </c>
      <c r="M25" s="625">
        <v>2887108.98272478</v>
      </c>
      <c r="N25" s="626">
        <v>-0.0242095002912125</v>
      </c>
      <c r="O25" s="710"/>
      <c r="P25" s="600">
        <v>3079918.81992227</v>
      </c>
      <c r="Q25" s="625">
        <v>3854970.93312258</v>
      </c>
      <c r="R25" s="625">
        <v>-775052.113200306</v>
      </c>
      <c r="S25" s="625">
        <v>3280540.52949891</v>
      </c>
      <c r="T25" s="626">
        <v>-0.0611550772723685</v>
      </c>
      <c r="U25" s="710"/>
      <c r="V25" s="600">
        <v>3486531.35469868</v>
      </c>
      <c r="W25" s="625">
        <v>4521406.00903295</v>
      </c>
      <c r="X25" s="625">
        <v>3713360.2551135</v>
      </c>
      <c r="Y25" s="625">
        <v>-1034874.65433427</v>
      </c>
      <c r="Z25" s="625">
        <v>-226828.90041482</v>
      </c>
      <c r="AA25" s="625">
        <v>3492345.90717518</v>
      </c>
      <c r="AB25" s="626">
        <v>-0.00166494174146819</v>
      </c>
      <c r="AC25" s="710"/>
      <c r="AD25" s="600">
        <v>3386300.02027995</v>
      </c>
      <c r="AE25" s="625">
        <v>4929455.64078537</v>
      </c>
      <c r="AF25" s="625">
        <v>4363153.31438807</v>
      </c>
      <c r="AG25" s="625">
        <v>-1543155.62050541</v>
      </c>
      <c r="AH25" s="625">
        <v>-976853.29410812</v>
      </c>
      <c r="AI25" s="625">
        <v>2583957.91615263</v>
      </c>
      <c r="AJ25" s="626">
        <v>0.310508967313976</v>
      </c>
      <c r="AK25" s="710"/>
      <c r="AL25" s="600">
        <v>3124171.87428571</v>
      </c>
      <c r="AM25" s="625">
        <v>5325522.55850001</v>
      </c>
      <c r="AN25" s="625">
        <v>5376315.65287967</v>
      </c>
      <c r="AO25" s="625">
        <v>-2201350.6842143</v>
      </c>
      <c r="AP25" s="625">
        <v>-2252143.77859396</v>
      </c>
      <c r="AQ25" s="625">
        <v>3208844.08106889</v>
      </c>
      <c r="AR25" s="626">
        <v>-0.0263871365027426</v>
      </c>
      <c r="AS25" s="710"/>
      <c r="AT25" s="600">
        <v>3526522.73840591</v>
      </c>
      <c r="AU25" s="625">
        <v>3983742.96995507</v>
      </c>
      <c r="AV25" s="625">
        <v>5643198.38079196</v>
      </c>
      <c r="AW25" s="625">
        <v>-457220.231549166</v>
      </c>
      <c r="AX25" s="625">
        <v>-2116675.64238606</v>
      </c>
      <c r="AY25" s="625">
        <v>3450070.8424762</v>
      </c>
      <c r="AZ25" s="626">
        <v>0.0221595148100894</v>
      </c>
      <c r="BA25" s="1290"/>
      <c r="BB25" s="600">
        <v>3466220.97621176</v>
      </c>
      <c r="BC25" s="625">
        <v>4541623.76172072</v>
      </c>
      <c r="BD25" s="625">
        <v>3760442.23758399</v>
      </c>
      <c r="BE25" s="625">
        <v>-1075402.78550896</v>
      </c>
      <c r="BF25" s="625">
        <v>-294221.261372223</v>
      </c>
      <c r="BG25" s="637">
        <v>3369263.40006882</v>
      </c>
      <c r="BH25" s="626">
        <v>0.0287770840774754</v>
      </c>
      <c r="BI25" s="1290"/>
      <c r="BJ25" s="600">
        <v>3432369.49547899</v>
      </c>
      <c r="BK25" s="625">
        <v>5995961.9144632</v>
      </c>
      <c r="BL25" s="625">
        <v>3744433.77021889</v>
      </c>
      <c r="BM25" s="625">
        <v>-2563592.41898421</v>
      </c>
      <c r="BN25" s="625">
        <v>-312064.274739902</v>
      </c>
      <c r="BO25" s="625">
        <v>3226599.10158602</v>
      </c>
      <c r="BP25" s="626">
        <v>0.0637731516728647</v>
      </c>
      <c r="BQ25" s="1290"/>
      <c r="BR25" s="600">
        <v>3836001.05174118</v>
      </c>
      <c r="BS25" s="625">
        <v>6323213.98733899</v>
      </c>
      <c r="BT25" s="625">
        <v>3793764.17024759</v>
      </c>
      <c r="BU25" s="625">
        <v>-2487212.93559781</v>
      </c>
      <c r="BV25" s="625">
        <v>42236.8814935852</v>
      </c>
      <c r="BW25" s="625">
        <v>3223271.83911038</v>
      </c>
      <c r="BX25" s="1306">
        <v>0.190095419565949</v>
      </c>
      <c r="BY25" s="1290"/>
      <c r="BZ25" s="1322"/>
      <c r="CA25" s="1282"/>
      <c r="CB25" s="1282"/>
      <c r="CC25" s="1282">
        <v>0</v>
      </c>
      <c r="CD25" s="1282">
        <v>0</v>
      </c>
      <c r="CE25" s="1282"/>
      <c r="CF25" s="1339" t="s">
        <v>51</v>
      </c>
      <c r="CG25" s="1290"/>
      <c r="CH25" s="1322"/>
      <c r="CI25" s="1282"/>
      <c r="CJ25" s="1282"/>
      <c r="CK25" s="1282">
        <v>0</v>
      </c>
      <c r="CL25" s="1282">
        <v>0</v>
      </c>
      <c r="CM25" s="1282"/>
      <c r="CN25" s="1339" t="s">
        <v>51</v>
      </c>
      <c r="CO25" s="710"/>
      <c r="CP25" s="600">
        <v>33364475.185693</v>
      </c>
      <c r="CQ25" s="625">
        <v>45948693.5940104</v>
      </c>
      <c r="CR25" s="625">
        <v>33322238.3041994</v>
      </c>
      <c r="CS25" s="625">
        <v>-12584218.4083173</v>
      </c>
      <c r="CT25" s="625">
        <v>42236.8814935833</v>
      </c>
      <c r="CU25" s="625">
        <v>32498722.4787496</v>
      </c>
      <c r="CV25" s="626">
        <v>0.0266395919873308</v>
      </c>
      <c r="CW25" s="710"/>
      <c r="CX25" s="600">
        <v>62632724.4265688</v>
      </c>
      <c r="CY25" s="625"/>
      <c r="CZ25" s="625"/>
      <c r="DA25" s="625"/>
      <c r="DB25" s="625">
        <v>38771668.7368724</v>
      </c>
      <c r="DC25" s="682">
        <v>0.615425037586897</v>
      </c>
      <c r="DD25" s="682">
        <v>-1</v>
      </c>
      <c r="DE25" s="626">
        <v>-1</v>
      </c>
      <c r="DF25" s="626">
        <v>-1</v>
      </c>
      <c r="DG25" s="801"/>
      <c r="DH25" s="1379"/>
    </row>
    <row r="26" s="583" customFormat="1" ht="15.95" customHeight="1" spans="1:112">
      <c r="A26"/>
      <c r="B26" s="1222" t="s">
        <v>146</v>
      </c>
      <c r="C26" s="710"/>
      <c r="D26" s="600">
        <v>5692000</v>
      </c>
      <c r="E26" s="625">
        <v>7500000</v>
      </c>
      <c r="F26" s="625">
        <v>-1808000</v>
      </c>
      <c r="G26" s="625">
        <v>10246800</v>
      </c>
      <c r="H26" s="626">
        <v>-0.444509505406566</v>
      </c>
      <c r="I26" s="710"/>
      <c r="J26" s="600">
        <v>5493250</v>
      </c>
      <c r="K26" s="625">
        <v>7500000</v>
      </c>
      <c r="L26" s="625">
        <v>-2006750</v>
      </c>
      <c r="M26" s="625">
        <v>4164600</v>
      </c>
      <c r="N26" s="626">
        <v>0.319034240983528</v>
      </c>
      <c r="O26" s="710"/>
      <c r="P26" s="600">
        <v>1500882</v>
      </c>
      <c r="Q26" s="625">
        <v>7500000</v>
      </c>
      <c r="R26" s="625">
        <v>-5999118</v>
      </c>
      <c r="S26" s="625">
        <v>2439000</v>
      </c>
      <c r="T26" s="626">
        <v>-0.384632226322263</v>
      </c>
      <c r="U26" s="710"/>
      <c r="V26" s="600">
        <v>8596500</v>
      </c>
      <c r="W26" s="625">
        <v>7500000</v>
      </c>
      <c r="X26" s="625">
        <v>7500000</v>
      </c>
      <c r="Y26" s="625">
        <v>1096500</v>
      </c>
      <c r="Z26" s="625">
        <v>1096500</v>
      </c>
      <c r="AA26" s="625">
        <v>5000000</v>
      </c>
      <c r="AB26" s="626">
        <v>0.7193</v>
      </c>
      <c r="AC26" s="710"/>
      <c r="AD26" s="600">
        <v>6044840</v>
      </c>
      <c r="AE26" s="625">
        <v>7500000</v>
      </c>
      <c r="AF26" s="625">
        <v>7500000</v>
      </c>
      <c r="AG26" s="625">
        <v>-1455160</v>
      </c>
      <c r="AH26" s="625">
        <v>-1455160</v>
      </c>
      <c r="AI26" s="625">
        <v>11000000</v>
      </c>
      <c r="AJ26" s="626">
        <v>-0.450469090909091</v>
      </c>
      <c r="AK26" s="710"/>
      <c r="AL26" s="600">
        <v>8652971</v>
      </c>
      <c r="AM26" s="625">
        <v>7500000</v>
      </c>
      <c r="AN26" s="625">
        <v>7500000</v>
      </c>
      <c r="AO26" s="625">
        <v>1152971</v>
      </c>
      <c r="AP26" s="625">
        <v>1152971</v>
      </c>
      <c r="AQ26" s="625">
        <v>10140904</v>
      </c>
      <c r="AR26" s="626">
        <v>-0.146725873748534</v>
      </c>
      <c r="AS26" s="710"/>
      <c r="AT26" s="600">
        <v>5104528</v>
      </c>
      <c r="AU26" s="625">
        <v>7500000</v>
      </c>
      <c r="AV26" s="625">
        <v>7500000</v>
      </c>
      <c r="AW26" s="625">
        <v>-2395472</v>
      </c>
      <c r="AX26" s="625">
        <v>-2395472</v>
      </c>
      <c r="AY26" s="625">
        <v>8500000</v>
      </c>
      <c r="AZ26" s="626">
        <v>-0.399467294117647</v>
      </c>
      <c r="BA26" s="1290"/>
      <c r="BB26" s="600">
        <v>5104528</v>
      </c>
      <c r="BC26" s="625">
        <v>7500000</v>
      </c>
      <c r="BD26" s="625">
        <v>7500000</v>
      </c>
      <c r="BE26" s="625">
        <v>-2395472</v>
      </c>
      <c r="BF26" s="625">
        <v>-2395472</v>
      </c>
      <c r="BG26" s="637">
        <v>7912281</v>
      </c>
      <c r="BH26" s="626">
        <v>-0.354860121878887</v>
      </c>
      <c r="BI26" s="1290"/>
      <c r="BJ26" s="600">
        <v>6263872</v>
      </c>
      <c r="BK26" s="625">
        <v>7500000</v>
      </c>
      <c r="BL26" s="625">
        <v>7500000</v>
      </c>
      <c r="BM26" s="625">
        <v>-1236128</v>
      </c>
      <c r="BN26" s="625">
        <v>-1236128</v>
      </c>
      <c r="BO26" s="625">
        <v>10101276</v>
      </c>
      <c r="BP26" s="626">
        <v>-0.379892995696781</v>
      </c>
      <c r="BQ26" s="1290"/>
      <c r="BR26" s="600">
        <v>8700000</v>
      </c>
      <c r="BS26" s="625">
        <v>7500000</v>
      </c>
      <c r="BT26" s="625">
        <v>7500000</v>
      </c>
      <c r="BU26" s="625">
        <v>1200000</v>
      </c>
      <c r="BV26" s="625">
        <v>1200000</v>
      </c>
      <c r="BW26" s="625">
        <v>12518775</v>
      </c>
      <c r="BX26" s="1306">
        <v>-0.305043824176087</v>
      </c>
      <c r="BY26" s="1290"/>
      <c r="BZ26" s="1322"/>
      <c r="CA26" s="1282"/>
      <c r="CB26" s="1282"/>
      <c r="CC26" s="1282">
        <v>0</v>
      </c>
      <c r="CD26" s="1282">
        <v>0</v>
      </c>
      <c r="CE26" s="1282"/>
      <c r="CF26" s="1339" t="s">
        <v>51</v>
      </c>
      <c r="CG26" s="1290"/>
      <c r="CH26" s="1322"/>
      <c r="CI26" s="1282"/>
      <c r="CJ26" s="1282"/>
      <c r="CK26" s="1282">
        <v>0</v>
      </c>
      <c r="CL26" s="1282">
        <v>0</v>
      </c>
      <c r="CM26" s="1282"/>
      <c r="CN26" s="1339" t="s">
        <v>51</v>
      </c>
      <c r="CO26" s="710"/>
      <c r="CP26" s="600">
        <v>61153371</v>
      </c>
      <c r="CQ26" s="625">
        <v>75000000</v>
      </c>
      <c r="CR26" s="625">
        <v>59953371</v>
      </c>
      <c r="CS26" s="625">
        <v>-13846629</v>
      </c>
      <c r="CT26" s="625">
        <v>1200000</v>
      </c>
      <c r="CU26" s="625">
        <v>82023636</v>
      </c>
      <c r="CV26" s="626">
        <v>-0.254442085449614</v>
      </c>
      <c r="CW26" s="710"/>
      <c r="CX26" s="600">
        <v>90000000</v>
      </c>
      <c r="CY26" s="625"/>
      <c r="CZ26" s="625"/>
      <c r="DA26" s="625"/>
      <c r="DB26" s="625">
        <v>111679844</v>
      </c>
      <c r="DC26" s="682">
        <v>-0.194124948813503</v>
      </c>
      <c r="DD26" s="682">
        <v>-1</v>
      </c>
      <c r="DE26" s="626">
        <v>-1</v>
      </c>
      <c r="DF26" s="626">
        <v>-1</v>
      </c>
      <c r="DG26" s="801"/>
      <c r="DH26" s="1379"/>
    </row>
    <row r="27" s="583" customFormat="1" ht="15.95" customHeight="1" spans="1:112">
      <c r="A27"/>
      <c r="B27" s="1215" t="s">
        <v>147</v>
      </c>
      <c r="C27" s="710"/>
      <c r="D27" s="600">
        <v>1913327</v>
      </c>
      <c r="E27" s="625">
        <v>3170000</v>
      </c>
      <c r="F27" s="625">
        <v>-1256673</v>
      </c>
      <c r="G27" s="625">
        <v>0</v>
      </c>
      <c r="H27" s="626" t="s">
        <v>51</v>
      </c>
      <c r="I27" s="710"/>
      <c r="J27" s="600">
        <v>420034</v>
      </c>
      <c r="K27" s="625">
        <v>3000000</v>
      </c>
      <c r="L27" s="625">
        <v>-2579966</v>
      </c>
      <c r="M27" s="625">
        <v>4037876</v>
      </c>
      <c r="N27" s="626">
        <v>-0.895976498535369</v>
      </c>
      <c r="O27" s="710"/>
      <c r="P27" s="600">
        <v>3170000</v>
      </c>
      <c r="Q27" s="625">
        <v>3170000</v>
      </c>
      <c r="R27" s="625">
        <v>0</v>
      </c>
      <c r="S27" s="625">
        <v>6740531</v>
      </c>
      <c r="T27" s="626">
        <v>-0.529710641491004</v>
      </c>
      <c r="U27" s="710"/>
      <c r="V27" s="600">
        <v>8437485</v>
      </c>
      <c r="W27" s="625">
        <v>3170000</v>
      </c>
      <c r="X27" s="625">
        <v>3170000</v>
      </c>
      <c r="Y27" s="625">
        <v>5267485</v>
      </c>
      <c r="Z27" s="625">
        <v>5267485</v>
      </c>
      <c r="AA27" s="625">
        <v>-1500000</v>
      </c>
      <c r="AB27" s="626">
        <v>-6.62499</v>
      </c>
      <c r="AC27" s="710"/>
      <c r="AD27" s="600">
        <v>-3671919</v>
      </c>
      <c r="AE27" s="625">
        <v>3170000</v>
      </c>
      <c r="AF27" s="625">
        <v>3170000</v>
      </c>
      <c r="AG27" s="625">
        <v>-6841919</v>
      </c>
      <c r="AH27" s="625">
        <v>-6841919</v>
      </c>
      <c r="AI27" s="625">
        <v>4713961</v>
      </c>
      <c r="AJ27" s="626">
        <v>-1.77894556191704</v>
      </c>
      <c r="AK27" s="710"/>
      <c r="AL27" s="600">
        <v>716321</v>
      </c>
      <c r="AM27" s="625">
        <v>3170000</v>
      </c>
      <c r="AN27" s="625">
        <v>3170000</v>
      </c>
      <c r="AO27" s="625">
        <v>-2453679</v>
      </c>
      <c r="AP27" s="625">
        <v>-2453679</v>
      </c>
      <c r="AQ27" s="625">
        <v>524261</v>
      </c>
      <c r="AR27" s="626">
        <v>0.366344244565207</v>
      </c>
      <c r="AS27" s="710"/>
      <c r="AT27" s="1278">
        <v>338681.999999999</v>
      </c>
      <c r="AU27" s="625">
        <v>3170000</v>
      </c>
      <c r="AV27" s="625">
        <v>3170000</v>
      </c>
      <c r="AW27" s="625">
        <v>-2831318</v>
      </c>
      <c r="AX27" s="625">
        <v>-2831318</v>
      </c>
      <c r="AY27" s="625">
        <v>2080000</v>
      </c>
      <c r="AZ27" s="626">
        <v>-0.837172115384616</v>
      </c>
      <c r="BA27" s="1290"/>
      <c r="BB27" s="1291">
        <v>2532720</v>
      </c>
      <c r="BC27" s="625">
        <v>3170000</v>
      </c>
      <c r="BD27" s="625">
        <v>1170000</v>
      </c>
      <c r="BE27" s="625">
        <v>-637280</v>
      </c>
      <c r="BF27" s="625">
        <v>1362720</v>
      </c>
      <c r="BG27" s="637">
        <v>1141171</v>
      </c>
      <c r="BH27" s="626">
        <v>1.21940445384609</v>
      </c>
      <c r="BI27" s="1290"/>
      <c r="BJ27" s="600">
        <v>4170000</v>
      </c>
      <c r="BK27" s="625">
        <v>3170000</v>
      </c>
      <c r="BL27" s="625">
        <v>3170000</v>
      </c>
      <c r="BM27" s="625">
        <v>1000000</v>
      </c>
      <c r="BN27" s="625">
        <v>1000000</v>
      </c>
      <c r="BO27" s="625">
        <v>555735</v>
      </c>
      <c r="BP27" s="626">
        <v>6.50357634484062</v>
      </c>
      <c r="BQ27" s="1290"/>
      <c r="BR27" s="600">
        <v>12661720</v>
      </c>
      <c r="BS27" s="625">
        <v>3170000</v>
      </c>
      <c r="BT27" s="625">
        <v>3170000</v>
      </c>
      <c r="BU27" s="625">
        <v>9491720</v>
      </c>
      <c r="BV27" s="625">
        <v>9491720</v>
      </c>
      <c r="BW27" s="625">
        <v>216383</v>
      </c>
      <c r="BX27" s="1306">
        <v>57.5153177467731</v>
      </c>
      <c r="BY27" s="1290"/>
      <c r="BZ27" s="1322"/>
      <c r="CA27" s="1282"/>
      <c r="CB27" s="1282"/>
      <c r="CC27" s="1282">
        <v>0</v>
      </c>
      <c r="CD27" s="1282">
        <v>0</v>
      </c>
      <c r="CE27" s="1282"/>
      <c r="CF27" s="1339" t="s">
        <v>51</v>
      </c>
      <c r="CG27" s="1290"/>
      <c r="CH27" s="1322"/>
      <c r="CI27" s="1282"/>
      <c r="CJ27" s="1282"/>
      <c r="CK27" s="1282">
        <v>0</v>
      </c>
      <c r="CL27" s="1282">
        <v>0</v>
      </c>
      <c r="CM27" s="1282"/>
      <c r="CN27" s="1339" t="s">
        <v>51</v>
      </c>
      <c r="CO27" s="710"/>
      <c r="CP27" s="600">
        <v>30688370</v>
      </c>
      <c r="CQ27" s="625">
        <v>31530000</v>
      </c>
      <c r="CR27" s="625">
        <v>21196650</v>
      </c>
      <c r="CS27" s="625">
        <v>-841630.000000004</v>
      </c>
      <c r="CT27" s="625">
        <v>9491720</v>
      </c>
      <c r="CU27" s="625">
        <v>18509918</v>
      </c>
      <c r="CV27" s="626">
        <v>0.657941974675414</v>
      </c>
      <c r="CW27" s="710"/>
      <c r="CX27" s="600">
        <v>37870000</v>
      </c>
      <c r="CY27" s="625"/>
      <c r="CZ27" s="625"/>
      <c r="DA27" s="625"/>
      <c r="DB27" s="625">
        <v>53459783</v>
      </c>
      <c r="DC27" s="682">
        <v>-0.291617027326878</v>
      </c>
      <c r="DD27" s="682">
        <v>-1</v>
      </c>
      <c r="DE27" s="626">
        <v>-1</v>
      </c>
      <c r="DF27" s="626">
        <v>-1</v>
      </c>
      <c r="DG27" s="801"/>
      <c r="DH27" s="1379"/>
    </row>
    <row r="28" s="583" customFormat="1" ht="15.95" customHeight="1" spans="1:112">
      <c r="A28"/>
      <c r="B28" s="1224" t="s">
        <v>148</v>
      </c>
      <c r="C28" s="710"/>
      <c r="D28" s="607">
        <v>2097338</v>
      </c>
      <c r="E28" s="632">
        <v>300000</v>
      </c>
      <c r="F28" s="632">
        <v>1797338</v>
      </c>
      <c r="G28" s="632">
        <v>92250</v>
      </c>
      <c r="H28" s="633">
        <v>21.7353712737127</v>
      </c>
      <c r="I28" s="710"/>
      <c r="J28" s="607">
        <v>430000</v>
      </c>
      <c r="K28" s="632">
        <v>300000</v>
      </c>
      <c r="L28" s="632">
        <v>130000</v>
      </c>
      <c r="M28" s="632">
        <v>0</v>
      </c>
      <c r="N28" s="633" t="s">
        <v>51</v>
      </c>
      <c r="O28" s="710"/>
      <c r="P28" s="607">
        <v>63000</v>
      </c>
      <c r="Q28" s="632">
        <v>300000</v>
      </c>
      <c r="R28" s="632">
        <v>-237000</v>
      </c>
      <c r="S28" s="632">
        <v>0</v>
      </c>
      <c r="T28" s="633" t="s">
        <v>51</v>
      </c>
      <c r="U28" s="710"/>
      <c r="V28" s="607">
        <v>300000</v>
      </c>
      <c r="W28" s="632">
        <v>300000</v>
      </c>
      <c r="X28" s="632">
        <v>300000</v>
      </c>
      <c r="Y28" s="632">
        <v>0</v>
      </c>
      <c r="Z28" s="632">
        <v>0</v>
      </c>
      <c r="AA28" s="632">
        <v>100000</v>
      </c>
      <c r="AB28" s="633">
        <v>2</v>
      </c>
      <c r="AC28" s="710"/>
      <c r="AD28" s="607">
        <v>779000</v>
      </c>
      <c r="AE28" s="632">
        <v>300000</v>
      </c>
      <c r="AF28" s="632">
        <v>300000</v>
      </c>
      <c r="AG28" s="632">
        <v>479000</v>
      </c>
      <c r="AH28" s="632">
        <v>479000</v>
      </c>
      <c r="AI28" s="632">
        <v>1000000</v>
      </c>
      <c r="AJ28" s="633">
        <v>-0.221</v>
      </c>
      <c r="AK28" s="710"/>
      <c r="AL28" s="607">
        <v>565000</v>
      </c>
      <c r="AM28" s="632">
        <v>300000</v>
      </c>
      <c r="AN28" s="632">
        <v>300000</v>
      </c>
      <c r="AO28" s="632">
        <v>265000</v>
      </c>
      <c r="AP28" s="632">
        <v>265000</v>
      </c>
      <c r="AQ28" s="632">
        <v>221750</v>
      </c>
      <c r="AR28" s="633">
        <v>1.54791431792559</v>
      </c>
      <c r="AS28" s="710"/>
      <c r="AT28" s="607">
        <v>570000</v>
      </c>
      <c r="AU28" s="632">
        <v>300000</v>
      </c>
      <c r="AV28" s="632">
        <v>300000</v>
      </c>
      <c r="AW28" s="632">
        <v>270000</v>
      </c>
      <c r="AX28" s="632">
        <v>270000</v>
      </c>
      <c r="AY28" s="632">
        <v>90000</v>
      </c>
      <c r="AZ28" s="1246">
        <v>5.33333333333333</v>
      </c>
      <c r="BA28" s="1290"/>
      <c r="BB28" s="607">
        <v>1415320</v>
      </c>
      <c r="BC28" s="632">
        <v>300000</v>
      </c>
      <c r="BD28" s="632">
        <v>300000</v>
      </c>
      <c r="BE28" s="632">
        <v>1115320</v>
      </c>
      <c r="BF28" s="632">
        <v>1115320</v>
      </c>
      <c r="BG28" s="632">
        <v>40000</v>
      </c>
      <c r="BH28" s="1246" t="s">
        <v>53</v>
      </c>
      <c r="BI28" s="1290"/>
      <c r="BJ28" s="607">
        <v>125000</v>
      </c>
      <c r="BK28" s="632">
        <v>300000</v>
      </c>
      <c r="BL28" s="632">
        <v>300000</v>
      </c>
      <c r="BM28" s="632">
        <v>-175000</v>
      </c>
      <c r="BN28" s="632">
        <v>-175000</v>
      </c>
      <c r="BO28" s="632">
        <v>45000</v>
      </c>
      <c r="BP28" s="1246">
        <v>1.77777777777778</v>
      </c>
      <c r="BQ28" s="1290"/>
      <c r="BR28" s="607">
        <v>80000</v>
      </c>
      <c r="BS28" s="632">
        <v>300000</v>
      </c>
      <c r="BT28" s="632">
        <v>300000</v>
      </c>
      <c r="BU28" s="632">
        <v>-220000</v>
      </c>
      <c r="BV28" s="632">
        <v>-220000</v>
      </c>
      <c r="BW28" s="632">
        <v>815000</v>
      </c>
      <c r="BX28" s="1309">
        <v>-0.901840490797546</v>
      </c>
      <c r="BY28" s="1290"/>
      <c r="BZ28" s="1323"/>
      <c r="CA28" s="1324"/>
      <c r="CB28" s="1324"/>
      <c r="CC28" s="1324">
        <v>0</v>
      </c>
      <c r="CD28" s="1324">
        <v>0</v>
      </c>
      <c r="CE28" s="1324"/>
      <c r="CF28" s="1340" t="s">
        <v>51</v>
      </c>
      <c r="CG28" s="1290"/>
      <c r="CH28" s="1323"/>
      <c r="CI28" s="1324"/>
      <c r="CJ28" s="1324"/>
      <c r="CK28" s="1324">
        <v>0</v>
      </c>
      <c r="CL28" s="1324">
        <v>0</v>
      </c>
      <c r="CM28" s="1324"/>
      <c r="CN28" s="1340" t="s">
        <v>51</v>
      </c>
      <c r="CO28" s="710"/>
      <c r="CP28" s="607">
        <v>6424658</v>
      </c>
      <c r="CQ28" s="632">
        <v>3000000</v>
      </c>
      <c r="CR28" s="625">
        <v>6644658</v>
      </c>
      <c r="CS28" s="632">
        <v>3424658</v>
      </c>
      <c r="CT28" s="632">
        <v>-220000</v>
      </c>
      <c r="CU28" s="632">
        <v>2404000</v>
      </c>
      <c r="CV28" s="633">
        <v>1.67248668885191</v>
      </c>
      <c r="CW28" s="710"/>
      <c r="CX28" s="607">
        <v>3600000</v>
      </c>
      <c r="CY28" s="632"/>
      <c r="CZ28" s="632"/>
      <c r="DA28" s="632"/>
      <c r="DB28" s="632">
        <v>2617000</v>
      </c>
      <c r="DC28" s="685">
        <v>0.375620940007642</v>
      </c>
      <c r="DD28" s="685">
        <v>-1</v>
      </c>
      <c r="DE28" s="633">
        <v>-1</v>
      </c>
      <c r="DF28" s="633">
        <v>-1</v>
      </c>
      <c r="DG28" s="801"/>
      <c r="DH28" s="1379"/>
    </row>
    <row r="29" s="583" customFormat="1" ht="3.75" customHeight="1" spans="1:112">
      <c r="A29"/>
      <c r="B29" s="1220"/>
      <c r="C29" s="654"/>
      <c r="D29" s="625"/>
      <c r="E29" s="625"/>
      <c r="F29" s="625"/>
      <c r="G29" s="625"/>
      <c r="H29" s="625" t="s">
        <v>51</v>
      </c>
      <c r="I29" s="654"/>
      <c r="J29" s="625"/>
      <c r="K29" s="625"/>
      <c r="L29" s="625"/>
      <c r="M29" s="625"/>
      <c r="N29" s="625" t="s">
        <v>51</v>
      </c>
      <c r="O29" s="654"/>
      <c r="P29" s="625"/>
      <c r="Q29" s="625"/>
      <c r="R29" s="625"/>
      <c r="S29" s="625"/>
      <c r="T29" s="625" t="s">
        <v>51</v>
      </c>
      <c r="U29" s="654"/>
      <c r="V29" s="625"/>
      <c r="W29" s="625"/>
      <c r="X29" s="625"/>
      <c r="Y29" s="625"/>
      <c r="Z29" s="625"/>
      <c r="AA29" s="625"/>
      <c r="AB29" s="625" t="s">
        <v>51</v>
      </c>
      <c r="AC29" s="654"/>
      <c r="AD29" s="625"/>
      <c r="AE29" s="625"/>
      <c r="AF29" s="625"/>
      <c r="AG29" s="625"/>
      <c r="AH29" s="625"/>
      <c r="AI29" s="625"/>
      <c r="AJ29" s="625" t="s">
        <v>51</v>
      </c>
      <c r="AK29" s="654"/>
      <c r="AL29" s="625"/>
      <c r="AM29" s="625"/>
      <c r="AN29" s="625"/>
      <c r="AO29" s="625"/>
      <c r="AP29" s="625"/>
      <c r="AQ29" s="625"/>
      <c r="AR29" s="625" t="s">
        <v>51</v>
      </c>
      <c r="AS29" s="654"/>
      <c r="AT29" s="625"/>
      <c r="AU29" s="625"/>
      <c r="AV29" s="625"/>
      <c r="AW29" s="625"/>
      <c r="AX29" s="625"/>
      <c r="AY29" s="625"/>
      <c r="AZ29" s="1282" t="s">
        <v>51</v>
      </c>
      <c r="BA29" s="1290"/>
      <c r="BB29" s="625"/>
      <c r="BC29" s="625"/>
      <c r="BD29" s="625"/>
      <c r="BE29" s="625"/>
      <c r="BF29" s="625"/>
      <c r="BG29" s="625"/>
      <c r="BH29" s="625" t="s">
        <v>51</v>
      </c>
      <c r="BI29" s="1290"/>
      <c r="BJ29" s="625"/>
      <c r="BK29" s="625"/>
      <c r="BL29" s="625"/>
      <c r="BM29" s="625"/>
      <c r="BN29" s="625"/>
      <c r="BO29" s="625">
        <v>0</v>
      </c>
      <c r="BP29" s="1282" t="s">
        <v>51</v>
      </c>
      <c r="BQ29" s="1290"/>
      <c r="BR29" s="625"/>
      <c r="BS29" s="625"/>
      <c r="BT29" s="625"/>
      <c r="BU29" s="625"/>
      <c r="BV29" s="625"/>
      <c r="BW29" s="625"/>
      <c r="BX29" s="1308" t="s">
        <v>51</v>
      </c>
      <c r="BY29" s="1290"/>
      <c r="BZ29" s="1282"/>
      <c r="CA29" s="1282"/>
      <c r="CB29" s="1282"/>
      <c r="CC29" s="1282"/>
      <c r="CD29" s="1282"/>
      <c r="CE29" s="1282"/>
      <c r="CF29" s="1282" t="s">
        <v>51</v>
      </c>
      <c r="CG29" s="1290"/>
      <c r="CH29" s="1282"/>
      <c r="CI29" s="1282"/>
      <c r="CJ29" s="1282"/>
      <c r="CK29" s="1282"/>
      <c r="CL29" s="1282"/>
      <c r="CM29" s="1282"/>
      <c r="CN29" s="1282" t="s">
        <v>51</v>
      </c>
      <c r="CO29" s="654"/>
      <c r="CP29" s="625"/>
      <c r="CQ29" s="625"/>
      <c r="CR29" s="1351">
        <v>0</v>
      </c>
      <c r="CS29" s="625"/>
      <c r="CT29" s="625"/>
      <c r="CU29" s="625"/>
      <c r="CV29" s="625"/>
      <c r="CW29" s="654"/>
      <c r="CX29" s="625"/>
      <c r="CY29" s="625"/>
      <c r="CZ29" s="625"/>
      <c r="DA29" s="625"/>
      <c r="DB29" s="625"/>
      <c r="DC29" s="625"/>
      <c r="DD29" s="625"/>
      <c r="DE29" s="625"/>
      <c r="DF29" s="625"/>
      <c r="DG29" s="584"/>
      <c r="DH29" s="1379"/>
    </row>
    <row r="30" s="583" customFormat="1" ht="18" customHeight="1" spans="1:113">
      <c r="A30"/>
      <c r="B30" s="1218" t="s">
        <v>149</v>
      </c>
      <c r="C30" s="609"/>
      <c r="D30" s="1219">
        <v>-600417428.212338</v>
      </c>
      <c r="E30" s="953">
        <v>-677655104.396728</v>
      </c>
      <c r="F30" s="953">
        <v>77237676.1843904</v>
      </c>
      <c r="G30" s="1243">
        <v>-883731979.531544</v>
      </c>
      <c r="H30" s="837">
        <v>-0.320588773385102</v>
      </c>
      <c r="I30" s="609"/>
      <c r="J30" s="1219">
        <v>66821916.1111928</v>
      </c>
      <c r="K30" s="953">
        <v>70111009.0097705</v>
      </c>
      <c r="L30" s="953">
        <v>-3289092.89857775</v>
      </c>
      <c r="M30" s="1243">
        <v>53514299.4082717</v>
      </c>
      <c r="N30" s="837">
        <v>0.248674033857652</v>
      </c>
      <c r="O30" s="609"/>
      <c r="P30" s="1219">
        <v>66527556.1011451</v>
      </c>
      <c r="Q30" s="953">
        <v>74959433.8337027</v>
      </c>
      <c r="R30" s="953">
        <v>-8431877.73255762</v>
      </c>
      <c r="S30" s="1243">
        <v>47465386.0965992</v>
      </c>
      <c r="T30" s="837">
        <v>0.401601494734534</v>
      </c>
      <c r="U30" s="609"/>
      <c r="V30" s="1219">
        <v>70516124.2974791</v>
      </c>
      <c r="W30" s="953">
        <v>76490226.6494297</v>
      </c>
      <c r="X30" s="953">
        <v>67440399.9152457</v>
      </c>
      <c r="Y30" s="953">
        <v>-5974102.3519506</v>
      </c>
      <c r="Z30" s="953">
        <v>3075724.38223338</v>
      </c>
      <c r="AA30" s="1243">
        <v>62651474.2354725</v>
      </c>
      <c r="AB30" s="837">
        <v>0.125530167613418</v>
      </c>
      <c r="AC30" s="609"/>
      <c r="AD30" s="1219">
        <v>67844555.3364995</v>
      </c>
      <c r="AE30" s="953">
        <v>78728465.0542937</v>
      </c>
      <c r="AF30" s="953">
        <v>70538573.0326097</v>
      </c>
      <c r="AG30" s="953">
        <v>-10883909.7177942</v>
      </c>
      <c r="AH30" s="953">
        <v>-2694017.69611022</v>
      </c>
      <c r="AI30" s="953">
        <v>63377404.2768658</v>
      </c>
      <c r="AJ30" s="837">
        <v>0.0704849166765938</v>
      </c>
      <c r="AK30" s="609"/>
      <c r="AL30" s="974">
        <v>71802732.370113</v>
      </c>
      <c r="AM30" s="953">
        <v>79757496.7262181</v>
      </c>
      <c r="AN30" s="953">
        <v>74290105.093321</v>
      </c>
      <c r="AO30" s="953">
        <v>-7954764.35610509</v>
      </c>
      <c r="AP30" s="953">
        <v>-2487372.72320803</v>
      </c>
      <c r="AQ30" s="953">
        <v>65616452.6183403</v>
      </c>
      <c r="AR30" s="837">
        <v>0.0942793995243132</v>
      </c>
      <c r="AS30" s="609"/>
      <c r="AT30" s="974">
        <v>70581544.4199098</v>
      </c>
      <c r="AU30" s="953">
        <v>82829833.053644</v>
      </c>
      <c r="AV30" s="953">
        <v>67368080.5373015</v>
      </c>
      <c r="AW30" s="953">
        <v>-12248288.6337343</v>
      </c>
      <c r="AX30" s="953">
        <v>3213463.88260825</v>
      </c>
      <c r="AY30" s="953">
        <v>62042971.4611917</v>
      </c>
      <c r="AZ30" s="837">
        <v>0.13762353345792</v>
      </c>
      <c r="BA30" s="1288"/>
      <c r="BB30" s="953">
        <v>70576386.414732</v>
      </c>
      <c r="BC30" s="953">
        <v>69381331.1038805</v>
      </c>
      <c r="BD30" s="953">
        <v>65830066.9926494</v>
      </c>
      <c r="BE30" s="953">
        <v>1195055.31085148</v>
      </c>
      <c r="BF30" s="953">
        <v>4746319.42208263</v>
      </c>
      <c r="BG30" s="953">
        <v>61454741.6961177</v>
      </c>
      <c r="BH30" s="1297">
        <v>0.148428656062362</v>
      </c>
      <c r="BI30" s="1288"/>
      <c r="BJ30" s="953">
        <v>72029173.2792208</v>
      </c>
      <c r="BK30" s="953">
        <v>86360032.8713361</v>
      </c>
      <c r="BL30" s="953">
        <v>65922365.7881059</v>
      </c>
      <c r="BM30" s="953">
        <v>-14330859.5921153</v>
      </c>
      <c r="BN30" s="953">
        <v>6106807.49111493</v>
      </c>
      <c r="BO30" s="953">
        <v>59316015.8827074</v>
      </c>
      <c r="BP30" s="1286">
        <v>0.214329253361397</v>
      </c>
      <c r="BQ30" s="1288"/>
      <c r="BR30" s="953">
        <v>-146570528.534118</v>
      </c>
      <c r="BS30" s="953">
        <v>88465031.9790512</v>
      </c>
      <c r="BT30" s="953">
        <v>65793433.9350555</v>
      </c>
      <c r="BU30" s="953">
        <v>-235035560.513169</v>
      </c>
      <c r="BV30" s="953">
        <v>-212363962.469173</v>
      </c>
      <c r="BW30" s="953">
        <v>64801022.7382345</v>
      </c>
      <c r="BX30" s="1303">
        <v>-3.26185517358566</v>
      </c>
      <c r="BY30" s="1288"/>
      <c r="BZ30" s="1302">
        <v>0</v>
      </c>
      <c r="CA30" s="1302">
        <v>0</v>
      </c>
      <c r="CB30" s="1302">
        <v>0</v>
      </c>
      <c r="CC30" s="1302">
        <v>0</v>
      </c>
      <c r="CD30" s="1302">
        <v>0</v>
      </c>
      <c r="CE30" s="1302">
        <v>0</v>
      </c>
      <c r="CF30" s="1286" t="s">
        <v>51</v>
      </c>
      <c r="CG30" s="1288"/>
      <c r="CH30" s="1302">
        <v>0</v>
      </c>
      <c r="CI30" s="1302">
        <v>0</v>
      </c>
      <c r="CJ30" s="1302">
        <v>0</v>
      </c>
      <c r="CK30" s="1302">
        <v>0</v>
      </c>
      <c r="CL30" s="1302">
        <v>0</v>
      </c>
      <c r="CM30" s="1302">
        <v>0</v>
      </c>
      <c r="CN30" s="1286" t="s">
        <v>51</v>
      </c>
      <c r="CO30" s="609"/>
      <c r="CP30" s="1219">
        <v>-190287968.416163</v>
      </c>
      <c r="CQ30" s="953">
        <v>29427755.8845986</v>
      </c>
      <c r="CR30" s="953">
        <v>22075994.0530096</v>
      </c>
      <c r="CS30" s="953">
        <v>-219715724.300762</v>
      </c>
      <c r="CT30" s="953">
        <v>-212363962.469173</v>
      </c>
      <c r="CU30" s="1243">
        <v>-343492211.117744</v>
      </c>
      <c r="CV30" s="837">
        <v>-0.446019553698306</v>
      </c>
      <c r="CW30" s="609"/>
      <c r="CX30" s="1219">
        <v>229627191.494295</v>
      </c>
      <c r="CY30" s="1243">
        <v>0</v>
      </c>
      <c r="CZ30" s="1243">
        <v>0</v>
      </c>
      <c r="DA30" s="1243">
        <v>0</v>
      </c>
      <c r="DB30" s="1243">
        <v>-211456759.000616</v>
      </c>
      <c r="DC30" s="984">
        <v>-2.0859297786439</v>
      </c>
      <c r="DD30" s="984">
        <v>-1</v>
      </c>
      <c r="DE30" s="837">
        <v>-1</v>
      </c>
      <c r="DF30" s="798">
        <v>-1</v>
      </c>
      <c r="DG30" s="799"/>
      <c r="DH30" s="1378"/>
      <c r="DI30" s="1387"/>
    </row>
    <row r="31" s="583" customFormat="1" ht="15.75" customHeight="1" spans="1:112">
      <c r="A31"/>
      <c r="B31" s="1223" t="s">
        <v>150</v>
      </c>
      <c r="C31" s="710"/>
      <c r="D31" s="598">
        <v>-653979258.877954</v>
      </c>
      <c r="E31" s="623">
        <v>-733979258.877954</v>
      </c>
      <c r="F31" s="623">
        <v>80000000</v>
      </c>
      <c r="G31" s="623">
        <v>17088949.962307</v>
      </c>
      <c r="H31" s="624" t="s">
        <v>53</v>
      </c>
      <c r="I31" s="710"/>
      <c r="J31" s="598">
        <v>16020741.1220457</v>
      </c>
      <c r="K31" s="623">
        <v>16020741.1220457</v>
      </c>
      <c r="L31" s="623">
        <v>0</v>
      </c>
      <c r="M31" s="623">
        <v>17088949.962307</v>
      </c>
      <c r="N31" s="624">
        <v>-0.0625087464482842</v>
      </c>
      <c r="O31" s="710"/>
      <c r="P31" s="598">
        <v>14856245.7559084</v>
      </c>
      <c r="Q31" s="623">
        <v>16020741.1220457</v>
      </c>
      <c r="R31" s="623">
        <v>-1164495.36613729</v>
      </c>
      <c r="S31" s="623">
        <v>11688949.962307</v>
      </c>
      <c r="T31" s="624">
        <v>0.270964954406932</v>
      </c>
      <c r="U31" s="710"/>
      <c r="V31" s="598">
        <v>15244421.0000001</v>
      </c>
      <c r="W31" s="623">
        <v>16020741.1220457</v>
      </c>
      <c r="X31" s="623">
        <v>16020741.1220457</v>
      </c>
      <c r="Y31" s="623">
        <v>-776320.122045616</v>
      </c>
      <c r="Z31" s="623">
        <v>-776320.122045616</v>
      </c>
      <c r="AA31" s="623">
        <v>22088949.962307</v>
      </c>
      <c r="AB31" s="624">
        <v>-0.309862124455283</v>
      </c>
      <c r="AC31" s="710"/>
      <c r="AD31" s="598">
        <v>16020741.1220457</v>
      </c>
      <c r="AE31" s="623">
        <v>16020741.1220457</v>
      </c>
      <c r="AF31" s="623">
        <v>16020741.1220457</v>
      </c>
      <c r="AG31" s="623">
        <v>0</v>
      </c>
      <c r="AH31" s="623">
        <v>0</v>
      </c>
      <c r="AI31" s="623">
        <v>17088949.962307</v>
      </c>
      <c r="AJ31" s="624">
        <v>-0.0625087464482841</v>
      </c>
      <c r="AK31" s="710"/>
      <c r="AL31" s="598">
        <v>15632565.8820457</v>
      </c>
      <c r="AM31" s="623">
        <v>16020741.1220457</v>
      </c>
      <c r="AN31" s="623">
        <v>16020741.1220457</v>
      </c>
      <c r="AO31" s="623">
        <v>-388175.240000019</v>
      </c>
      <c r="AP31" s="623">
        <v>-388175.240000019</v>
      </c>
      <c r="AQ31" s="623">
        <v>19584498</v>
      </c>
      <c r="AR31" s="624">
        <v>-0.201788788150419</v>
      </c>
      <c r="AS31" s="710"/>
      <c r="AT31" s="598">
        <v>15632575.9959084</v>
      </c>
      <c r="AU31" s="623">
        <v>16020741.1220457</v>
      </c>
      <c r="AV31" s="623">
        <v>16020741.1220457</v>
      </c>
      <c r="AW31" s="623">
        <v>-388165.126137275</v>
      </c>
      <c r="AX31" s="623">
        <v>-388165.126137275</v>
      </c>
      <c r="AY31" s="623">
        <v>17500000</v>
      </c>
      <c r="AZ31" s="626">
        <v>-0.106709943090946</v>
      </c>
      <c r="BA31" s="1290"/>
      <c r="BB31" s="598">
        <v>15632575.9959084</v>
      </c>
      <c r="BC31" s="625">
        <v>16020741.1220457</v>
      </c>
      <c r="BD31" s="625">
        <v>16020741.1220457</v>
      </c>
      <c r="BE31" s="623">
        <v>-388165.126137275</v>
      </c>
      <c r="BF31" s="623">
        <v>-388165.126137275</v>
      </c>
      <c r="BG31" s="637">
        <v>17500000</v>
      </c>
      <c r="BH31" s="624">
        <v>-0.106709943090946</v>
      </c>
      <c r="BI31" s="1290"/>
      <c r="BJ31" s="598">
        <v>16632576.1220457</v>
      </c>
      <c r="BK31" s="623">
        <v>16020741.1220457</v>
      </c>
      <c r="BL31" s="623">
        <v>16020741.1220457</v>
      </c>
      <c r="BM31" s="623">
        <v>611834.999999981</v>
      </c>
      <c r="BN31" s="623">
        <v>611834.999999981</v>
      </c>
      <c r="BO31" s="623">
        <v>17314624</v>
      </c>
      <c r="BP31" s="624">
        <v>-0.0393914345442501</v>
      </c>
      <c r="BQ31" s="1290"/>
      <c r="BR31" s="598">
        <v>-53267000</v>
      </c>
      <c r="BS31" s="623">
        <v>16020741.1220457</v>
      </c>
      <c r="BT31" s="623">
        <v>16020741.1220457</v>
      </c>
      <c r="BU31" s="623">
        <v>-69287741.1220457</v>
      </c>
      <c r="BV31" s="623">
        <v>-69287741.1220457</v>
      </c>
      <c r="BW31" s="623">
        <v>17438208</v>
      </c>
      <c r="BX31" s="1310">
        <v>-4.05461432734373</v>
      </c>
      <c r="BY31" s="1290"/>
      <c r="BZ31" s="1325"/>
      <c r="CA31" s="1326"/>
      <c r="CB31" s="1326"/>
      <c r="CC31" s="1326">
        <v>0</v>
      </c>
      <c r="CD31" s="1326">
        <v>0</v>
      </c>
      <c r="CE31" s="1326"/>
      <c r="CF31" s="1341" t="s">
        <v>51</v>
      </c>
      <c r="CG31" s="1290"/>
      <c r="CH31" s="1325"/>
      <c r="CI31" s="1326"/>
      <c r="CJ31" s="1326"/>
      <c r="CK31" s="1326">
        <v>0</v>
      </c>
      <c r="CL31" s="1326">
        <v>0</v>
      </c>
      <c r="CM31" s="1326"/>
      <c r="CN31" s="1341" t="s">
        <v>51</v>
      </c>
      <c r="CO31" s="710"/>
      <c r="CP31" s="598">
        <v>-581573815.882046</v>
      </c>
      <c r="CQ31" s="623">
        <v>-589792588.779542</v>
      </c>
      <c r="CR31" s="1351">
        <v>-512286074.76</v>
      </c>
      <c r="CS31" s="623">
        <v>8218772.8974967</v>
      </c>
      <c r="CT31" s="623">
        <v>-69287741.1220455</v>
      </c>
      <c r="CU31" s="623">
        <v>174382079.811535</v>
      </c>
      <c r="CV31" s="624" t="s">
        <v>53</v>
      </c>
      <c r="CW31" s="710"/>
      <c r="CX31" s="598">
        <v>-557751106.535452</v>
      </c>
      <c r="CY31" s="623"/>
      <c r="CZ31" s="623"/>
      <c r="DA31" s="623"/>
      <c r="DB31" s="623">
        <v>209258507</v>
      </c>
      <c r="DC31" s="681">
        <v>-3.66536885181663</v>
      </c>
      <c r="DD31" s="681">
        <v>-1</v>
      </c>
      <c r="DE31" s="624">
        <v>-1</v>
      </c>
      <c r="DF31" s="624">
        <v>-1</v>
      </c>
      <c r="DG31" s="801"/>
      <c r="DH31" s="1379"/>
    </row>
    <row r="32" s="583" customFormat="1" ht="15.75" customHeight="1" spans="1:112">
      <c r="A32"/>
      <c r="B32" s="1222" t="s">
        <v>151</v>
      </c>
      <c r="C32" s="710"/>
      <c r="D32" s="1225">
        <v>53561830.6656162</v>
      </c>
      <c r="E32" s="625">
        <v>56324154.4812258</v>
      </c>
      <c r="F32" s="625">
        <v>-2762323.81560961</v>
      </c>
      <c r="G32" s="625">
        <v>-900820929.493851</v>
      </c>
      <c r="H32" s="629">
        <v>-1.05945891010293</v>
      </c>
      <c r="I32" s="710"/>
      <c r="J32" s="1225">
        <v>50801174.9891471</v>
      </c>
      <c r="K32" s="625">
        <v>54090267.8877248</v>
      </c>
      <c r="L32" s="625">
        <v>-3289092.89857776</v>
      </c>
      <c r="M32" s="625">
        <v>36425349.4459647</v>
      </c>
      <c r="N32" s="629">
        <v>0.394665411913432</v>
      </c>
      <c r="O32" s="710"/>
      <c r="P32" s="1225">
        <v>51671310.3452367</v>
      </c>
      <c r="Q32" s="625">
        <v>58938692.711657</v>
      </c>
      <c r="R32" s="625">
        <v>-7267382.36642034</v>
      </c>
      <c r="S32" s="625">
        <v>35776436.1342922</v>
      </c>
      <c r="T32" s="629">
        <v>0.444283330829286</v>
      </c>
      <c r="U32" s="710"/>
      <c r="V32" s="1225">
        <v>55271703.297479</v>
      </c>
      <c r="W32" s="625">
        <v>60469485.527384</v>
      </c>
      <c r="X32" s="625">
        <v>51419658.7932</v>
      </c>
      <c r="Y32" s="625">
        <v>-5197782.22990499</v>
      </c>
      <c r="Z32" s="625">
        <v>3852044.50427899</v>
      </c>
      <c r="AA32" s="625">
        <v>40562524.2731655</v>
      </c>
      <c r="AB32" s="629">
        <v>0.362629774351704</v>
      </c>
      <c r="AC32" s="710"/>
      <c r="AD32" s="1225">
        <v>51823814.2144538</v>
      </c>
      <c r="AE32" s="625">
        <v>62707723.932248</v>
      </c>
      <c r="AF32" s="625">
        <v>54517831.910564</v>
      </c>
      <c r="AG32" s="625">
        <v>-10883909.7177942</v>
      </c>
      <c r="AH32" s="625">
        <v>-2694017.69611023</v>
      </c>
      <c r="AI32" s="625">
        <v>46288454.3145588</v>
      </c>
      <c r="AJ32" s="629">
        <v>0.11958402979453</v>
      </c>
      <c r="AK32" s="710"/>
      <c r="AL32" s="1225">
        <v>56170166.4880673</v>
      </c>
      <c r="AM32" s="625">
        <v>63736755.6041723</v>
      </c>
      <c r="AN32" s="625">
        <v>58269363.9712753</v>
      </c>
      <c r="AO32" s="625">
        <v>-7566589.11610508</v>
      </c>
      <c r="AP32" s="625">
        <v>-2099197.48320802</v>
      </c>
      <c r="AQ32" s="625">
        <v>46031954.6183403</v>
      </c>
      <c r="AR32" s="629">
        <v>0.220242915031196</v>
      </c>
      <c r="AS32" s="710"/>
      <c r="AT32" s="1225">
        <v>54948968.4240013</v>
      </c>
      <c r="AU32" s="625">
        <v>66809091.9315983</v>
      </c>
      <c r="AV32" s="625">
        <v>51347339.4152558</v>
      </c>
      <c r="AW32" s="625">
        <v>-11860123.507597</v>
      </c>
      <c r="AX32" s="625">
        <v>3601629.00874553</v>
      </c>
      <c r="AY32" s="625">
        <v>44542971.4611917</v>
      </c>
      <c r="AZ32" s="626">
        <v>0.233617035897031</v>
      </c>
      <c r="BA32" s="1290"/>
      <c r="BB32" s="600">
        <v>54943810.4188235</v>
      </c>
      <c r="BC32" s="625">
        <v>53360589.9818348</v>
      </c>
      <c r="BD32" s="625">
        <v>49809325.8706036</v>
      </c>
      <c r="BE32" s="625">
        <v>1583220.43698875</v>
      </c>
      <c r="BF32" s="625">
        <v>5134484.5482199</v>
      </c>
      <c r="BG32" s="625">
        <v>43954741.6961177</v>
      </c>
      <c r="BH32" s="626">
        <v>0.250008720303241</v>
      </c>
      <c r="BI32" s="1290"/>
      <c r="BJ32" s="600">
        <v>55396597.1571751</v>
      </c>
      <c r="BK32" s="625">
        <v>70339291.7492904</v>
      </c>
      <c r="BL32" s="625">
        <v>49901624.6660602</v>
      </c>
      <c r="BM32" s="625">
        <v>-14942694.5921153</v>
      </c>
      <c r="BN32" s="625">
        <v>5494972.49111494</v>
      </c>
      <c r="BO32" s="625">
        <v>42001391.8827074</v>
      </c>
      <c r="BP32" s="626">
        <v>0.318922889790772</v>
      </c>
      <c r="BQ32" s="1290"/>
      <c r="BR32" s="600">
        <v>-93303528.5341176</v>
      </c>
      <c r="BS32" s="625">
        <v>72444290.8570055</v>
      </c>
      <c r="BT32" s="625">
        <v>49772692.8130098</v>
      </c>
      <c r="BU32" s="625">
        <v>-165747819.391123</v>
      </c>
      <c r="BV32" s="625">
        <v>-143076221.347127</v>
      </c>
      <c r="BW32" s="625">
        <v>47362814.7382345</v>
      </c>
      <c r="BX32" s="1311">
        <v>-2.96997431528909</v>
      </c>
      <c r="BY32" s="1290"/>
      <c r="BZ32" s="1322"/>
      <c r="CA32" s="1282"/>
      <c r="CB32" s="1282"/>
      <c r="CC32" s="1282">
        <v>0</v>
      </c>
      <c r="CD32" s="1282">
        <v>0</v>
      </c>
      <c r="CE32" s="1282"/>
      <c r="CF32" s="1342" t="s">
        <v>51</v>
      </c>
      <c r="CG32" s="1290"/>
      <c r="CH32" s="1322"/>
      <c r="CI32" s="1282"/>
      <c r="CJ32" s="1282"/>
      <c r="CK32" s="1282">
        <v>0</v>
      </c>
      <c r="CL32" s="1282">
        <v>0</v>
      </c>
      <c r="CM32" s="1282"/>
      <c r="CN32" s="1342" t="s">
        <v>51</v>
      </c>
      <c r="CO32" s="710"/>
      <c r="CP32" s="600">
        <v>391285847.465882</v>
      </c>
      <c r="CQ32" s="625">
        <v>619220344.664141</v>
      </c>
      <c r="CR32" s="625">
        <v>534362068.81301</v>
      </c>
      <c r="CS32" s="625">
        <v>-227934497.198259</v>
      </c>
      <c r="CT32" s="625">
        <v>-143076221.347127</v>
      </c>
      <c r="CU32" s="625">
        <v>-517874290.929279</v>
      </c>
      <c r="CV32" s="626">
        <v>-1.75556144477409</v>
      </c>
      <c r="CW32" s="710"/>
      <c r="CX32" s="625">
        <v>787378298.029747</v>
      </c>
      <c r="CY32" s="625"/>
      <c r="CZ32" s="625"/>
      <c r="DA32" s="625"/>
      <c r="DB32" s="625">
        <v>-420715266.000616</v>
      </c>
      <c r="DC32" s="682">
        <v>-2.87152300299128</v>
      </c>
      <c r="DD32" s="682">
        <v>-1</v>
      </c>
      <c r="DE32" s="626">
        <v>-1</v>
      </c>
      <c r="DF32" s="626">
        <v>-1</v>
      </c>
      <c r="DG32" s="801"/>
      <c r="DH32" s="1379"/>
    </row>
    <row r="33" s="1195" customFormat="1" ht="15.75" customHeight="1" spans="2:112">
      <c r="B33" s="1226" t="s">
        <v>152</v>
      </c>
      <c r="C33" s="1227"/>
      <c r="D33" s="1225">
        <v>1856925</v>
      </c>
      <c r="E33" s="758">
        <v>2398869.40494856</v>
      </c>
      <c r="F33" s="758">
        <v>-541944.404948558</v>
      </c>
      <c r="G33" s="758">
        <v>1760251</v>
      </c>
      <c r="H33" s="1244">
        <v>0.0549205766677595</v>
      </c>
      <c r="I33" s="1227"/>
      <c r="J33" s="1225">
        <v>1747557</v>
      </c>
      <c r="K33" s="758">
        <v>2446846.79304753</v>
      </c>
      <c r="L33" s="758">
        <v>-699289.793047529</v>
      </c>
      <c r="M33" s="758">
        <v>1899008.5</v>
      </c>
      <c r="N33" s="1244">
        <v>-0.0797529342285724</v>
      </c>
      <c r="O33" s="1227"/>
      <c r="P33" s="1225">
        <v>2434068</v>
      </c>
      <c r="Q33" s="758">
        <v>2936216.15165703</v>
      </c>
      <c r="R33" s="758">
        <v>-502148.151657035</v>
      </c>
      <c r="S33" s="758">
        <v>2089205.5</v>
      </c>
      <c r="T33" s="1244">
        <v>0.165068730672976</v>
      </c>
      <c r="U33" s="1227"/>
      <c r="V33" s="1225">
        <v>1691298</v>
      </c>
      <c r="W33" s="758">
        <v>2554839.28418398</v>
      </c>
      <c r="X33" s="758">
        <v>1892353.05</v>
      </c>
      <c r="Y33" s="758">
        <v>-863541.284183979</v>
      </c>
      <c r="Z33" s="758">
        <v>-201055.05</v>
      </c>
      <c r="AA33" s="758">
        <v>1942793.5</v>
      </c>
      <c r="AB33" s="1244">
        <v>-0.129450453689494</v>
      </c>
      <c r="AC33" s="1227"/>
      <c r="AD33" s="1225">
        <v>738171</v>
      </c>
      <c r="AE33" s="758">
        <v>2554839.28418398</v>
      </c>
      <c r="AF33" s="758">
        <v>1486970.7025</v>
      </c>
      <c r="AG33" s="758"/>
      <c r="AH33" s="758">
        <v>-748799.7025</v>
      </c>
      <c r="AI33" s="758">
        <v>1897151.5</v>
      </c>
      <c r="AJ33" s="1244">
        <v>-0.610905612967652</v>
      </c>
      <c r="AK33" s="1227"/>
      <c r="AL33" s="1225">
        <v>1710576</v>
      </c>
      <c r="AM33" s="758">
        <v>1046374.42794706</v>
      </c>
      <c r="AN33" s="758">
        <v>634527.69505</v>
      </c>
      <c r="AO33" s="758">
        <v>664201.572052937</v>
      </c>
      <c r="AP33" s="758">
        <v>1076048.30495</v>
      </c>
      <c r="AQ33" s="758">
        <v>2329627.5</v>
      </c>
      <c r="AR33" s="1244">
        <v>-0.265729821613112</v>
      </c>
      <c r="AS33" s="1227"/>
      <c r="AT33" s="1225">
        <v>1098090</v>
      </c>
      <c r="AU33" s="758">
        <v>562837.831</v>
      </c>
      <c r="AV33" s="758">
        <v>1071301.916506</v>
      </c>
      <c r="AW33" s="625">
        <v>535252.169000001</v>
      </c>
      <c r="AX33" s="625">
        <v>26788.0834939962</v>
      </c>
      <c r="AY33" s="758">
        <v>1209159</v>
      </c>
      <c r="AZ33" s="626">
        <v>-0.0918564059813464</v>
      </c>
      <c r="BA33" s="1292"/>
      <c r="BB33" s="1225">
        <v>1500770</v>
      </c>
      <c r="BC33" s="758">
        <v>555209.45269</v>
      </c>
      <c r="BD33" s="758">
        <v>490545.6712</v>
      </c>
      <c r="BE33" s="758">
        <v>945560.54731</v>
      </c>
      <c r="BF33" s="758">
        <v>1010224.3288</v>
      </c>
      <c r="BG33" s="637">
        <v>1167453</v>
      </c>
      <c r="BH33" s="626">
        <v>0.28550785342108</v>
      </c>
      <c r="BI33" s="1292"/>
      <c r="BJ33" s="1225">
        <v>622456</v>
      </c>
      <c r="BK33" s="758">
        <v>1122662.51393285</v>
      </c>
      <c r="BL33" s="758">
        <v>500308</v>
      </c>
      <c r="BM33" s="758"/>
      <c r="BN33" s="758"/>
      <c r="BO33" s="758">
        <v>2796255.5</v>
      </c>
      <c r="BP33" s="626">
        <v>-0.777396593408578</v>
      </c>
      <c r="BQ33" s="1292"/>
      <c r="BR33" s="1225">
        <v>1824606</v>
      </c>
      <c r="BS33" s="758">
        <v>1149115.7642115</v>
      </c>
      <c r="BT33" s="758">
        <v>535323.4</v>
      </c>
      <c r="BU33" s="625">
        <v>675490.235788495</v>
      </c>
      <c r="BV33" s="625">
        <v>1289282.6</v>
      </c>
      <c r="BW33" s="758">
        <v>1509335.58</v>
      </c>
      <c r="BX33" s="1312">
        <v>0.208880267700308</v>
      </c>
      <c r="BY33" s="1292"/>
      <c r="BZ33" s="1327"/>
      <c r="CA33" s="1328"/>
      <c r="CB33" s="1328"/>
      <c r="CC33" s="1328"/>
      <c r="CD33" s="1328"/>
      <c r="CE33" s="1328"/>
      <c r="CF33" s="1283" t="s">
        <v>51</v>
      </c>
      <c r="CG33" s="1292"/>
      <c r="CH33" s="1327"/>
      <c r="CI33" s="1328"/>
      <c r="CJ33" s="1328"/>
      <c r="CK33" s="1328"/>
      <c r="CL33" s="1328"/>
      <c r="CM33" s="1328"/>
      <c r="CN33" s="1283" t="s">
        <v>51</v>
      </c>
      <c r="CO33" s="1227"/>
      <c r="CP33" s="1225">
        <v>15224517</v>
      </c>
      <c r="CQ33" s="758">
        <v>17327810.9078025</v>
      </c>
      <c r="CR33" s="625">
        <v>13935234.4</v>
      </c>
      <c r="CS33" s="758">
        <v>-2103293.90780249</v>
      </c>
      <c r="CT33" s="758">
        <v>1289282.6</v>
      </c>
      <c r="CU33" s="758">
        <v>18600240.58</v>
      </c>
      <c r="CV33" s="1244">
        <v>-0.181488167611647</v>
      </c>
      <c r="CW33" s="1227"/>
      <c r="CX33" s="1225">
        <v>21282121.5672927</v>
      </c>
      <c r="CY33" s="758"/>
      <c r="CZ33" s="758"/>
      <c r="DA33" s="758"/>
      <c r="DB33" s="758">
        <v>21676256.58</v>
      </c>
      <c r="DC33" s="1371">
        <v>-0.018182798826574</v>
      </c>
      <c r="DD33" s="1371">
        <v>-1</v>
      </c>
      <c r="DE33" s="1244"/>
      <c r="DF33" s="1384"/>
      <c r="DG33" s="1385"/>
      <c r="DH33" s="1379"/>
    </row>
    <row r="34" s="1195" customFormat="1" ht="15.75" hidden="1" customHeight="1" spans="2:112">
      <c r="B34" s="1226" t="s">
        <v>153</v>
      </c>
      <c r="C34" s="1227"/>
      <c r="D34" s="1225"/>
      <c r="E34" s="758"/>
      <c r="F34" s="758">
        <v>0</v>
      </c>
      <c r="G34" s="758"/>
      <c r="H34" s="1244" t="s">
        <v>51</v>
      </c>
      <c r="I34" s="1227"/>
      <c r="J34" s="1225"/>
      <c r="K34" s="758"/>
      <c r="L34" s="758">
        <v>0</v>
      </c>
      <c r="M34" s="758"/>
      <c r="N34" s="1244" t="s">
        <v>51</v>
      </c>
      <c r="O34" s="1227"/>
      <c r="P34" s="1225"/>
      <c r="Q34" s="758"/>
      <c r="R34" s="758">
        <v>0</v>
      </c>
      <c r="S34" s="758"/>
      <c r="T34" s="1244" t="s">
        <v>51</v>
      </c>
      <c r="U34" s="1227"/>
      <c r="V34" s="1225"/>
      <c r="W34" s="758"/>
      <c r="X34" s="758"/>
      <c r="Y34" s="758"/>
      <c r="Z34" s="758"/>
      <c r="AA34" s="758">
        <v>0</v>
      </c>
      <c r="AB34" s="1244" t="s">
        <v>51</v>
      </c>
      <c r="AC34" s="1227"/>
      <c r="AD34" s="1225"/>
      <c r="AE34" s="758"/>
      <c r="AF34" s="758"/>
      <c r="AG34" s="758"/>
      <c r="AH34" s="758">
        <v>0</v>
      </c>
      <c r="AI34" s="758"/>
      <c r="AJ34" s="1244" t="s">
        <v>51</v>
      </c>
      <c r="AK34" s="1227"/>
      <c r="AL34" s="1225"/>
      <c r="AM34" s="758"/>
      <c r="AN34" s="758"/>
      <c r="AO34" s="758">
        <v>0</v>
      </c>
      <c r="AP34" s="758">
        <v>0</v>
      </c>
      <c r="AQ34" s="758"/>
      <c r="AR34" s="1244" t="s">
        <v>51</v>
      </c>
      <c r="AS34" s="1227"/>
      <c r="AT34" s="1225"/>
      <c r="AU34" s="758"/>
      <c r="AV34" s="758"/>
      <c r="AW34" s="758"/>
      <c r="AX34" s="758"/>
      <c r="AY34" s="758"/>
      <c r="AZ34" s="1283" t="s">
        <v>51</v>
      </c>
      <c r="BA34" s="1292"/>
      <c r="BB34" s="1225"/>
      <c r="BC34" s="1245"/>
      <c r="BD34" s="1245"/>
      <c r="BE34" s="758">
        <v>0</v>
      </c>
      <c r="BF34" s="758">
        <v>0</v>
      </c>
      <c r="BG34" s="758"/>
      <c r="BH34" s="1276" t="s">
        <v>51</v>
      </c>
      <c r="BI34" s="1292"/>
      <c r="BJ34" s="1225"/>
      <c r="BK34" s="758"/>
      <c r="BL34" s="758">
        <v>49401316.6660602</v>
      </c>
      <c r="BM34" s="758"/>
      <c r="BN34" s="758"/>
      <c r="BO34" s="758">
        <v>0</v>
      </c>
      <c r="BP34" s="1283" t="s">
        <v>51</v>
      </c>
      <c r="BQ34" s="1292"/>
      <c r="BR34" s="1225"/>
      <c r="BS34" s="758"/>
      <c r="BT34" s="758"/>
      <c r="BU34" s="758"/>
      <c r="BV34" s="758"/>
      <c r="BW34" s="758"/>
      <c r="BX34" s="1312" t="s">
        <v>51</v>
      </c>
      <c r="BY34" s="1292"/>
      <c r="BZ34" s="1327"/>
      <c r="CA34" s="1328"/>
      <c r="CB34" s="1328"/>
      <c r="CC34" s="1328"/>
      <c r="CD34" s="1328"/>
      <c r="CE34" s="1328"/>
      <c r="CF34" s="1283" t="s">
        <v>51</v>
      </c>
      <c r="CG34" s="1292"/>
      <c r="CH34" s="1327"/>
      <c r="CI34" s="1328"/>
      <c r="CJ34" s="1328"/>
      <c r="CK34" s="1328"/>
      <c r="CL34" s="1328"/>
      <c r="CM34" s="1328"/>
      <c r="CN34" s="1283" t="s">
        <v>51</v>
      </c>
      <c r="CO34" s="1227"/>
      <c r="CP34" s="1225">
        <v>0</v>
      </c>
      <c r="CQ34" s="758">
        <v>0</v>
      </c>
      <c r="CR34" s="625">
        <v>0</v>
      </c>
      <c r="CS34" s="758">
        <v>0</v>
      </c>
      <c r="CT34" s="758">
        <v>0</v>
      </c>
      <c r="CU34" s="758">
        <v>0</v>
      </c>
      <c r="CV34" s="1244" t="s">
        <v>51</v>
      </c>
      <c r="CW34" s="1227"/>
      <c r="CX34" s="1225"/>
      <c r="CY34" s="758"/>
      <c r="CZ34" s="758"/>
      <c r="DA34" s="758"/>
      <c r="DB34" s="758">
        <v>0</v>
      </c>
      <c r="DC34" s="1371" t="s">
        <v>51</v>
      </c>
      <c r="DD34" s="1371" t="s">
        <v>51</v>
      </c>
      <c r="DE34" s="1244"/>
      <c r="DF34" s="1384"/>
      <c r="DG34" s="1385"/>
      <c r="DH34" s="1379"/>
    </row>
    <row r="35" s="1195" customFormat="1" ht="15.75" customHeight="1" spans="2:113">
      <c r="B35" s="1228" t="s">
        <v>154</v>
      </c>
      <c r="C35" s="1227"/>
      <c r="D35" s="761">
        <v>51704905.6656162</v>
      </c>
      <c r="E35" s="1245">
        <v>53925285.0762773</v>
      </c>
      <c r="F35" s="1245">
        <v>-2220379.41066106</v>
      </c>
      <c r="G35" s="1245">
        <v>-902581180.493851</v>
      </c>
      <c r="H35" s="1246">
        <v>-1.05728560132101</v>
      </c>
      <c r="I35" s="1227"/>
      <c r="J35" s="761">
        <v>49053617.9891471</v>
      </c>
      <c r="K35" s="1245">
        <v>51643421.0946773</v>
      </c>
      <c r="L35" s="1245">
        <v>-2589803.10553023</v>
      </c>
      <c r="M35" s="1245">
        <v>34526340.9459647</v>
      </c>
      <c r="N35" s="1246">
        <v>0.420759241934099</v>
      </c>
      <c r="O35" s="1227"/>
      <c r="P35" s="761">
        <v>49237242.3452367</v>
      </c>
      <c r="Q35" s="1245">
        <v>56002476.56</v>
      </c>
      <c r="R35" s="1245">
        <v>-6765234.2147633</v>
      </c>
      <c r="S35" s="1245">
        <v>33687230.6342922</v>
      </c>
      <c r="T35" s="1246">
        <v>0.461599585901113</v>
      </c>
      <c r="U35" s="1227"/>
      <c r="V35" s="761">
        <v>53580405.297479</v>
      </c>
      <c r="W35" s="1245">
        <v>57914646.2432</v>
      </c>
      <c r="X35" s="1245">
        <v>49527305.7432</v>
      </c>
      <c r="Y35" s="1245">
        <v>-4334240.94572102</v>
      </c>
      <c r="Z35" s="1245">
        <v>4053099.55427898</v>
      </c>
      <c r="AA35" s="1245">
        <v>38619730.7731655</v>
      </c>
      <c r="AB35" s="1246">
        <v>0.387384226269873</v>
      </c>
      <c r="AC35" s="1227"/>
      <c r="AD35" s="761">
        <v>51085643.2144538</v>
      </c>
      <c r="AE35" s="1245">
        <v>60152884.648064</v>
      </c>
      <c r="AF35" s="1245">
        <v>53030861.208064</v>
      </c>
      <c r="AG35" s="1245">
        <v>-9067241.43361022</v>
      </c>
      <c r="AH35" s="1245">
        <v>-1945217.99361023</v>
      </c>
      <c r="AI35" s="1245">
        <v>44391302.8145588</v>
      </c>
      <c r="AJ35" s="1246">
        <v>0.15080297210154</v>
      </c>
      <c r="AK35" s="1227"/>
      <c r="AL35" s="761">
        <v>54459590.4880673</v>
      </c>
      <c r="AM35" s="1245">
        <v>62690381.1762253</v>
      </c>
      <c r="AN35" s="1245">
        <v>57634836.2762253</v>
      </c>
      <c r="AO35" s="1245">
        <v>-8230790.68815801</v>
      </c>
      <c r="AP35" s="1245">
        <v>-3175245.78815801</v>
      </c>
      <c r="AQ35" s="1245">
        <v>43702327.1183403</v>
      </c>
      <c r="AR35" s="1246">
        <v>0.246148525239804</v>
      </c>
      <c r="AS35" s="1227"/>
      <c r="AT35" s="761">
        <v>53850878.4240013</v>
      </c>
      <c r="AU35" s="1245">
        <v>66246254.1005983</v>
      </c>
      <c r="AV35" s="1245">
        <v>50276037.4987498</v>
      </c>
      <c r="AW35" s="1245">
        <v>-12395375.676597</v>
      </c>
      <c r="AX35" s="1245">
        <v>3574840.92525154</v>
      </c>
      <c r="AY35" s="1245">
        <v>43333812.4611917</v>
      </c>
      <c r="AZ35" s="1246">
        <v>0.242698838746957</v>
      </c>
      <c r="BA35" s="1292"/>
      <c r="BB35" s="761">
        <v>53443040.4188235</v>
      </c>
      <c r="BC35" s="1245">
        <v>52805380.5291448</v>
      </c>
      <c r="BD35" s="1245">
        <v>51000000</v>
      </c>
      <c r="BE35" s="1245">
        <v>637659.889678746</v>
      </c>
      <c r="BF35" s="1245">
        <v>2443040.41882353</v>
      </c>
      <c r="BG35" s="1245">
        <v>42787288.6961177</v>
      </c>
      <c r="BH35" s="1246">
        <v>0.249040124939553</v>
      </c>
      <c r="BI35" s="1292"/>
      <c r="BJ35" s="761">
        <v>54774141.1571751</v>
      </c>
      <c r="BK35" s="1245">
        <v>69216629.2353576</v>
      </c>
      <c r="BL35" s="1245">
        <v>49401316.6660602</v>
      </c>
      <c r="BM35" s="1245">
        <v>-14442488.0781825</v>
      </c>
      <c r="BN35" s="1245">
        <v>5372824.49111494</v>
      </c>
      <c r="BO35" s="1245">
        <v>39205136.3827074</v>
      </c>
      <c r="BP35" s="1246">
        <v>0.397116454907549</v>
      </c>
      <c r="BQ35" s="1292"/>
      <c r="BR35" s="761">
        <v>-95128134.5341176</v>
      </c>
      <c r="BS35" s="1245">
        <v>71295175.092794</v>
      </c>
      <c r="BT35" s="1245">
        <v>49237369.4130098</v>
      </c>
      <c r="BU35" s="1245">
        <v>-166423309.626912</v>
      </c>
      <c r="BV35" s="1245">
        <v>-144365503.947127</v>
      </c>
      <c r="BW35" s="1245">
        <v>45853479.1582345</v>
      </c>
      <c r="BX35" s="1313">
        <v>-3.07461104981462</v>
      </c>
      <c r="BY35" s="1292"/>
      <c r="BZ35" s="1329"/>
      <c r="CA35" s="1330"/>
      <c r="CB35" s="1330"/>
      <c r="CC35" s="1330">
        <v>0</v>
      </c>
      <c r="CD35" s="1330">
        <v>0</v>
      </c>
      <c r="CE35" s="1330"/>
      <c r="CF35" s="1343" t="s">
        <v>51</v>
      </c>
      <c r="CG35" s="1292"/>
      <c r="CH35" s="1329"/>
      <c r="CI35" s="1330"/>
      <c r="CJ35" s="1330"/>
      <c r="CK35" s="1330">
        <v>0</v>
      </c>
      <c r="CL35" s="1330">
        <v>0</v>
      </c>
      <c r="CM35" s="1330"/>
      <c r="CN35" s="1343" t="s">
        <v>51</v>
      </c>
      <c r="CO35" s="1227"/>
      <c r="CP35" s="1353">
        <v>376061330.465882</v>
      </c>
      <c r="CQ35" s="753">
        <v>601892533.756339</v>
      </c>
      <c r="CR35" s="625">
        <v>520426834.41301</v>
      </c>
      <c r="CS35" s="1245">
        <v>-225831203.290456</v>
      </c>
      <c r="CT35" s="1245">
        <v>-144365503.947127</v>
      </c>
      <c r="CU35" s="1245">
        <v>-536474531.509278</v>
      </c>
      <c r="CV35" s="1246">
        <v>-1.7009863625919</v>
      </c>
      <c r="CW35" s="1227"/>
      <c r="CX35" s="1353">
        <v>766096176.462454</v>
      </c>
      <c r="CY35" s="1245"/>
      <c r="CZ35" s="1245"/>
      <c r="DA35" s="1245"/>
      <c r="DB35" s="1245">
        <v>-442391522.580616</v>
      </c>
      <c r="DC35" s="1372">
        <v>-2.73171531857926</v>
      </c>
      <c r="DD35" s="1372">
        <v>-1</v>
      </c>
      <c r="DE35" s="1246">
        <v>-1</v>
      </c>
      <c r="DF35" s="1386">
        <v>-1</v>
      </c>
      <c r="DG35" s="1385"/>
      <c r="DH35" s="1379"/>
      <c r="DI35" s="1388"/>
    </row>
    <row r="36" s="583" customFormat="1" ht="3.75" customHeight="1" spans="1:112">
      <c r="A36"/>
      <c r="B36" s="1229"/>
      <c r="C36" s="713"/>
      <c r="D36" s="663"/>
      <c r="E36" s="663"/>
      <c r="F36" s="663"/>
      <c r="G36" s="663"/>
      <c r="H36" s="1247" t="s">
        <v>51</v>
      </c>
      <c r="I36" s="713"/>
      <c r="J36" s="663"/>
      <c r="K36" s="663"/>
      <c r="L36" s="663"/>
      <c r="M36" s="663"/>
      <c r="N36" s="1247" t="s">
        <v>51</v>
      </c>
      <c r="O36" s="713"/>
      <c r="P36" s="663"/>
      <c r="Q36" s="663"/>
      <c r="R36" s="663"/>
      <c r="S36" s="663"/>
      <c r="T36" s="1247" t="s">
        <v>51</v>
      </c>
      <c r="U36" s="713"/>
      <c r="V36" s="663"/>
      <c r="W36" s="663"/>
      <c r="X36" s="663"/>
      <c r="Y36" s="663"/>
      <c r="Z36" s="663"/>
      <c r="AA36" s="663"/>
      <c r="AB36" s="1247" t="s">
        <v>51</v>
      </c>
      <c r="AC36" s="713"/>
      <c r="AD36" s="663"/>
      <c r="AE36" s="663"/>
      <c r="AF36" s="663"/>
      <c r="AG36" s="663"/>
      <c r="AH36" s="663"/>
      <c r="AI36" s="663"/>
      <c r="AJ36" s="1247" t="s">
        <v>51</v>
      </c>
      <c r="AK36" s="713"/>
      <c r="AL36" s="663"/>
      <c r="AM36" s="663"/>
      <c r="AN36" s="663"/>
      <c r="AO36" s="663"/>
      <c r="AP36" s="663"/>
      <c r="AQ36" s="663"/>
      <c r="AR36" s="1247" t="s">
        <v>51</v>
      </c>
      <c r="AS36" s="713"/>
      <c r="AT36" s="663"/>
      <c r="AU36" s="663"/>
      <c r="AV36" s="663"/>
      <c r="AW36" s="663"/>
      <c r="AX36" s="663"/>
      <c r="AY36" s="663"/>
      <c r="AZ36" s="1284" t="s">
        <v>51</v>
      </c>
      <c r="BA36" s="1293"/>
      <c r="BB36" s="663"/>
      <c r="BC36" s="663"/>
      <c r="BD36" s="663"/>
      <c r="BE36" s="663"/>
      <c r="BF36" s="663"/>
      <c r="BG36" s="663"/>
      <c r="BH36" s="1299" t="s">
        <v>51</v>
      </c>
      <c r="BI36" s="1293"/>
      <c r="BJ36" s="663"/>
      <c r="BK36" s="663"/>
      <c r="BL36" s="663"/>
      <c r="BM36" s="663"/>
      <c r="BN36" s="663"/>
      <c r="BO36" s="663"/>
      <c r="BP36" s="1284" t="s">
        <v>51</v>
      </c>
      <c r="BQ36" s="1293"/>
      <c r="BR36" s="663"/>
      <c r="BS36" s="663"/>
      <c r="BT36" s="663"/>
      <c r="BU36" s="663"/>
      <c r="BV36" s="663"/>
      <c r="BW36" s="663"/>
      <c r="BX36" s="1314" t="s">
        <v>51</v>
      </c>
      <c r="BY36" s="1293"/>
      <c r="BZ36" s="1331"/>
      <c r="CA36" s="1331"/>
      <c r="CB36" s="1331"/>
      <c r="CC36" s="1331"/>
      <c r="CD36" s="1331"/>
      <c r="CE36" s="1331"/>
      <c r="CF36" s="1284" t="s">
        <v>51</v>
      </c>
      <c r="CG36" s="1293"/>
      <c r="CH36" s="1331"/>
      <c r="CI36" s="1331"/>
      <c r="CJ36" s="1331"/>
      <c r="CK36" s="1331"/>
      <c r="CL36" s="1331"/>
      <c r="CM36" s="1331"/>
      <c r="CN36" s="1284" t="s">
        <v>51</v>
      </c>
      <c r="CO36" s="713"/>
      <c r="CP36" s="663"/>
      <c r="CQ36" s="663"/>
      <c r="CR36" s="1351">
        <v>0</v>
      </c>
      <c r="CS36" s="663"/>
      <c r="CT36" s="663"/>
      <c r="CU36" s="663"/>
      <c r="CV36" s="1247"/>
      <c r="CW36" s="713"/>
      <c r="CX36" s="663"/>
      <c r="CY36" s="663"/>
      <c r="CZ36" s="663"/>
      <c r="DA36" s="663"/>
      <c r="DB36" s="663"/>
      <c r="DC36" s="1247"/>
      <c r="DD36" s="1247"/>
      <c r="DE36" s="802"/>
      <c r="DF36" s="802"/>
      <c r="DG36" s="584"/>
      <c r="DH36" s="1379"/>
    </row>
    <row r="37" s="583" customFormat="1" ht="18" customHeight="1" spans="1:113">
      <c r="A37"/>
      <c r="B37" s="1218" t="s">
        <v>155</v>
      </c>
      <c r="C37" s="609"/>
      <c r="D37" s="1219">
        <v>105300000</v>
      </c>
      <c r="E37" s="953">
        <v>105300000</v>
      </c>
      <c r="F37" s="953">
        <v>0</v>
      </c>
      <c r="G37" s="1243">
        <v>2000000</v>
      </c>
      <c r="H37" s="837" t="s">
        <v>53</v>
      </c>
      <c r="I37" s="609"/>
      <c r="J37" s="1219">
        <v>3300000</v>
      </c>
      <c r="K37" s="953">
        <v>3300000</v>
      </c>
      <c r="L37" s="953">
        <v>0</v>
      </c>
      <c r="M37" s="1243">
        <v>-10562107.6812555</v>
      </c>
      <c r="N37" s="837">
        <v>-1.3124376402502</v>
      </c>
      <c r="O37" s="609"/>
      <c r="P37" s="1219">
        <v>20747495</v>
      </c>
      <c r="Q37" s="953">
        <v>3300000</v>
      </c>
      <c r="R37" s="953">
        <v>17447495</v>
      </c>
      <c r="S37" s="1243">
        <v>7053853.29318368</v>
      </c>
      <c r="T37" s="837">
        <v>1.94129947670571</v>
      </c>
      <c r="U37" s="609"/>
      <c r="V37" s="1219">
        <v>5300000</v>
      </c>
      <c r="W37" s="953">
        <v>3300000</v>
      </c>
      <c r="X37" s="953">
        <v>3300000</v>
      </c>
      <c r="Y37" s="953">
        <v>2000000</v>
      </c>
      <c r="Z37" s="953">
        <v>2000000</v>
      </c>
      <c r="AA37" s="1243">
        <v>2000000</v>
      </c>
      <c r="AB37" s="837">
        <v>1.65</v>
      </c>
      <c r="AC37" s="609"/>
      <c r="AD37" s="974">
        <v>9300000</v>
      </c>
      <c r="AE37" s="953">
        <v>3300000</v>
      </c>
      <c r="AF37" s="953">
        <v>3300000</v>
      </c>
      <c r="AG37" s="953">
        <v>6000000</v>
      </c>
      <c r="AH37" s="953">
        <v>6000000</v>
      </c>
      <c r="AI37" s="953">
        <v>3380548</v>
      </c>
      <c r="AJ37" s="837">
        <v>1.75103326442932</v>
      </c>
      <c r="AK37" s="609"/>
      <c r="AL37" s="953">
        <v>24142710</v>
      </c>
      <c r="AM37" s="953">
        <v>3300000</v>
      </c>
      <c r="AN37" s="953">
        <v>3300000</v>
      </c>
      <c r="AO37" s="953">
        <v>20842710</v>
      </c>
      <c r="AP37" s="953">
        <v>20842710</v>
      </c>
      <c r="AQ37" s="953">
        <v>-2619452</v>
      </c>
      <c r="AR37" s="837">
        <v>-10.2167025774857</v>
      </c>
      <c r="AS37" s="609"/>
      <c r="AT37" s="974">
        <v>10800000</v>
      </c>
      <c r="AU37" s="953">
        <v>3300000</v>
      </c>
      <c r="AV37" s="953">
        <v>3300000</v>
      </c>
      <c r="AW37" s="953">
        <v>7500000</v>
      </c>
      <c r="AX37" s="953">
        <v>7500000</v>
      </c>
      <c r="AY37" s="953">
        <v>3380548</v>
      </c>
      <c r="AZ37" s="1285">
        <v>2.19474830707921</v>
      </c>
      <c r="BA37" s="1288"/>
      <c r="BB37" s="953">
        <v>12300000</v>
      </c>
      <c r="BC37" s="953">
        <v>3300000</v>
      </c>
      <c r="BD37" s="953">
        <v>3300000</v>
      </c>
      <c r="BE37" s="953">
        <v>9000000</v>
      </c>
      <c r="BF37" s="953">
        <v>9000000</v>
      </c>
      <c r="BG37" s="953">
        <v>1880548</v>
      </c>
      <c r="BH37" s="1297">
        <v>5.54064666256857</v>
      </c>
      <c r="BI37" s="1288"/>
      <c r="BJ37" s="953">
        <v>60300000</v>
      </c>
      <c r="BK37" s="953">
        <v>3300000</v>
      </c>
      <c r="BL37" s="953">
        <v>3300000</v>
      </c>
      <c r="BM37" s="953">
        <v>57000000</v>
      </c>
      <c r="BN37" s="953">
        <v>57000000</v>
      </c>
      <c r="BO37" s="953">
        <v>2663346.33333333</v>
      </c>
      <c r="BP37" s="1286">
        <v>21.640690489746</v>
      </c>
      <c r="BQ37" s="1288"/>
      <c r="BR37" s="953">
        <v>15506115</v>
      </c>
      <c r="BS37" s="953">
        <v>3300000</v>
      </c>
      <c r="BT37" s="953">
        <v>3300000</v>
      </c>
      <c r="BU37" s="953">
        <v>12206115</v>
      </c>
      <c r="BV37" s="953">
        <v>12206115</v>
      </c>
      <c r="BW37" s="953">
        <v>837762.666666667</v>
      </c>
      <c r="BX37" s="1303">
        <v>17.5089591801656</v>
      </c>
      <c r="BY37" s="1288"/>
      <c r="BZ37" s="1302">
        <v>0</v>
      </c>
      <c r="CA37" s="1302">
        <v>0</v>
      </c>
      <c r="CB37" s="1302">
        <v>0</v>
      </c>
      <c r="CC37" s="1302">
        <v>0</v>
      </c>
      <c r="CD37" s="1302">
        <v>0</v>
      </c>
      <c r="CE37" s="1302">
        <v>0</v>
      </c>
      <c r="CF37" s="1286" t="s">
        <v>51</v>
      </c>
      <c r="CG37" s="1288"/>
      <c r="CH37" s="1302">
        <v>0</v>
      </c>
      <c r="CI37" s="1302">
        <v>0</v>
      </c>
      <c r="CJ37" s="1302">
        <v>0</v>
      </c>
      <c r="CK37" s="1302">
        <v>0</v>
      </c>
      <c r="CL37" s="1302">
        <v>0</v>
      </c>
      <c r="CM37" s="1302">
        <v>0</v>
      </c>
      <c r="CN37" s="1286" t="s">
        <v>51</v>
      </c>
      <c r="CO37" s="609"/>
      <c r="CP37" s="1219">
        <v>266996320</v>
      </c>
      <c r="CQ37" s="953">
        <v>135000000</v>
      </c>
      <c r="CR37" s="953">
        <v>254790205</v>
      </c>
      <c r="CS37" s="953">
        <v>131996320</v>
      </c>
      <c r="CT37" s="953">
        <v>12206115</v>
      </c>
      <c r="CU37" s="1243">
        <v>10015046.6119282</v>
      </c>
      <c r="CV37" s="837" t="s">
        <v>53</v>
      </c>
      <c r="CW37" s="609"/>
      <c r="CX37" s="1219">
        <v>141600000</v>
      </c>
      <c r="CY37" s="1243">
        <v>0</v>
      </c>
      <c r="CZ37" s="1243">
        <v>0</v>
      </c>
      <c r="DA37" s="1243">
        <v>0</v>
      </c>
      <c r="DB37" s="1243">
        <v>84281783.0296472</v>
      </c>
      <c r="DC37" s="984">
        <v>0.680078362250481</v>
      </c>
      <c r="DD37" s="984">
        <v>-1</v>
      </c>
      <c r="DE37" s="837">
        <v>-1</v>
      </c>
      <c r="DF37" s="798">
        <v>-1</v>
      </c>
      <c r="DG37" s="799"/>
      <c r="DH37" s="1378"/>
      <c r="DI37" s="1387"/>
    </row>
    <row r="38" spans="2:112">
      <c r="B38" s="1230" t="s">
        <v>156</v>
      </c>
      <c r="C38" s="712"/>
      <c r="D38" s="1231">
        <v>104000000</v>
      </c>
      <c r="E38" s="1248">
        <v>104000000</v>
      </c>
      <c r="F38" s="749">
        <v>0</v>
      </c>
      <c r="G38" s="1248">
        <v>2000000</v>
      </c>
      <c r="H38" s="839" t="s">
        <v>53</v>
      </c>
      <c r="I38" s="712"/>
      <c r="J38" s="1231">
        <v>2000000</v>
      </c>
      <c r="K38" s="1248">
        <v>2000000</v>
      </c>
      <c r="L38" s="749">
        <v>0</v>
      </c>
      <c r="M38" s="1248">
        <v>-10562107.6812555</v>
      </c>
      <c r="N38" s="839">
        <v>-1.18935614560618</v>
      </c>
      <c r="O38" s="712"/>
      <c r="P38" s="1231">
        <v>19505495</v>
      </c>
      <c r="Q38" s="1248">
        <v>2000000</v>
      </c>
      <c r="R38" s="749">
        <v>17505495</v>
      </c>
      <c r="S38" s="1248">
        <v>2912209.29318368</v>
      </c>
      <c r="T38" s="839">
        <v>5.69783419950433</v>
      </c>
      <c r="U38" s="712"/>
      <c r="V38" s="1231">
        <v>4000000</v>
      </c>
      <c r="W38" s="1248">
        <v>2000000</v>
      </c>
      <c r="X38" s="1248">
        <v>2000000</v>
      </c>
      <c r="Y38" s="749">
        <v>2000000</v>
      </c>
      <c r="Z38" s="749">
        <v>2000000</v>
      </c>
      <c r="AA38" s="1248">
        <v>2000000</v>
      </c>
      <c r="AB38" s="839">
        <v>1</v>
      </c>
      <c r="AC38" s="712"/>
      <c r="AD38" s="1231">
        <v>8000000</v>
      </c>
      <c r="AE38" s="1248">
        <v>2000000</v>
      </c>
      <c r="AF38" s="1248">
        <v>2000000</v>
      </c>
      <c r="AG38" s="749">
        <v>6000000</v>
      </c>
      <c r="AH38" s="749">
        <v>6000000</v>
      </c>
      <c r="AI38" s="1248">
        <v>2000000</v>
      </c>
      <c r="AJ38" s="839">
        <v>3</v>
      </c>
      <c r="AK38" s="712"/>
      <c r="AL38" s="1231">
        <v>22842710</v>
      </c>
      <c r="AM38" s="1248">
        <v>2000000</v>
      </c>
      <c r="AN38" s="1248">
        <v>2000000</v>
      </c>
      <c r="AO38" s="749">
        <v>20842710</v>
      </c>
      <c r="AP38" s="749">
        <v>20842710</v>
      </c>
      <c r="AQ38" s="1248">
        <v>-4000000</v>
      </c>
      <c r="AR38" s="839">
        <v>-6.7106775</v>
      </c>
      <c r="AS38" s="712"/>
      <c r="AT38" s="1231">
        <v>9500000</v>
      </c>
      <c r="AU38" s="1248">
        <v>2000000</v>
      </c>
      <c r="AV38" s="1248">
        <v>2000000</v>
      </c>
      <c r="AW38" s="749">
        <v>7500000</v>
      </c>
      <c r="AX38" s="749">
        <v>7500000</v>
      </c>
      <c r="AY38" s="1248">
        <v>2000000</v>
      </c>
      <c r="AZ38" s="626">
        <v>3.75</v>
      </c>
      <c r="BA38" s="1289"/>
      <c r="BB38" s="1231">
        <v>11000000</v>
      </c>
      <c r="BC38" s="625">
        <v>2000000</v>
      </c>
      <c r="BD38" s="625">
        <v>2000000</v>
      </c>
      <c r="BE38" s="749">
        <v>9000000</v>
      </c>
      <c r="BF38" s="749">
        <v>9000000</v>
      </c>
      <c r="BG38" s="637">
        <v>500000</v>
      </c>
      <c r="BH38" s="624" t="s">
        <v>53</v>
      </c>
      <c r="BI38" s="1289"/>
      <c r="BJ38" s="1231">
        <v>2000000</v>
      </c>
      <c r="BK38" s="1248">
        <v>2000000</v>
      </c>
      <c r="BL38" s="1248">
        <v>2000000</v>
      </c>
      <c r="BM38" s="749">
        <v>0</v>
      </c>
      <c r="BN38" s="749">
        <v>0</v>
      </c>
      <c r="BO38" s="1248">
        <v>1843333.33333333</v>
      </c>
      <c r="BP38" s="624">
        <v>0.08499095840868</v>
      </c>
      <c r="BQ38" s="1289"/>
      <c r="BR38" s="1231">
        <v>14000000</v>
      </c>
      <c r="BS38" s="1248">
        <v>2000000</v>
      </c>
      <c r="BT38" s="1248">
        <v>2000000</v>
      </c>
      <c r="BU38" s="749">
        <v>12000000</v>
      </c>
      <c r="BV38" s="749">
        <v>12000000</v>
      </c>
      <c r="BW38" s="1248">
        <v>-1923333.33333333</v>
      </c>
      <c r="BX38" s="1315">
        <v>-8.2790294627383</v>
      </c>
      <c r="BY38" s="1289"/>
      <c r="BZ38" s="1332"/>
      <c r="CA38" s="1333"/>
      <c r="CB38" s="1333"/>
      <c r="CC38" s="1344">
        <v>0</v>
      </c>
      <c r="CD38" s="1344">
        <v>0</v>
      </c>
      <c r="CE38" s="1333"/>
      <c r="CF38" s="1345" t="s">
        <v>51</v>
      </c>
      <c r="CG38" s="1289"/>
      <c r="CH38" s="1332"/>
      <c r="CI38" s="1333"/>
      <c r="CJ38" s="1333"/>
      <c r="CK38" s="1344">
        <v>0</v>
      </c>
      <c r="CL38" s="1344">
        <v>0</v>
      </c>
      <c r="CM38" s="1333"/>
      <c r="CN38" s="1345" t="s">
        <v>51</v>
      </c>
      <c r="CO38" s="712"/>
      <c r="CP38" s="1231">
        <v>196848205</v>
      </c>
      <c r="CQ38" s="1248">
        <v>122000000</v>
      </c>
      <c r="CR38" s="630">
        <v>184848205</v>
      </c>
      <c r="CS38" s="749">
        <v>74848205</v>
      </c>
      <c r="CT38" s="749">
        <v>12000000</v>
      </c>
      <c r="CU38" s="1248">
        <v>-3229898.38807178</v>
      </c>
      <c r="CV38" s="1893" t="s">
        <v>127</v>
      </c>
      <c r="CW38" s="712"/>
      <c r="CX38" s="1231">
        <v>126000000</v>
      </c>
      <c r="CY38" s="1248"/>
      <c r="CZ38" s="1248"/>
      <c r="DA38" s="1248"/>
      <c r="DB38" s="1248">
        <v>68468032.3629805</v>
      </c>
      <c r="DC38" s="1373">
        <v>0.84027487940673</v>
      </c>
      <c r="DD38" s="996">
        <v>-1</v>
      </c>
      <c r="DE38" s="1360">
        <v>-1</v>
      </c>
      <c r="DF38" s="839">
        <v>-1</v>
      </c>
      <c r="DG38" s="892"/>
      <c r="DH38" s="1379"/>
    </row>
    <row r="39" spans="2:112">
      <c r="B39" s="599" t="s">
        <v>157</v>
      </c>
      <c r="D39" s="1232"/>
      <c r="E39" s="630">
        <v>0</v>
      </c>
      <c r="F39" s="630">
        <v>0</v>
      </c>
      <c r="G39" s="630"/>
      <c r="H39" s="1249" t="s">
        <v>51</v>
      </c>
      <c r="J39" s="1232"/>
      <c r="K39" s="630"/>
      <c r="L39" s="630">
        <v>0</v>
      </c>
      <c r="M39" s="630"/>
      <c r="N39" s="1249" t="s">
        <v>51</v>
      </c>
      <c r="O39" s="712"/>
      <c r="P39" s="1232"/>
      <c r="Q39" s="630">
        <v>0</v>
      </c>
      <c r="R39" s="630">
        <v>0</v>
      </c>
      <c r="S39" s="630">
        <v>0</v>
      </c>
      <c r="T39" s="1249" t="s">
        <v>51</v>
      </c>
      <c r="U39" s="712"/>
      <c r="V39" s="1232"/>
      <c r="W39" s="630"/>
      <c r="X39" s="630"/>
      <c r="Y39" s="630">
        <v>0</v>
      </c>
      <c r="Z39" s="630">
        <v>0</v>
      </c>
      <c r="AA39" s="630"/>
      <c r="AB39" s="1249" t="s">
        <v>51</v>
      </c>
      <c r="AC39" s="712"/>
      <c r="AD39" s="1232"/>
      <c r="AE39" s="630"/>
      <c r="AF39" s="630"/>
      <c r="AG39" s="630">
        <v>0</v>
      </c>
      <c r="AH39" s="630">
        <v>0</v>
      </c>
      <c r="AI39" s="630"/>
      <c r="AJ39" s="1249" t="s">
        <v>51</v>
      </c>
      <c r="AK39" s="712"/>
      <c r="AL39" s="1232"/>
      <c r="AM39" s="630"/>
      <c r="AN39" s="630"/>
      <c r="AO39" s="630">
        <v>0</v>
      </c>
      <c r="AP39" s="630">
        <v>0</v>
      </c>
      <c r="AQ39" s="630"/>
      <c r="AR39" s="1249" t="s">
        <v>51</v>
      </c>
      <c r="AS39" s="712"/>
      <c r="AT39" s="1232"/>
      <c r="AU39" s="630"/>
      <c r="AV39" s="630"/>
      <c r="AW39" s="630">
        <v>0</v>
      </c>
      <c r="AX39" s="630">
        <v>0</v>
      </c>
      <c r="AY39" s="630"/>
      <c r="AZ39" s="626" t="s">
        <v>51</v>
      </c>
      <c r="BA39" s="1289"/>
      <c r="BB39" s="1232"/>
      <c r="BC39" s="630"/>
      <c r="BD39" s="630">
        <v>0</v>
      </c>
      <c r="BE39" s="630">
        <v>0</v>
      </c>
      <c r="BF39" s="630">
        <v>0</v>
      </c>
      <c r="BG39" s="637"/>
      <c r="BH39" s="626" t="s">
        <v>51</v>
      </c>
      <c r="BI39" s="1289"/>
      <c r="BJ39" s="1232">
        <v>52000000</v>
      </c>
      <c r="BK39" s="630">
        <v>0</v>
      </c>
      <c r="BL39" s="630"/>
      <c r="BM39" s="630">
        <v>52000000</v>
      </c>
      <c r="BN39" s="630">
        <v>52000000</v>
      </c>
      <c r="BO39" s="630">
        <v>0</v>
      </c>
      <c r="BP39" s="626" t="s">
        <v>51</v>
      </c>
      <c r="BQ39" s="1289"/>
      <c r="BR39" s="1232"/>
      <c r="BS39" s="630"/>
      <c r="BT39" s="630"/>
      <c r="BU39" s="630">
        <v>0</v>
      </c>
      <c r="BV39" s="630">
        <v>0</v>
      </c>
      <c r="BW39" s="630"/>
      <c r="BX39" s="1311" t="s">
        <v>51</v>
      </c>
      <c r="BY39" s="1289"/>
      <c r="BZ39" s="1334"/>
      <c r="CA39" s="1335"/>
      <c r="CB39" s="1335"/>
      <c r="CC39" s="1335">
        <v>0</v>
      </c>
      <c r="CD39" s="1335">
        <v>0</v>
      </c>
      <c r="CE39" s="1335"/>
      <c r="CF39" s="1346" t="s">
        <v>51</v>
      </c>
      <c r="CG39" s="1289"/>
      <c r="CH39" s="1334"/>
      <c r="CI39" s="1335"/>
      <c r="CJ39" s="1335"/>
      <c r="CK39" s="1335">
        <v>0</v>
      </c>
      <c r="CL39" s="1335">
        <v>0</v>
      </c>
      <c r="CM39" s="1335"/>
      <c r="CN39" s="1346" t="s">
        <v>51</v>
      </c>
      <c r="CO39" s="712"/>
      <c r="CP39" s="1232">
        <v>52000000</v>
      </c>
      <c r="CQ39" s="630">
        <v>0</v>
      </c>
      <c r="CR39" s="630">
        <v>52000000</v>
      </c>
      <c r="CS39" s="630">
        <v>52000000</v>
      </c>
      <c r="CT39" s="630">
        <v>0</v>
      </c>
      <c r="CU39" s="630">
        <v>0</v>
      </c>
      <c r="CV39" s="629" t="s">
        <v>51</v>
      </c>
      <c r="CW39" s="712"/>
      <c r="CX39" s="1232">
        <v>0</v>
      </c>
      <c r="CY39" s="630"/>
      <c r="CZ39" s="630"/>
      <c r="DA39" s="630"/>
      <c r="DB39" s="630">
        <v>0</v>
      </c>
      <c r="DC39" s="683" t="s">
        <v>51</v>
      </c>
      <c r="DD39" s="683" t="s">
        <v>51</v>
      </c>
      <c r="DE39" s="629" t="e">
        <v>#DIV/0!</v>
      </c>
      <c r="DF39" s="629" t="e">
        <v>#DIV/0!</v>
      </c>
      <c r="DG39" s="892"/>
      <c r="DH39" s="1379"/>
    </row>
    <row r="40" s="697" customFormat="1" spans="2:112">
      <c r="B40" s="1233" t="s">
        <v>158</v>
      </c>
      <c r="C40" s="877"/>
      <c r="D40" s="1232">
        <v>1300000</v>
      </c>
      <c r="E40" s="1250">
        <v>1300000</v>
      </c>
      <c r="F40" s="1250">
        <v>0</v>
      </c>
      <c r="G40" s="1250"/>
      <c r="H40" s="1251" t="s">
        <v>51</v>
      </c>
      <c r="I40" s="1260"/>
      <c r="J40" s="1232">
        <v>1300000</v>
      </c>
      <c r="K40" s="1250">
        <v>1300000</v>
      </c>
      <c r="L40" s="1250">
        <v>0</v>
      </c>
      <c r="M40" s="1250"/>
      <c r="N40" s="1251" t="s">
        <v>51</v>
      </c>
      <c r="O40" s="721"/>
      <c r="P40" s="1232">
        <v>1300000</v>
      </c>
      <c r="Q40" s="1250">
        <v>1300000</v>
      </c>
      <c r="R40" s="1250">
        <v>0</v>
      </c>
      <c r="S40" s="1250">
        <v>4141644</v>
      </c>
      <c r="T40" s="1251">
        <v>-0.686114982359662</v>
      </c>
      <c r="U40" s="721"/>
      <c r="V40" s="1232">
        <v>1300000</v>
      </c>
      <c r="W40" s="630">
        <v>1300000</v>
      </c>
      <c r="X40" s="1250">
        <v>1300000</v>
      </c>
      <c r="Y40" s="1250">
        <v>0</v>
      </c>
      <c r="Z40" s="1250">
        <v>0</v>
      </c>
      <c r="AA40" s="1250"/>
      <c r="AB40" s="1251" t="s">
        <v>51</v>
      </c>
      <c r="AC40" s="721"/>
      <c r="AD40" s="1232">
        <v>1300000</v>
      </c>
      <c r="AE40" s="1250">
        <v>1300000</v>
      </c>
      <c r="AF40" s="1250">
        <v>1300000</v>
      </c>
      <c r="AG40" s="1250">
        <v>0</v>
      </c>
      <c r="AH40" s="1250">
        <v>0</v>
      </c>
      <c r="AI40" s="1250">
        <v>1380548</v>
      </c>
      <c r="AJ40" s="1251">
        <v>-0.058344947078986</v>
      </c>
      <c r="AK40" s="721"/>
      <c r="AL40" s="1232">
        <v>1300000</v>
      </c>
      <c r="AM40" s="1250">
        <v>1300000</v>
      </c>
      <c r="AN40" s="1250">
        <v>1300000</v>
      </c>
      <c r="AO40" s="1250">
        <v>0</v>
      </c>
      <c r="AP40" s="1250">
        <v>0</v>
      </c>
      <c r="AQ40" s="1250">
        <v>1380548</v>
      </c>
      <c r="AR40" s="1276">
        <v>-0.058344947078986</v>
      </c>
      <c r="AS40" s="721"/>
      <c r="AT40" s="1232">
        <v>1300000</v>
      </c>
      <c r="AU40" s="1250">
        <v>1300000</v>
      </c>
      <c r="AV40" s="1250">
        <v>1300000</v>
      </c>
      <c r="AW40" s="1250">
        <v>0</v>
      </c>
      <c r="AX40" s="1250">
        <v>0</v>
      </c>
      <c r="AY40" s="1250">
        <v>1380548</v>
      </c>
      <c r="AZ40" s="691">
        <v>-0.058344947078986</v>
      </c>
      <c r="BA40" s="1293"/>
      <c r="BB40" s="1232">
        <v>1300000</v>
      </c>
      <c r="BC40" s="630">
        <v>1300000</v>
      </c>
      <c r="BD40" s="630">
        <v>1300000</v>
      </c>
      <c r="BE40" s="1250">
        <v>0</v>
      </c>
      <c r="BF40" s="1250">
        <v>0</v>
      </c>
      <c r="BG40" s="637">
        <v>1380548</v>
      </c>
      <c r="BH40" s="626">
        <v>-0.058344947078986</v>
      </c>
      <c r="BI40" s="1293"/>
      <c r="BJ40" s="1232">
        <v>6300000</v>
      </c>
      <c r="BK40" s="630">
        <v>1300000</v>
      </c>
      <c r="BL40" s="630">
        <v>1300000</v>
      </c>
      <c r="BM40" s="630">
        <v>5000000</v>
      </c>
      <c r="BN40" s="630">
        <v>5000000</v>
      </c>
      <c r="BO40" s="1250">
        <v>0</v>
      </c>
      <c r="BP40" s="626" t="s">
        <v>51</v>
      </c>
      <c r="BQ40" s="1293"/>
      <c r="BR40" s="1232">
        <v>1300000</v>
      </c>
      <c r="BS40" s="1250">
        <v>1300000</v>
      </c>
      <c r="BT40" s="1250">
        <v>1300000</v>
      </c>
      <c r="BU40" s="1250">
        <v>0</v>
      </c>
      <c r="BV40" s="1250">
        <v>0</v>
      </c>
      <c r="BW40" s="1250">
        <v>2761096</v>
      </c>
      <c r="BX40" s="1316">
        <v>-0.529172473539493</v>
      </c>
      <c r="BY40" s="1293"/>
      <c r="BZ40" s="1334"/>
      <c r="CA40" s="1336"/>
      <c r="CB40" s="1336"/>
      <c r="CC40" s="1336">
        <v>0</v>
      </c>
      <c r="CD40" s="1336">
        <v>0</v>
      </c>
      <c r="CE40" s="1336"/>
      <c r="CF40" s="1347" t="s">
        <v>51</v>
      </c>
      <c r="CG40" s="1293"/>
      <c r="CH40" s="1334"/>
      <c r="CI40" s="1336"/>
      <c r="CJ40" s="1336"/>
      <c r="CK40" s="1336">
        <v>0</v>
      </c>
      <c r="CL40" s="1336">
        <v>0</v>
      </c>
      <c r="CM40" s="1336"/>
      <c r="CN40" s="1347" t="s">
        <v>51</v>
      </c>
      <c r="CO40" s="721"/>
      <c r="CP40" s="1232">
        <v>18000000</v>
      </c>
      <c r="CQ40" s="1250">
        <v>13000000</v>
      </c>
      <c r="CR40" s="630">
        <v>18000000</v>
      </c>
      <c r="CS40" s="1250">
        <v>5000000</v>
      </c>
      <c r="CT40" s="1250">
        <v>0</v>
      </c>
      <c r="CU40" s="1250">
        <v>12424932</v>
      </c>
      <c r="CV40" s="691" t="s">
        <v>53</v>
      </c>
      <c r="CW40" s="713"/>
      <c r="CX40" s="1362">
        <v>15600000</v>
      </c>
      <c r="CY40" s="1250"/>
      <c r="CZ40" s="1250"/>
      <c r="DA40" s="1250"/>
      <c r="DB40" s="1250">
        <v>16566572.6666667</v>
      </c>
      <c r="DC40" s="1161">
        <v>-0.0583447576100933</v>
      </c>
      <c r="DD40" s="1161">
        <v>-1</v>
      </c>
      <c r="DE40" s="691">
        <v>-1</v>
      </c>
      <c r="DF40" s="691">
        <v>-1</v>
      </c>
      <c r="DG40" s="807"/>
      <c r="DH40" s="1379"/>
    </row>
    <row r="41" spans="2:112">
      <c r="B41" s="1234" t="s">
        <v>159</v>
      </c>
      <c r="D41" s="761"/>
      <c r="E41" s="753"/>
      <c r="F41" s="753">
        <v>0</v>
      </c>
      <c r="G41" s="753"/>
      <c r="H41" s="770" t="s">
        <v>51</v>
      </c>
      <c r="I41" s="1261"/>
      <c r="J41" s="761"/>
      <c r="K41" s="753"/>
      <c r="L41" s="753">
        <v>0</v>
      </c>
      <c r="M41" s="753"/>
      <c r="N41" s="770" t="s">
        <v>51</v>
      </c>
      <c r="O41" s="712"/>
      <c r="P41" s="761">
        <v>-58000</v>
      </c>
      <c r="Q41" s="753"/>
      <c r="R41" s="753">
        <v>-58000</v>
      </c>
      <c r="S41" s="753"/>
      <c r="T41" s="770" t="s">
        <v>51</v>
      </c>
      <c r="U41" s="712"/>
      <c r="V41" s="761"/>
      <c r="W41" s="794"/>
      <c r="X41" s="794"/>
      <c r="Y41" s="794">
        <v>0</v>
      </c>
      <c r="Z41" s="794">
        <v>0</v>
      </c>
      <c r="AA41" s="753"/>
      <c r="AB41" s="770" t="s">
        <v>51</v>
      </c>
      <c r="AC41" s="712"/>
      <c r="AD41" s="761"/>
      <c r="AE41" s="794"/>
      <c r="AF41" s="794"/>
      <c r="AG41" s="794">
        <v>0</v>
      </c>
      <c r="AH41" s="794">
        <v>0</v>
      </c>
      <c r="AI41" s="753"/>
      <c r="AJ41" s="770" t="s">
        <v>51</v>
      </c>
      <c r="AK41" s="712"/>
      <c r="AL41" s="761"/>
      <c r="AM41" s="794"/>
      <c r="AN41" s="794"/>
      <c r="AO41" s="794">
        <v>0</v>
      </c>
      <c r="AP41" s="794">
        <v>0</v>
      </c>
      <c r="AQ41" s="753"/>
      <c r="AR41" s="770" t="s">
        <v>51</v>
      </c>
      <c r="AS41" s="712"/>
      <c r="AT41" s="761"/>
      <c r="AU41" s="753"/>
      <c r="AV41" s="753"/>
      <c r="AW41" s="753">
        <v>0</v>
      </c>
      <c r="AX41" s="753">
        <v>0</v>
      </c>
      <c r="AY41" s="753"/>
      <c r="AZ41" s="1246" t="s">
        <v>51</v>
      </c>
      <c r="BA41" s="1289"/>
      <c r="BB41" s="761"/>
      <c r="BC41" s="753"/>
      <c r="BD41" s="753">
        <v>0</v>
      </c>
      <c r="BE41" s="753">
        <v>0</v>
      </c>
      <c r="BF41" s="753">
        <v>0</v>
      </c>
      <c r="BG41" s="753"/>
      <c r="BH41" s="1246" t="s">
        <v>51</v>
      </c>
      <c r="BI41" s="1289"/>
      <c r="BJ41" s="761"/>
      <c r="BK41" s="753"/>
      <c r="BL41" s="753"/>
      <c r="BM41" s="753">
        <v>0</v>
      </c>
      <c r="BN41" s="753">
        <v>0</v>
      </c>
      <c r="BO41" s="753">
        <v>820013</v>
      </c>
      <c r="BP41" s="1246">
        <v>-1</v>
      </c>
      <c r="BQ41" s="1289"/>
      <c r="BR41" s="761">
        <v>206115</v>
      </c>
      <c r="BS41" s="753"/>
      <c r="BT41" s="753"/>
      <c r="BU41" s="753">
        <v>206115</v>
      </c>
      <c r="BV41" s="753">
        <v>206115</v>
      </c>
      <c r="BW41" s="753"/>
      <c r="BX41" s="774" t="s">
        <v>51</v>
      </c>
      <c r="BY41" s="1289"/>
      <c r="BZ41" s="1329"/>
      <c r="CA41" s="1337"/>
      <c r="CB41" s="1337"/>
      <c r="CC41" s="1337">
        <v>0</v>
      </c>
      <c r="CD41" s="1337">
        <v>0</v>
      </c>
      <c r="CE41" s="1337"/>
      <c r="CF41" s="1348" t="s">
        <v>51</v>
      </c>
      <c r="CG41" s="1289"/>
      <c r="CH41" s="1329"/>
      <c r="CI41" s="1337"/>
      <c r="CJ41" s="1337"/>
      <c r="CK41" s="1337">
        <v>0</v>
      </c>
      <c r="CL41" s="1337">
        <v>0</v>
      </c>
      <c r="CM41" s="1337"/>
      <c r="CN41" s="1348" t="s">
        <v>51</v>
      </c>
      <c r="CO41" s="712"/>
      <c r="CP41" s="761">
        <v>148115</v>
      </c>
      <c r="CQ41" s="753">
        <v>0</v>
      </c>
      <c r="CR41" s="630">
        <v>-58000</v>
      </c>
      <c r="CS41" s="753">
        <v>148115</v>
      </c>
      <c r="CT41" s="753">
        <v>206115</v>
      </c>
      <c r="CU41" s="632">
        <v>820013</v>
      </c>
      <c r="CV41" s="806">
        <v>-0.819374814789522</v>
      </c>
      <c r="CW41" s="712"/>
      <c r="CX41" s="761"/>
      <c r="CY41" s="753"/>
      <c r="CZ41" s="753"/>
      <c r="DA41" s="753"/>
      <c r="DB41" s="753">
        <v>-752822</v>
      </c>
      <c r="DC41" s="793">
        <v>-1</v>
      </c>
      <c r="DD41" s="793">
        <v>-1</v>
      </c>
      <c r="DE41" s="806"/>
      <c r="DF41" s="806"/>
      <c r="DG41" s="892"/>
      <c r="DH41" s="1379"/>
    </row>
    <row r="42" s="771" customFormat="1" ht="3.75" customHeight="1" spans="3:112">
      <c r="C42" s="193"/>
      <c r="D42" s="637"/>
      <c r="E42" s="637"/>
      <c r="F42" s="1252"/>
      <c r="G42" s="637"/>
      <c r="H42" s="637" t="s">
        <v>51</v>
      </c>
      <c r="I42" s="193"/>
      <c r="J42" s="637"/>
      <c r="K42" s="637"/>
      <c r="L42" s="1252"/>
      <c r="M42" s="637"/>
      <c r="N42" s="637" t="s">
        <v>51</v>
      </c>
      <c r="O42" s="731"/>
      <c r="P42" s="637"/>
      <c r="Q42" s="637"/>
      <c r="R42" s="1252"/>
      <c r="S42" s="637"/>
      <c r="T42" s="637" t="s">
        <v>51</v>
      </c>
      <c r="U42" s="731"/>
      <c r="V42" s="637"/>
      <c r="W42" s="637"/>
      <c r="X42" s="637"/>
      <c r="Y42" s="1252"/>
      <c r="Z42" s="1252"/>
      <c r="AA42" s="637"/>
      <c r="AB42" s="637" t="s">
        <v>51</v>
      </c>
      <c r="AC42" s="731"/>
      <c r="AD42" s="637"/>
      <c r="AE42" s="637"/>
      <c r="AF42" s="637"/>
      <c r="AG42" s="1252"/>
      <c r="AH42" s="1252"/>
      <c r="AI42" s="637"/>
      <c r="AJ42" s="637" t="s">
        <v>51</v>
      </c>
      <c r="AK42" s="731"/>
      <c r="AL42" s="637"/>
      <c r="AM42" s="637"/>
      <c r="AN42" s="637"/>
      <c r="AO42" s="1252"/>
      <c r="AP42" s="1252"/>
      <c r="AQ42" s="637"/>
      <c r="AR42" s="637" t="s">
        <v>51</v>
      </c>
      <c r="AS42" s="731"/>
      <c r="AT42" s="637"/>
      <c r="AU42" s="637"/>
      <c r="AV42" s="637"/>
      <c r="AW42" s="1252"/>
      <c r="AX42" s="1252"/>
      <c r="AY42" s="637"/>
      <c r="AZ42" s="949" t="s">
        <v>51</v>
      </c>
      <c r="BA42" s="1289"/>
      <c r="BB42" s="637"/>
      <c r="BC42" s="637"/>
      <c r="BD42" s="637"/>
      <c r="BE42" s="1252"/>
      <c r="BF42" s="1252"/>
      <c r="BG42" s="637"/>
      <c r="BH42" s="637" t="s">
        <v>51</v>
      </c>
      <c r="BI42" s="1289"/>
      <c r="BJ42" s="637"/>
      <c r="BK42" s="637"/>
      <c r="BL42" s="637"/>
      <c r="BM42" s="1252"/>
      <c r="BN42" s="1252"/>
      <c r="BO42" s="637"/>
      <c r="BP42" s="949" t="s">
        <v>51</v>
      </c>
      <c r="BQ42" s="1289"/>
      <c r="BR42" s="637"/>
      <c r="BS42" s="637"/>
      <c r="BT42" s="637"/>
      <c r="BU42" s="1252"/>
      <c r="BV42" s="1252"/>
      <c r="BW42" s="637"/>
      <c r="BX42" s="1304" t="s">
        <v>51</v>
      </c>
      <c r="BY42" s="1289"/>
      <c r="BZ42" s="949"/>
      <c r="CA42" s="949"/>
      <c r="CB42" s="949"/>
      <c r="CC42" s="1349"/>
      <c r="CD42" s="1349"/>
      <c r="CE42" s="949"/>
      <c r="CF42" s="949" t="s">
        <v>51</v>
      </c>
      <c r="CG42" s="1289"/>
      <c r="CH42" s="949"/>
      <c r="CI42" s="949"/>
      <c r="CJ42" s="949"/>
      <c r="CK42" s="1349"/>
      <c r="CL42" s="1349"/>
      <c r="CM42" s="949"/>
      <c r="CN42" s="949" t="s">
        <v>51</v>
      </c>
      <c r="CO42" s="731"/>
      <c r="CP42" s="637"/>
      <c r="CQ42" s="1354"/>
      <c r="CR42" s="1351">
        <v>0</v>
      </c>
      <c r="CS42" s="637"/>
      <c r="CT42" s="637"/>
      <c r="CU42" s="637"/>
      <c r="CV42" s="637"/>
      <c r="CW42" s="731"/>
      <c r="CX42" s="637"/>
      <c r="CY42" s="637"/>
      <c r="CZ42" s="637"/>
      <c r="DA42" s="637"/>
      <c r="DB42" s="637"/>
      <c r="DC42" s="926"/>
      <c r="DD42" s="637"/>
      <c r="DE42" s="637"/>
      <c r="DF42" s="926"/>
      <c r="DG42" s="193"/>
      <c r="DH42" s="1374"/>
    </row>
    <row r="43" s="583" customFormat="1" ht="18" customHeight="1" spans="1:113">
      <c r="A43"/>
      <c r="B43" s="1218" t="s">
        <v>160</v>
      </c>
      <c r="C43" s="609"/>
      <c r="D43" s="1219">
        <v>250000</v>
      </c>
      <c r="E43" s="1253">
        <v>250000</v>
      </c>
      <c r="F43" s="1253">
        <v>0</v>
      </c>
      <c r="G43" s="1254">
        <v>0</v>
      </c>
      <c r="H43" s="1255" t="s">
        <v>51</v>
      </c>
      <c r="I43" s="1262"/>
      <c r="J43" s="1219">
        <v>250000</v>
      </c>
      <c r="K43" s="1253">
        <v>250000</v>
      </c>
      <c r="L43" s="1253">
        <v>0</v>
      </c>
      <c r="M43" s="1254">
        <v>0</v>
      </c>
      <c r="N43" s="1255" t="s">
        <v>51</v>
      </c>
      <c r="O43" s="1262"/>
      <c r="P43" s="1219">
        <v>250000</v>
      </c>
      <c r="Q43" s="1253">
        <v>250000</v>
      </c>
      <c r="R43" s="953">
        <v>0</v>
      </c>
      <c r="S43" s="1243">
        <v>0</v>
      </c>
      <c r="T43" s="1255" t="s">
        <v>51</v>
      </c>
      <c r="U43" s="1262"/>
      <c r="V43" s="1219">
        <v>250000</v>
      </c>
      <c r="W43" s="953">
        <v>250000</v>
      </c>
      <c r="X43" s="953">
        <v>250000</v>
      </c>
      <c r="Y43" s="953">
        <v>0</v>
      </c>
      <c r="Z43" s="953">
        <v>0</v>
      </c>
      <c r="AA43" s="1243"/>
      <c r="AB43" s="837" t="s">
        <v>51</v>
      </c>
      <c r="AC43" s="609"/>
      <c r="AD43" s="974">
        <v>0</v>
      </c>
      <c r="AE43" s="953">
        <v>250000</v>
      </c>
      <c r="AF43" s="953">
        <v>250000</v>
      </c>
      <c r="AG43" s="953">
        <v>-250000</v>
      </c>
      <c r="AH43" s="953">
        <v>-250000</v>
      </c>
      <c r="AI43" s="953">
        <v>0</v>
      </c>
      <c r="AJ43" s="837" t="s">
        <v>51</v>
      </c>
      <c r="AK43" s="609"/>
      <c r="AL43" s="974">
        <v>0</v>
      </c>
      <c r="AM43" s="953">
        <v>250000</v>
      </c>
      <c r="AN43" s="953">
        <v>250000</v>
      </c>
      <c r="AO43" s="953">
        <v>-250000</v>
      </c>
      <c r="AP43" s="953">
        <v>-250000</v>
      </c>
      <c r="AQ43" s="953">
        <v>0</v>
      </c>
      <c r="AR43" s="837" t="s">
        <v>51</v>
      </c>
      <c r="AS43" s="609"/>
      <c r="AT43" s="974">
        <v>250000</v>
      </c>
      <c r="AU43" s="953">
        <v>250000</v>
      </c>
      <c r="AV43" s="953">
        <v>250000</v>
      </c>
      <c r="AW43" s="953">
        <v>0</v>
      </c>
      <c r="AX43" s="953">
        <v>0</v>
      </c>
      <c r="AY43" s="953">
        <v>0</v>
      </c>
      <c r="AZ43" s="1286" t="s">
        <v>51</v>
      </c>
      <c r="BA43" s="1288"/>
      <c r="BB43" s="953">
        <v>250000</v>
      </c>
      <c r="BC43" s="953">
        <v>250000</v>
      </c>
      <c r="BD43" s="953">
        <v>250000</v>
      </c>
      <c r="BE43" s="953">
        <v>0</v>
      </c>
      <c r="BF43" s="953">
        <v>0</v>
      </c>
      <c r="BG43" s="953">
        <v>0</v>
      </c>
      <c r="BH43" s="1297" t="s">
        <v>51</v>
      </c>
      <c r="BI43" s="1288"/>
      <c r="BJ43" s="953">
        <v>-237000</v>
      </c>
      <c r="BK43" s="953">
        <v>250000</v>
      </c>
      <c r="BL43" s="953">
        <v>250000</v>
      </c>
      <c r="BM43" s="953">
        <v>-487000</v>
      </c>
      <c r="BN43" s="953">
        <v>-487000</v>
      </c>
      <c r="BO43" s="953">
        <v>0</v>
      </c>
      <c r="BP43" s="1302" t="s">
        <v>51</v>
      </c>
      <c r="BQ43" s="1288"/>
      <c r="BR43" s="953"/>
      <c r="BS43" s="953">
        <v>250000</v>
      </c>
      <c r="BT43" s="953">
        <v>250000</v>
      </c>
      <c r="BU43" s="953">
        <v>-250000</v>
      </c>
      <c r="BV43" s="953">
        <v>-250000</v>
      </c>
      <c r="BW43" s="953">
        <v>0</v>
      </c>
      <c r="BX43" s="1303" t="s">
        <v>51</v>
      </c>
      <c r="BY43" s="1288"/>
      <c r="BZ43" s="1302"/>
      <c r="CA43" s="1302"/>
      <c r="CB43" s="1302"/>
      <c r="CC43" s="1302">
        <v>0</v>
      </c>
      <c r="CD43" s="1302">
        <v>0</v>
      </c>
      <c r="CE43" s="1302"/>
      <c r="CF43" s="1286" t="s">
        <v>51</v>
      </c>
      <c r="CG43" s="1288"/>
      <c r="CH43" s="1302"/>
      <c r="CI43" s="1302"/>
      <c r="CJ43" s="1302">
        <v>250000</v>
      </c>
      <c r="CK43" s="1302">
        <v>0</v>
      </c>
      <c r="CL43" s="1302">
        <v>-250000</v>
      </c>
      <c r="CM43" s="1302">
        <v>0</v>
      </c>
      <c r="CN43" s="1286" t="s">
        <v>51</v>
      </c>
      <c r="CO43" s="609"/>
      <c r="CP43" s="1219">
        <v>1263000</v>
      </c>
      <c r="CQ43" s="953">
        <v>2500000</v>
      </c>
      <c r="CR43" s="953">
        <v>1513000</v>
      </c>
      <c r="CS43" s="953">
        <v>-1237000</v>
      </c>
      <c r="CT43" s="953">
        <v>-250000</v>
      </c>
      <c r="CU43" s="1243">
        <v>0</v>
      </c>
      <c r="CV43" s="837" t="s">
        <v>51</v>
      </c>
      <c r="CW43" s="609"/>
      <c r="CX43" s="1219">
        <v>3000000</v>
      </c>
      <c r="CY43" s="1243"/>
      <c r="CZ43" s="1243"/>
      <c r="DA43" s="1243"/>
      <c r="DB43" s="953">
        <v>0</v>
      </c>
      <c r="DC43" s="984" t="s">
        <v>51</v>
      </c>
      <c r="DD43" s="984"/>
      <c r="DE43" s="837"/>
      <c r="DF43" s="798"/>
      <c r="DG43" s="799"/>
      <c r="DH43" s="1378"/>
      <c r="DI43" s="1387"/>
    </row>
    <row r="44" s="771" customFormat="1" ht="3.75" customHeight="1" spans="3:112">
      <c r="C44" s="193"/>
      <c r="I44" s="193"/>
      <c r="O44" s="193"/>
      <c r="U44" s="193"/>
      <c r="AC44" s="193"/>
      <c r="AK44" s="193"/>
      <c r="AS44" s="193"/>
      <c r="AY44" s="1287"/>
      <c r="AZ44" s="1287"/>
      <c r="BA44" s="1294"/>
      <c r="BD44" s="1287"/>
      <c r="BE44" s="1287"/>
      <c r="BF44" s="1287"/>
      <c r="BG44" s="1287"/>
      <c r="BH44" s="1287"/>
      <c r="BI44" s="1294"/>
      <c r="BJ44" s="1287"/>
      <c r="BK44" s="1287"/>
      <c r="BL44" s="1287"/>
      <c r="BM44" s="1287"/>
      <c r="BN44" s="1287"/>
      <c r="BO44" s="1287"/>
      <c r="BP44" s="1287"/>
      <c r="BQ44" s="1294"/>
      <c r="BR44" s="1287"/>
      <c r="BS44" s="1287"/>
      <c r="BT44" s="1287"/>
      <c r="BU44" s="1287"/>
      <c r="BV44" s="1287"/>
      <c r="BW44" s="1287"/>
      <c r="BX44" s="1287"/>
      <c r="BY44" s="1294"/>
      <c r="BZ44" s="1287"/>
      <c r="CA44" s="1287"/>
      <c r="CB44" s="1287"/>
      <c r="CC44" s="1287"/>
      <c r="CD44" s="1287"/>
      <c r="CE44" s="1287"/>
      <c r="CF44" s="1287"/>
      <c r="CG44" s="1294"/>
      <c r="CH44" s="1287"/>
      <c r="CI44" s="1287"/>
      <c r="CJ44" s="1287"/>
      <c r="CK44" s="1287"/>
      <c r="CL44" s="1287"/>
      <c r="CM44" s="1287"/>
      <c r="CN44" s="1287"/>
      <c r="CO44" s="193"/>
      <c r="CW44" s="193"/>
      <c r="DC44"/>
      <c r="DD44"/>
      <c r="DE44"/>
      <c r="DF44"/>
      <c r="DG44" s="193"/>
      <c r="DH44" s="1196"/>
    </row>
    <row r="45" s="771" customFormat="1" ht="7.5" customHeight="1" spans="3:112">
      <c r="C45" s="193"/>
      <c r="G45" s="540"/>
      <c r="I45" s="193"/>
      <c r="M45" s="540"/>
      <c r="O45" s="193"/>
      <c r="S45" s="540"/>
      <c r="U45" s="193"/>
      <c r="AA45" s="540"/>
      <c r="AC45" s="193"/>
      <c r="AI45" s="540"/>
      <c r="AK45" s="193"/>
      <c r="AM45" s="1274"/>
      <c r="AQ45" s="540"/>
      <c r="AS45" s="193"/>
      <c r="AY45" s="540"/>
      <c r="BA45" s="193"/>
      <c r="BG45" s="540"/>
      <c r="BI45" s="193"/>
      <c r="BO45" s="540"/>
      <c r="BQ45" s="193"/>
      <c r="BW45" s="540"/>
      <c r="BY45" s="193"/>
      <c r="CE45" s="540"/>
      <c r="CG45" s="193"/>
      <c r="CM45" s="540"/>
      <c r="CO45" s="193"/>
      <c r="CW45" s="193"/>
      <c r="DC45"/>
      <c r="DD45"/>
      <c r="DE45"/>
      <c r="DF45"/>
      <c r="DG45" s="193"/>
      <c r="DH45" s="1196"/>
    </row>
    <row r="46" s="771" customFormat="1" spans="3:112">
      <c r="C46" s="193"/>
      <c r="G46" s="540"/>
      <c r="I46" s="193"/>
      <c r="M46" s="540"/>
      <c r="O46" s="193"/>
      <c r="S46" s="540"/>
      <c r="U46" s="193"/>
      <c r="AA46" s="540"/>
      <c r="AC46" s="193"/>
      <c r="AD46" s="1196"/>
      <c r="AJ46" s="1272" t="s">
        <v>51</v>
      </c>
      <c r="AK46" s="193"/>
      <c r="AS46" s="193"/>
      <c r="BA46" s="193"/>
      <c r="BI46" s="193"/>
      <c r="BQ46" s="193"/>
      <c r="BY46" s="193"/>
      <c r="CG46" s="193"/>
      <c r="CO46" s="193"/>
      <c r="CP46" s="1196"/>
      <c r="CW46" s="193"/>
      <c r="DC46"/>
      <c r="DD46"/>
      <c r="DE46"/>
      <c r="DF46"/>
      <c r="DG46" s="193"/>
      <c r="DH46" s="1196"/>
    </row>
    <row r="47" s="771" customFormat="1" spans="3:112">
      <c r="C47" s="193"/>
      <c r="G47" s="540"/>
      <c r="H47" s="1256"/>
      <c r="I47" s="1263"/>
      <c r="J47" s="1256"/>
      <c r="K47" s="1256"/>
      <c r="M47" s="540"/>
      <c r="O47" s="193"/>
      <c r="S47" s="540"/>
      <c r="U47" s="193"/>
      <c r="AC47" s="193"/>
      <c r="AI47" s="540"/>
      <c r="AK47" s="193"/>
      <c r="AQ47" s="540"/>
      <c r="AS47" s="193"/>
      <c r="AY47" s="540"/>
      <c r="BA47" s="193"/>
      <c r="BI47" s="193"/>
      <c r="BJ47" s="1196"/>
      <c r="BO47" s="625"/>
      <c r="BQ47" s="193"/>
      <c r="BW47" s="540"/>
      <c r="BY47" s="193"/>
      <c r="CE47" s="540"/>
      <c r="CG47" s="193"/>
      <c r="CM47" s="540"/>
      <c r="CO47" s="193"/>
      <c r="CP47" s="1350"/>
      <c r="CQ47" s="1196"/>
      <c r="CW47" s="193"/>
      <c r="DC47"/>
      <c r="DD47"/>
      <c r="DE47"/>
      <c r="DF47"/>
      <c r="DG47" s="193"/>
      <c r="DH47" s="1196"/>
    </row>
    <row r="48" s="771" customFormat="1" spans="3:112">
      <c r="C48" s="193"/>
      <c r="F48" s="1257"/>
      <c r="G48" s="540"/>
      <c r="I48" s="193"/>
      <c r="M48" s="540"/>
      <c r="O48" s="193"/>
      <c r="S48" s="540"/>
      <c r="U48" s="193"/>
      <c r="AC48" s="193"/>
      <c r="AI48" s="540"/>
      <c r="AK48" s="193"/>
      <c r="AQ48" s="540"/>
      <c r="AS48" s="193"/>
      <c r="AY48" s="540"/>
      <c r="BA48" s="193"/>
      <c r="BI48" s="193"/>
      <c r="BO48" s="540"/>
      <c r="BQ48" s="193"/>
      <c r="BR48" s="1256"/>
      <c r="BW48" s="540"/>
      <c r="BY48" s="193"/>
      <c r="CE48" s="540"/>
      <c r="CG48" s="193"/>
      <c r="CM48" s="540"/>
      <c r="CO48" s="193"/>
      <c r="CP48" s="1350"/>
      <c r="CQ48" s="1196"/>
      <c r="CW48" s="193"/>
      <c r="DC48"/>
      <c r="DD48"/>
      <c r="DE48"/>
      <c r="DF48"/>
      <c r="DG48" s="193"/>
      <c r="DH48" s="1196"/>
    </row>
    <row r="49" s="771" customFormat="1" spans="3:112">
      <c r="C49" s="193"/>
      <c r="F49" s="1258"/>
      <c r="G49" s="540"/>
      <c r="H49" s="1256"/>
      <c r="I49" s="1263"/>
      <c r="J49" s="1256"/>
      <c r="M49" s="540"/>
      <c r="O49" s="193"/>
      <c r="S49" s="540"/>
      <c r="U49" s="193"/>
      <c r="AC49" s="193"/>
      <c r="AI49" s="540"/>
      <c r="AK49" s="193"/>
      <c r="AQ49" s="540"/>
      <c r="AS49" s="193"/>
      <c r="AY49" s="540"/>
      <c r="BA49" s="193"/>
      <c r="BG49" s="540"/>
      <c r="BI49" s="193"/>
      <c r="BO49" s="540"/>
      <c r="BQ49" s="193"/>
      <c r="BW49" s="540"/>
      <c r="BY49" s="193"/>
      <c r="CE49" s="540"/>
      <c r="CG49" s="193"/>
      <c r="CO49" s="193"/>
      <c r="CP49" s="1350"/>
      <c r="CW49" s="193"/>
      <c r="DC49"/>
      <c r="DD49"/>
      <c r="DE49"/>
      <c r="DF49"/>
      <c r="DG49" s="193"/>
      <c r="DH49" s="1196"/>
    </row>
    <row r="50" s="771" customFormat="1" spans="3:112">
      <c r="C50" s="193"/>
      <c r="I50" s="193"/>
      <c r="J50" s="1264"/>
      <c r="K50" s="1258"/>
      <c r="O50" s="193"/>
      <c r="U50" s="193"/>
      <c r="AC50" s="193"/>
      <c r="AK50" s="193"/>
      <c r="AS50" s="193"/>
      <c r="BA50" s="193"/>
      <c r="BI50" s="193"/>
      <c r="BQ50" s="193"/>
      <c r="BY50" s="193"/>
      <c r="CG50" s="193"/>
      <c r="CO50" s="193"/>
      <c r="CP50" s="1350"/>
      <c r="CW50" s="193"/>
      <c r="DC50"/>
      <c r="DD50"/>
      <c r="DE50"/>
      <c r="DF50"/>
      <c r="DG50" s="193"/>
      <c r="DH50" s="1196"/>
    </row>
    <row r="51" s="771" customFormat="1" spans="3:112">
      <c r="C51" s="193"/>
      <c r="I51" s="193"/>
      <c r="O51" s="193"/>
      <c r="U51" s="193"/>
      <c r="AC51" s="193"/>
      <c r="AK51" s="193"/>
      <c r="AS51" s="193"/>
      <c r="BA51" s="193"/>
      <c r="BI51" s="193"/>
      <c r="BQ51" s="193"/>
      <c r="BY51" s="193"/>
      <c r="CG51" s="193"/>
      <c r="CO51" s="193"/>
      <c r="CW51" s="193"/>
      <c r="DC51"/>
      <c r="DD51"/>
      <c r="DE51"/>
      <c r="DF51"/>
      <c r="DG51" s="193"/>
      <c r="DH51" s="1196"/>
    </row>
    <row r="52" s="771" customFormat="1" spans="3:112">
      <c r="C52" s="193"/>
      <c r="I52" s="193"/>
      <c r="O52" s="193"/>
      <c r="U52" s="193"/>
      <c r="AC52" s="193"/>
      <c r="AK52" s="193"/>
      <c r="AS52" s="193"/>
      <c r="BA52" s="193"/>
      <c r="BI52" s="193"/>
      <c r="BQ52" s="193"/>
      <c r="BY52" s="193"/>
      <c r="CG52" s="193"/>
      <c r="CO52" s="193"/>
      <c r="CW52" s="193"/>
      <c r="DC52"/>
      <c r="DD52"/>
      <c r="DE52"/>
      <c r="DF52"/>
      <c r="DG52" s="193"/>
      <c r="DH52" s="1196"/>
    </row>
    <row r="53" s="771" customFormat="1" spans="3:112">
      <c r="C53" s="193"/>
      <c r="I53" s="193"/>
      <c r="O53" s="193"/>
      <c r="U53" s="193"/>
      <c r="AC53" s="193"/>
      <c r="AK53" s="193"/>
      <c r="AS53" s="193"/>
      <c r="BA53" s="193"/>
      <c r="BI53" s="193"/>
      <c r="BQ53" s="193"/>
      <c r="BY53" s="193"/>
      <c r="CG53" s="193"/>
      <c r="CO53" s="193"/>
      <c r="CW53" s="193"/>
      <c r="DC53"/>
      <c r="DD53"/>
      <c r="DE53"/>
      <c r="DF53"/>
      <c r="DG53" s="193"/>
      <c r="DH53" s="1196"/>
    </row>
    <row r="54" spans="94:98">
      <c r="CP54" s="771"/>
      <c r="CQ54" s="771"/>
      <c r="CR54" s="771"/>
      <c r="CS54" s="771"/>
      <c r="CT54" s="771"/>
    </row>
    <row r="55" spans="94:98">
      <c r="CP55" s="771"/>
      <c r="CQ55" s="771"/>
      <c r="CR55" s="771"/>
      <c r="CS55" s="771"/>
      <c r="CT55" s="771"/>
    </row>
    <row r="56" spans="94:98">
      <c r="CP56" s="771"/>
      <c r="CQ56" s="771"/>
      <c r="CR56" s="771"/>
      <c r="CS56" s="771"/>
      <c r="CT56" s="771"/>
    </row>
    <row r="57" spans="94:98">
      <c r="CP57" s="771"/>
      <c r="CQ57" s="771"/>
      <c r="CR57" s="771"/>
      <c r="CS57" s="771"/>
      <c r="CT57" s="771"/>
    </row>
    <row r="58" spans="94:98">
      <c r="CP58" s="771"/>
      <c r="CQ58" s="771"/>
      <c r="CR58" s="771"/>
      <c r="CS58" s="771"/>
      <c r="CT58" s="771"/>
    </row>
    <row r="59" spans="94:98">
      <c r="CP59" s="771"/>
      <c r="CQ59" s="771"/>
      <c r="CR59" s="771"/>
      <c r="CS59" s="771"/>
      <c r="CT59" s="771"/>
    </row>
    <row r="62" spans="94:94">
      <c r="CP62" s="451"/>
    </row>
  </sheetData>
  <mergeCells count="14">
    <mergeCell ref="D4:H4"/>
    <mergeCell ref="J4:N4"/>
    <mergeCell ref="P4:T4"/>
    <mergeCell ref="V4:AB4"/>
    <mergeCell ref="AD4:AJ4"/>
    <mergeCell ref="AL4:AR4"/>
    <mergeCell ref="AT4:AZ4"/>
    <mergeCell ref="BB4:BH4"/>
    <mergeCell ref="BJ4:BP4"/>
    <mergeCell ref="BR4:BX4"/>
    <mergeCell ref="BZ4:CF4"/>
    <mergeCell ref="CH4:CN4"/>
    <mergeCell ref="CP4:CV4"/>
    <mergeCell ref="CX4:DE4"/>
  </mergeCells>
  <pageMargins left="0.25" right="0.25" top="0.75" bottom="0.75" header="0.3" footer="0.3"/>
  <pageSetup paperSize="9" scale="26" orientation="landscape"/>
  <headerFooter>
    <oddHeader>&amp;C&amp;P sur&amp;N</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8">
    <tabColor theme="8" tint="0.399975585192419"/>
    <pageSetUpPr fitToPage="1"/>
  </sheetPr>
  <dimension ref="A1:IH99"/>
  <sheetViews>
    <sheetView showGridLines="0" zoomScale="91" zoomScaleNormal="91" zoomScaleSheetLayoutView="86" workbookViewId="0">
      <pane xSplit="2" ySplit="3" topLeftCell="C4" activePane="bottomRight" state="frozen"/>
      <selection/>
      <selection pane="topRight"/>
      <selection pane="bottomLeft"/>
      <selection pane="bottomRight" activeCell="BJ1" sqref="BJ$1:BP$1048576"/>
    </sheetView>
  </sheetViews>
  <sheetFormatPr defaultColWidth="11.4266666666667" defaultRowHeight="12.75"/>
  <cols>
    <col min="1" max="1" width="1.28666666666667" style="584" customWidth="1"/>
    <col min="2" max="2" width="35.4266666666667" style="583" customWidth="1"/>
    <col min="3" max="3" width="1" style="584" customWidth="1"/>
    <col min="4" max="4" width="6.71333333333333" style="583" hidden="1" customWidth="1" outlineLevel="1"/>
    <col min="5" max="5" width="7.42666666666667" style="583" hidden="1" customWidth="1" outlineLevel="1"/>
    <col min="6" max="6" width="8" style="583" hidden="1" customWidth="1" outlineLevel="1"/>
    <col min="7" max="8" width="6.71333333333333" style="583" hidden="1" customWidth="1" outlineLevel="1"/>
    <col min="9" max="9" width="0.286666666666667" style="584" hidden="1" customWidth="1" outlineLevel="1"/>
    <col min="10" max="10" width="5.57333333333333" style="583" hidden="1" customWidth="1" outlineLevel="1" collapsed="1"/>
    <col min="11" max="11" width="7.42666666666667" style="583" hidden="1" customWidth="1" outlineLevel="1"/>
    <col min="12" max="12" width="8" style="583" hidden="1" customWidth="1" outlineLevel="1"/>
    <col min="13" max="13" width="7.71333333333333" style="583" hidden="1" customWidth="1" outlineLevel="1"/>
    <col min="14" max="14" width="6.71333333333333" style="583" hidden="1" customWidth="1" outlineLevel="1"/>
    <col min="15" max="15" width="0.713333333333333" style="584" hidden="1" customWidth="1" outlineLevel="1"/>
    <col min="16" max="16" width="6.14" style="583" hidden="1" customWidth="1" outlineLevel="1" collapsed="1"/>
    <col min="17" max="17" width="7.42666666666667" style="583" hidden="1" customWidth="1" outlineLevel="1"/>
    <col min="18" max="18" width="8" style="583" hidden="1" customWidth="1" outlineLevel="1"/>
    <col min="19" max="19" width="7.71333333333333" style="583" hidden="1" customWidth="1" outlineLevel="1"/>
    <col min="20" max="20" width="8" style="583" hidden="1" customWidth="1" outlineLevel="1"/>
    <col min="21" max="21" width="1" style="584" hidden="1" customWidth="1"/>
    <col min="22" max="22" width="5.57333333333333" style="583" hidden="1" customWidth="1"/>
    <col min="23" max="23" width="8.14" style="583" hidden="1" customWidth="1"/>
    <col min="24" max="24" width="6.71333333333333" style="583" hidden="1" customWidth="1"/>
    <col min="25" max="25" width="8" style="583" hidden="1" customWidth="1"/>
    <col min="26" max="26" width="7.14" style="583" hidden="1" customWidth="1"/>
    <col min="27" max="27" width="6" style="583" hidden="1" customWidth="1"/>
    <col min="28" max="28" width="6.71333333333333" style="583" hidden="1" customWidth="1"/>
    <col min="29" max="29" width="1" style="584" hidden="1" customWidth="1"/>
    <col min="30" max="30" width="7" style="583" hidden="1" customWidth="1"/>
    <col min="31" max="31" width="7.42666666666667" style="583" hidden="1" customWidth="1"/>
    <col min="32" max="32" width="6.71333333333333" style="583" hidden="1" customWidth="1"/>
    <col min="33" max="33" width="8" style="583" hidden="1" customWidth="1"/>
    <col min="34" max="34" width="7.14" style="583" hidden="1" customWidth="1"/>
    <col min="35" max="35" width="6.57333333333333" style="583" hidden="1" customWidth="1"/>
    <col min="36" max="36" width="6.71333333333333" style="583" hidden="1" customWidth="1"/>
    <col min="37" max="37" width="0.853333333333333" style="584" hidden="1" customWidth="1"/>
    <col min="38" max="38" width="6.71333333333333" style="583" hidden="1" customWidth="1"/>
    <col min="39" max="39" width="7.42666666666667" style="583" hidden="1" customWidth="1"/>
    <col min="40" max="40" width="6.71333333333333" style="583" hidden="1" customWidth="1"/>
    <col min="41" max="41" width="8" style="583" hidden="1" customWidth="1"/>
    <col min="42" max="42" width="7.14" style="583" hidden="1" customWidth="1"/>
    <col min="43" max="43" width="5.42666666666667" style="583" hidden="1" customWidth="1"/>
    <col min="44" max="44" width="7.85333333333333" style="583" hidden="1" customWidth="1"/>
    <col min="45" max="45" width="1" style="584" hidden="1" customWidth="1"/>
    <col min="46" max="46" width="6.14" style="583" hidden="1" customWidth="1"/>
    <col min="47" max="47" width="7.42666666666667" style="583" hidden="1" customWidth="1"/>
    <col min="48" max="48" width="6.71333333333333" style="583" hidden="1" customWidth="1"/>
    <col min="49" max="49" width="8" style="583" hidden="1" customWidth="1"/>
    <col min="50" max="50" width="7.14" style="583" hidden="1" customWidth="1"/>
    <col min="51" max="51" width="6.57333333333333" style="583" hidden="1" customWidth="1"/>
    <col min="52" max="52" width="7.85333333333333" style="583" hidden="1" customWidth="1"/>
    <col min="53" max="53" width="1.28666666666667" style="584" hidden="1" customWidth="1"/>
    <col min="54" max="54" width="6.57333333333333" style="583" hidden="1" customWidth="1"/>
    <col min="55" max="55" width="7.42666666666667" style="583" hidden="1" customWidth="1"/>
    <col min="56" max="56" width="6.57333333333333" style="583" hidden="1" customWidth="1"/>
    <col min="57" max="57" width="8" style="583" hidden="1" customWidth="1"/>
    <col min="58" max="58" width="7.14" style="583" hidden="1" customWidth="1"/>
    <col min="59" max="59" width="6.57333333333333" style="583" hidden="1" customWidth="1"/>
    <col min="60" max="60" width="9" style="583" hidden="1" customWidth="1"/>
    <col min="61" max="61" width="1" style="584" hidden="1" customWidth="1"/>
    <col min="62" max="62" width="6.71333333333333" style="583" hidden="1" customWidth="1"/>
    <col min="63" max="63" width="7.42666666666667" style="583" hidden="1" customWidth="1"/>
    <col min="64" max="64" width="6.57333333333333" style="583" hidden="1" customWidth="1"/>
    <col min="65" max="65" width="8" style="583" hidden="1" customWidth="1"/>
    <col min="66" max="66" width="7.14" style="583" hidden="1" customWidth="1"/>
    <col min="67" max="67" width="6.57333333333333" style="583" hidden="1" customWidth="1"/>
    <col min="68" max="68" width="7.42666666666667" style="583" hidden="1" customWidth="1"/>
    <col min="69" max="69" width="0.853333333333333" style="584" hidden="1" customWidth="1"/>
    <col min="70" max="70" width="6.57333333333333" style="583" customWidth="1"/>
    <col min="71" max="72" width="7.71333333333333" style="583" customWidth="1"/>
    <col min="73" max="73" width="8" style="583" customWidth="1"/>
    <col min="74" max="75" width="7.71333333333333" style="583" customWidth="1"/>
    <col min="76" max="76" width="7.57333333333333" style="583" customWidth="1"/>
    <col min="77" max="77" width="0.853333333333333" style="584" hidden="1" customWidth="1"/>
    <col min="78" max="80" width="7.71333333333333" style="583" hidden="1" customWidth="1"/>
    <col min="81" max="81" width="8" style="583" hidden="1" customWidth="1"/>
    <col min="82" max="83" width="7.71333333333333" style="583" hidden="1" customWidth="1"/>
    <col min="84" max="84" width="4.85333333333333" style="583" hidden="1" customWidth="1"/>
    <col min="85" max="85" width="1" style="584" hidden="1" customWidth="1"/>
    <col min="86" max="88" width="7.71333333333333" style="583" hidden="1" customWidth="1"/>
    <col min="89" max="89" width="8" style="583" hidden="1" customWidth="1"/>
    <col min="90" max="91" width="7.71333333333333" style="583" hidden="1" customWidth="1"/>
    <col min="92" max="92" width="4.85333333333333" style="583" hidden="1" customWidth="1"/>
    <col min="93" max="93" width="0.853333333333333" style="584" customWidth="1"/>
    <col min="94" max="94" width="6.57333333333333" style="687" customWidth="1"/>
    <col min="95" max="96" width="7.57333333333333" style="583" customWidth="1"/>
    <col min="97" max="97" width="8" style="583" customWidth="1"/>
    <col min="98" max="98" width="7.71333333333333" style="583" hidden="1" customWidth="1"/>
    <col min="99" max="99" width="6.57333333333333" style="583" customWidth="1"/>
    <col min="100" max="100" width="7.71333333333333" style="1007" customWidth="1"/>
    <col min="101" max="101" width="1" style="584" customWidth="1"/>
    <col min="102" max="102" width="7.42666666666667" style="585" customWidth="1"/>
    <col min="103" max="103" width="7.71333333333333" style="585" hidden="1" customWidth="1"/>
    <col min="104" max="104" width="7.71333333333333" style="585" hidden="1" customWidth="1" outlineLevel="1"/>
    <col min="105" max="105" width="7.71333333333333" style="585" customWidth="1" outlineLevel="1"/>
    <col min="106" max="106" width="6.57333333333333" style="585" customWidth="1"/>
    <col min="107" max="107" width="8.14" style="585" customWidth="1"/>
    <col min="108" max="109" width="8.71333333333333" style="585" hidden="1" customWidth="1"/>
    <col min="110" max="110" width="9.14" style="585" hidden="1" customWidth="1" outlineLevel="1"/>
    <col min="111" max="111" width="0.853333333333333" style="584" customWidth="1" collapsed="1"/>
    <col min="112" max="112" width="12.7133333333333" style="1009" customWidth="1"/>
    <col min="113" max="242" width="11.4266666666667" style="584"/>
    <col min="243" max="16384" width="11.4266666666667" style="583"/>
  </cols>
  <sheetData>
    <row r="1" s="1002" customFormat="1" customHeight="1" spans="1:242">
      <c r="A1" s="1010"/>
      <c r="B1" s="1011"/>
      <c r="C1" s="1012"/>
      <c r="D1" s="1013"/>
      <c r="E1" s="1013"/>
      <c r="F1" s="1056"/>
      <c r="G1" s="1013"/>
      <c r="H1" s="1013"/>
      <c r="I1" s="1012"/>
      <c r="J1" s="1056"/>
      <c r="K1" s="1013"/>
      <c r="L1" s="1056"/>
      <c r="M1" s="1013"/>
      <c r="N1" s="1056"/>
      <c r="O1" s="1012"/>
      <c r="P1" s="1013"/>
      <c r="Q1" s="1013"/>
      <c r="R1" s="1056"/>
      <c r="S1" s="1013"/>
      <c r="T1" s="1013"/>
      <c r="U1" s="1012"/>
      <c r="V1" s="1013"/>
      <c r="W1" s="1013"/>
      <c r="X1" s="1013"/>
      <c r="Y1" s="1056"/>
      <c r="Z1" s="1056"/>
      <c r="AA1" s="1013"/>
      <c r="AB1" s="1013"/>
      <c r="AC1" s="1012"/>
      <c r="AD1" s="1013"/>
      <c r="AE1" s="1013"/>
      <c r="AF1" s="1013"/>
      <c r="AG1" s="1056"/>
      <c r="AH1" s="1056"/>
      <c r="AI1" s="1013"/>
      <c r="AJ1" s="1013"/>
      <c r="AK1" s="1012"/>
      <c r="AL1" s="1013"/>
      <c r="AM1" s="1013"/>
      <c r="AN1" s="1013"/>
      <c r="AO1" s="1108"/>
      <c r="AP1" s="1056"/>
      <c r="AQ1" s="1013"/>
      <c r="AR1" s="1013"/>
      <c r="AS1" s="1012"/>
      <c r="AT1" s="1013"/>
      <c r="AU1" s="1013"/>
      <c r="AV1" s="1013"/>
      <c r="AW1" s="1056"/>
      <c r="AX1" s="1056"/>
      <c r="AY1" s="1013"/>
      <c r="AZ1" s="1013"/>
      <c r="BA1" s="1012"/>
      <c r="BB1" s="1013"/>
      <c r="BC1" s="1013"/>
      <c r="BD1" s="1056"/>
      <c r="BE1" s="1056"/>
      <c r="BF1" s="1056"/>
      <c r="BG1" s="1013"/>
      <c r="BH1" s="1013"/>
      <c r="BI1" s="1012"/>
      <c r="BJ1" s="1114"/>
      <c r="BK1" s="1013"/>
      <c r="BL1" s="1056"/>
      <c r="BM1" s="1056"/>
      <c r="BN1" s="1056"/>
      <c r="BO1" s="1013"/>
      <c r="BP1" s="1013"/>
      <c r="BQ1" s="1012"/>
      <c r="BR1" s="1013"/>
      <c r="BS1" s="1013"/>
      <c r="BT1" s="1056"/>
      <c r="BU1" s="1056"/>
      <c r="BV1" s="1056"/>
      <c r="BW1" s="1013"/>
      <c r="BX1" s="1116"/>
      <c r="BY1" s="1012"/>
      <c r="BZ1" s="1056"/>
      <c r="CA1" s="1013"/>
      <c r="CB1" s="1056"/>
      <c r="CC1" s="1056"/>
      <c r="CD1" s="1056"/>
      <c r="CE1" s="1013"/>
      <c r="CF1" s="1013"/>
      <c r="CG1" s="1012"/>
      <c r="CH1" s="1013"/>
      <c r="CI1" s="1013"/>
      <c r="CJ1" s="1056"/>
      <c r="CK1" s="1056"/>
      <c r="CL1" s="1056"/>
      <c r="CM1" s="1013"/>
      <c r="CN1" s="1013"/>
      <c r="CO1" s="1012"/>
      <c r="CP1" s="1114"/>
      <c r="CQ1" s="1114"/>
      <c r="CR1" s="1056"/>
      <c r="CS1" s="1056"/>
      <c r="CT1" s="1135"/>
      <c r="CU1" s="1056"/>
      <c r="CV1" s="1136"/>
      <c r="CW1" s="1012"/>
      <c r="CX1" s="1146"/>
      <c r="CY1" s="1146"/>
      <c r="CZ1" s="1146"/>
      <c r="DA1" s="1146"/>
      <c r="DB1" s="1154"/>
      <c r="DC1" s="1155"/>
      <c r="DD1" s="1155"/>
      <c r="DE1" s="1155"/>
      <c r="DF1" s="1168"/>
      <c r="DG1" s="1010"/>
      <c r="DH1" s="1169"/>
      <c r="DI1" s="1010"/>
      <c r="DJ1" s="1010"/>
      <c r="DK1" s="1010"/>
      <c r="DL1" s="1010"/>
      <c r="DM1" s="1010"/>
      <c r="DN1" s="1010"/>
      <c r="DO1" s="1010"/>
      <c r="DP1" s="1010"/>
      <c r="DQ1" s="1010"/>
      <c r="DR1" s="1010"/>
      <c r="DS1" s="1010"/>
      <c r="DT1" s="1010"/>
      <c r="DU1" s="1010"/>
      <c r="DV1" s="1010"/>
      <c r="DW1" s="1010"/>
      <c r="DX1" s="1010"/>
      <c r="DY1" s="1010"/>
      <c r="DZ1" s="1010"/>
      <c r="EA1" s="1010"/>
      <c r="EB1" s="1010"/>
      <c r="EC1" s="1010"/>
      <c r="ED1" s="1010"/>
      <c r="EE1" s="1010"/>
      <c r="EF1" s="1010"/>
      <c r="EG1" s="1010"/>
      <c r="EH1" s="1010"/>
      <c r="EI1" s="1010"/>
      <c r="EJ1" s="1010"/>
      <c r="EK1" s="1010"/>
      <c r="EL1" s="1010"/>
      <c r="EM1" s="1010"/>
      <c r="EN1" s="1010"/>
      <c r="EO1" s="1010"/>
      <c r="EP1" s="1010"/>
      <c r="EQ1" s="1010"/>
      <c r="ER1" s="1010"/>
      <c r="ES1" s="1010"/>
      <c r="ET1" s="1010"/>
      <c r="EU1" s="1010"/>
      <c r="EV1" s="1010"/>
      <c r="EW1" s="1010"/>
      <c r="EX1" s="1010"/>
      <c r="EY1" s="1010"/>
      <c r="EZ1" s="1010"/>
      <c r="FA1" s="1010"/>
      <c r="FB1" s="1010"/>
      <c r="FC1" s="1010"/>
      <c r="FD1" s="1010"/>
      <c r="FE1" s="1010"/>
      <c r="FF1" s="1010"/>
      <c r="FG1" s="1010"/>
      <c r="FH1" s="1010"/>
      <c r="FI1" s="1010"/>
      <c r="FJ1" s="1010"/>
      <c r="FK1" s="1010"/>
      <c r="FL1" s="1010"/>
      <c r="FM1" s="1010"/>
      <c r="FN1" s="1010"/>
      <c r="FO1" s="1010"/>
      <c r="FP1" s="1010"/>
      <c r="FQ1" s="1010"/>
      <c r="FR1" s="1010"/>
      <c r="FS1" s="1010"/>
      <c r="FT1" s="1010"/>
      <c r="FU1" s="1010"/>
      <c r="FV1" s="1010"/>
      <c r="FW1" s="1010"/>
      <c r="FX1" s="1010"/>
      <c r="FY1" s="1010"/>
      <c r="FZ1" s="1010"/>
      <c r="GA1" s="1010"/>
      <c r="GB1" s="1010"/>
      <c r="GC1" s="1010"/>
      <c r="GD1" s="1010"/>
      <c r="GE1" s="1010"/>
      <c r="GF1" s="1010"/>
      <c r="GG1" s="1010"/>
      <c r="GH1" s="1010"/>
      <c r="GI1" s="1010"/>
      <c r="GJ1" s="1010"/>
      <c r="GK1" s="1010"/>
      <c r="GL1" s="1010"/>
      <c r="GM1" s="1010"/>
      <c r="GN1" s="1010"/>
      <c r="GO1" s="1010"/>
      <c r="GP1" s="1010"/>
      <c r="GQ1" s="1010"/>
      <c r="GR1" s="1010"/>
      <c r="GS1" s="1010"/>
      <c r="GT1" s="1010"/>
      <c r="GU1" s="1010"/>
      <c r="GV1" s="1010"/>
      <c r="GW1" s="1010"/>
      <c r="GX1" s="1010"/>
      <c r="GY1" s="1010"/>
      <c r="GZ1" s="1010"/>
      <c r="HA1" s="1010"/>
      <c r="HB1" s="1010"/>
      <c r="HC1" s="1010"/>
      <c r="HD1" s="1010"/>
      <c r="HE1" s="1010"/>
      <c r="HF1" s="1010"/>
      <c r="HG1" s="1010"/>
      <c r="HH1" s="1010"/>
      <c r="HI1" s="1010"/>
      <c r="HJ1" s="1010"/>
      <c r="HK1" s="1010"/>
      <c r="HL1" s="1010"/>
      <c r="HM1" s="1010"/>
      <c r="HN1" s="1010"/>
      <c r="HO1" s="1010"/>
      <c r="HP1" s="1010"/>
      <c r="HQ1" s="1010"/>
      <c r="HR1" s="1010"/>
      <c r="HS1" s="1010"/>
      <c r="HT1" s="1010"/>
      <c r="HU1" s="1010"/>
      <c r="HV1" s="1010"/>
      <c r="HW1" s="1010"/>
      <c r="HX1" s="1010"/>
      <c r="HY1" s="1010"/>
      <c r="HZ1" s="1010"/>
      <c r="IA1" s="1010"/>
      <c r="IB1" s="1010"/>
      <c r="IC1" s="1010"/>
      <c r="ID1" s="1010"/>
      <c r="IE1" s="1010"/>
      <c r="IF1" s="1010"/>
      <c r="IG1" s="1010"/>
      <c r="IH1" s="1010"/>
    </row>
    <row r="2" s="1003" customFormat="1" ht="20.25" customHeight="1" spans="1:242">
      <c r="A2" s="1014"/>
      <c r="B2" s="1015" t="s">
        <v>161</v>
      </c>
      <c r="C2" s="589"/>
      <c r="D2" s="642" t="s">
        <v>17</v>
      </c>
      <c r="E2" s="642"/>
      <c r="F2" s="642"/>
      <c r="G2" s="642"/>
      <c r="H2" s="642"/>
      <c r="I2" s="589"/>
      <c r="J2" s="642" t="s">
        <v>18</v>
      </c>
      <c r="K2" s="642"/>
      <c r="L2" s="642"/>
      <c r="M2" s="642"/>
      <c r="N2" s="642"/>
      <c r="O2" s="589"/>
      <c r="P2" s="642" t="s">
        <v>19</v>
      </c>
      <c r="Q2" s="642"/>
      <c r="R2" s="642"/>
      <c r="S2" s="642"/>
      <c r="T2" s="642"/>
      <c r="U2" s="589"/>
      <c r="V2" s="642" t="s">
        <v>20</v>
      </c>
      <c r="W2" s="642"/>
      <c r="X2" s="642"/>
      <c r="Y2" s="642"/>
      <c r="Z2" s="642"/>
      <c r="AA2" s="642"/>
      <c r="AB2" s="642"/>
      <c r="AC2" s="589"/>
      <c r="AD2" s="642" t="s">
        <v>21</v>
      </c>
      <c r="AE2" s="642"/>
      <c r="AF2" s="642"/>
      <c r="AG2" s="642"/>
      <c r="AH2" s="642"/>
      <c r="AI2" s="642"/>
      <c r="AJ2" s="642"/>
      <c r="AK2" s="589"/>
      <c r="AL2" s="642" t="s">
        <v>22</v>
      </c>
      <c r="AM2" s="642"/>
      <c r="AN2" s="642"/>
      <c r="AO2" s="642"/>
      <c r="AP2" s="642"/>
      <c r="AQ2" s="642"/>
      <c r="AR2" s="642"/>
      <c r="AS2" s="589"/>
      <c r="AT2" s="642" t="s">
        <v>23</v>
      </c>
      <c r="AU2" s="642"/>
      <c r="AV2" s="642"/>
      <c r="AW2" s="642"/>
      <c r="AX2" s="642"/>
      <c r="AY2" s="642"/>
      <c r="AZ2" s="642"/>
      <c r="BA2" s="589"/>
      <c r="BB2" s="642" t="s">
        <v>24</v>
      </c>
      <c r="BC2" s="642"/>
      <c r="BD2" s="642"/>
      <c r="BE2" s="642"/>
      <c r="BF2" s="642"/>
      <c r="BG2" s="642"/>
      <c r="BH2" s="642"/>
      <c r="BI2" s="589"/>
      <c r="BJ2" s="642" t="s">
        <v>25</v>
      </c>
      <c r="BK2" s="642"/>
      <c r="BL2" s="642"/>
      <c r="BM2" s="642"/>
      <c r="BN2" s="642"/>
      <c r="BO2" s="642"/>
      <c r="BP2" s="642"/>
      <c r="BQ2" s="589"/>
      <c r="BR2" s="642" t="s">
        <v>26</v>
      </c>
      <c r="BS2" s="642"/>
      <c r="BT2" s="642"/>
      <c r="BU2" s="642"/>
      <c r="BV2" s="642"/>
      <c r="BW2" s="642"/>
      <c r="BX2" s="642"/>
      <c r="BY2" s="589"/>
      <c r="BZ2" s="642" t="s">
        <v>27</v>
      </c>
      <c r="CA2" s="642"/>
      <c r="CB2" s="642"/>
      <c r="CC2" s="642"/>
      <c r="CD2" s="642"/>
      <c r="CE2" s="642"/>
      <c r="CF2" s="642"/>
      <c r="CG2" s="589"/>
      <c r="CH2" s="642" t="s">
        <v>28</v>
      </c>
      <c r="CI2" s="642"/>
      <c r="CJ2" s="642"/>
      <c r="CK2" s="642"/>
      <c r="CL2" s="642"/>
      <c r="CM2" s="642"/>
      <c r="CN2" s="642"/>
      <c r="CO2" s="589"/>
      <c r="CP2" s="642" t="s">
        <v>29</v>
      </c>
      <c r="CQ2" s="642"/>
      <c r="CR2" s="642"/>
      <c r="CS2" s="642"/>
      <c r="CT2" s="642"/>
      <c r="CU2" s="642"/>
      <c r="CV2" s="642"/>
      <c r="CW2" s="589"/>
      <c r="CX2" s="1147" t="s">
        <v>30</v>
      </c>
      <c r="CY2" s="1147"/>
      <c r="CZ2" s="1147"/>
      <c r="DA2" s="1147"/>
      <c r="DB2" s="1147"/>
      <c r="DC2" s="1147"/>
      <c r="DD2" s="1147"/>
      <c r="DE2" s="1147"/>
      <c r="DG2" s="1014"/>
      <c r="DH2" s="1170"/>
      <c r="DI2" s="1014"/>
      <c r="DJ2" s="1014"/>
      <c r="DK2" s="1014"/>
      <c r="DL2" s="1014"/>
      <c r="DM2" s="1014"/>
      <c r="DN2" s="1014"/>
      <c r="DO2" s="1014"/>
      <c r="DP2" s="1014"/>
      <c r="DQ2" s="1014"/>
      <c r="DR2" s="1014"/>
      <c r="DS2" s="1014"/>
      <c r="DT2" s="1014"/>
      <c r="DU2" s="1014"/>
      <c r="DV2" s="1014"/>
      <c r="DW2" s="1014"/>
      <c r="DX2" s="1014"/>
      <c r="DY2" s="1014"/>
      <c r="DZ2" s="1014"/>
      <c r="EA2" s="1014"/>
      <c r="EB2" s="1014"/>
      <c r="EC2" s="1014"/>
      <c r="ED2" s="1014"/>
      <c r="EE2" s="1014"/>
      <c r="EF2" s="1014"/>
      <c r="EG2" s="1014"/>
      <c r="EH2" s="1014"/>
      <c r="EI2" s="1014"/>
      <c r="EJ2" s="1014"/>
      <c r="EK2" s="1014"/>
      <c r="EL2" s="1014"/>
      <c r="EM2" s="1014"/>
      <c r="EN2" s="1014"/>
      <c r="EO2" s="1014"/>
      <c r="EP2" s="1014"/>
      <c r="EQ2" s="1014"/>
      <c r="ER2" s="1014"/>
      <c r="ES2" s="1014"/>
      <c r="ET2" s="1014"/>
      <c r="EU2" s="1014"/>
      <c r="EV2" s="1014"/>
      <c r="EW2" s="1014"/>
      <c r="EX2" s="1014"/>
      <c r="EY2" s="1014"/>
      <c r="EZ2" s="1014"/>
      <c r="FA2" s="1014"/>
      <c r="FB2" s="1014"/>
      <c r="FC2" s="1014"/>
      <c r="FD2" s="1014"/>
      <c r="FE2" s="1014"/>
      <c r="FF2" s="1014"/>
      <c r="FG2" s="1014"/>
      <c r="FH2" s="1014"/>
      <c r="FI2" s="1014"/>
      <c r="FJ2" s="1014"/>
      <c r="FK2" s="1014"/>
      <c r="FL2" s="1014"/>
      <c r="FM2" s="1014"/>
      <c r="FN2" s="1014"/>
      <c r="FO2" s="1014"/>
      <c r="FP2" s="1014"/>
      <c r="FQ2" s="1014"/>
      <c r="FR2" s="1014"/>
      <c r="FS2" s="1014"/>
      <c r="FT2" s="1014"/>
      <c r="FU2" s="1014"/>
      <c r="FV2" s="1014"/>
      <c r="FW2" s="1014"/>
      <c r="FX2" s="1014"/>
      <c r="FY2" s="1014"/>
      <c r="FZ2" s="1014"/>
      <c r="GA2" s="1014"/>
      <c r="GB2" s="1014"/>
      <c r="GC2" s="1014"/>
      <c r="GD2" s="1014"/>
      <c r="GE2" s="1014"/>
      <c r="GF2" s="1014"/>
      <c r="GG2" s="1014"/>
      <c r="GH2" s="1014"/>
      <c r="GI2" s="1014"/>
      <c r="GJ2" s="1014"/>
      <c r="GK2" s="1014"/>
      <c r="GL2" s="1014"/>
      <c r="GM2" s="1014"/>
      <c r="GN2" s="1014"/>
      <c r="GO2" s="1014"/>
      <c r="GP2" s="1014"/>
      <c r="GQ2" s="1014"/>
      <c r="GR2" s="1014"/>
      <c r="GS2" s="1014"/>
      <c r="GT2" s="1014"/>
      <c r="GU2" s="1014"/>
      <c r="GV2" s="1014"/>
      <c r="GW2" s="1014"/>
      <c r="GX2" s="1014"/>
      <c r="GY2" s="1014"/>
      <c r="GZ2" s="1014"/>
      <c r="HA2" s="1014"/>
      <c r="HB2" s="1014"/>
      <c r="HC2" s="1014"/>
      <c r="HD2" s="1014"/>
      <c r="HE2" s="1014"/>
      <c r="HF2" s="1014"/>
      <c r="HG2" s="1014"/>
      <c r="HH2" s="1014"/>
      <c r="HI2" s="1014"/>
      <c r="HJ2" s="1014"/>
      <c r="HK2" s="1014"/>
      <c r="HL2" s="1014"/>
      <c r="HM2" s="1014"/>
      <c r="HN2" s="1014"/>
      <c r="HO2" s="1014"/>
      <c r="HP2" s="1014"/>
      <c r="HQ2" s="1014"/>
      <c r="HR2" s="1014"/>
      <c r="HS2" s="1014"/>
      <c r="HT2" s="1014"/>
      <c r="HU2" s="1014"/>
      <c r="HV2" s="1014"/>
      <c r="HW2" s="1014"/>
      <c r="HX2" s="1014"/>
      <c r="HY2" s="1014"/>
      <c r="HZ2" s="1014"/>
      <c r="IA2" s="1014"/>
      <c r="IB2" s="1014"/>
      <c r="IC2" s="1014"/>
      <c r="ID2" s="1014"/>
      <c r="IE2" s="1014"/>
      <c r="IF2" s="1014"/>
      <c r="IG2" s="1014"/>
      <c r="IH2" s="1014"/>
    </row>
    <row r="3" s="581" customFormat="1" ht="27" customHeight="1" spans="1:242">
      <c r="A3" s="1016"/>
      <c r="B3" s="904" t="s">
        <v>104</v>
      </c>
      <c r="C3" s="592"/>
      <c r="D3" s="593" t="s">
        <v>31</v>
      </c>
      <c r="E3" s="619" t="s">
        <v>32</v>
      </c>
      <c r="F3" s="619" t="s">
        <v>33</v>
      </c>
      <c r="G3" s="619" t="s">
        <v>34</v>
      </c>
      <c r="H3" s="620" t="s">
        <v>35</v>
      </c>
      <c r="I3" s="643"/>
      <c r="J3" s="593" t="s">
        <v>31</v>
      </c>
      <c r="K3" s="619" t="s">
        <v>32</v>
      </c>
      <c r="L3" s="619" t="s">
        <v>33</v>
      </c>
      <c r="M3" s="619" t="s">
        <v>34</v>
      </c>
      <c r="N3" s="620" t="s">
        <v>35</v>
      </c>
      <c r="O3" s="643"/>
      <c r="P3" s="593" t="s">
        <v>31</v>
      </c>
      <c r="Q3" s="619" t="s">
        <v>32</v>
      </c>
      <c r="R3" s="619" t="s">
        <v>33</v>
      </c>
      <c r="S3" s="619" t="s">
        <v>34</v>
      </c>
      <c r="T3" s="620" t="s">
        <v>35</v>
      </c>
      <c r="U3" s="643"/>
      <c r="V3" s="593" t="s">
        <v>31</v>
      </c>
      <c r="W3" s="619" t="s">
        <v>32</v>
      </c>
      <c r="X3" s="619" t="s">
        <v>36</v>
      </c>
      <c r="Y3" s="619" t="s">
        <v>33</v>
      </c>
      <c r="Z3" s="619" t="s">
        <v>37</v>
      </c>
      <c r="AA3" s="619" t="s">
        <v>34</v>
      </c>
      <c r="AB3" s="620" t="s">
        <v>35</v>
      </c>
      <c r="AC3" s="643"/>
      <c r="AD3" s="593" t="s">
        <v>31</v>
      </c>
      <c r="AE3" s="619" t="s">
        <v>32</v>
      </c>
      <c r="AF3" s="619" t="s">
        <v>36</v>
      </c>
      <c r="AG3" s="619" t="s">
        <v>33</v>
      </c>
      <c r="AH3" s="619" t="s">
        <v>37</v>
      </c>
      <c r="AI3" s="619" t="s">
        <v>34</v>
      </c>
      <c r="AJ3" s="620" t="s">
        <v>35</v>
      </c>
      <c r="AK3" s="643"/>
      <c r="AL3" s="593" t="s">
        <v>31</v>
      </c>
      <c r="AM3" s="619" t="s">
        <v>32</v>
      </c>
      <c r="AN3" s="619" t="s">
        <v>36</v>
      </c>
      <c r="AO3" s="619" t="s">
        <v>33</v>
      </c>
      <c r="AP3" s="619" t="s">
        <v>37</v>
      </c>
      <c r="AQ3" s="619" t="s">
        <v>34</v>
      </c>
      <c r="AR3" s="620" t="s">
        <v>35</v>
      </c>
      <c r="AS3" s="643"/>
      <c r="AT3" s="593" t="s">
        <v>31</v>
      </c>
      <c r="AU3" s="619" t="s">
        <v>32</v>
      </c>
      <c r="AV3" s="619" t="s">
        <v>38</v>
      </c>
      <c r="AW3" s="619" t="s">
        <v>33</v>
      </c>
      <c r="AX3" s="619" t="s">
        <v>39</v>
      </c>
      <c r="AY3" s="619" t="s">
        <v>34</v>
      </c>
      <c r="AZ3" s="620" t="s">
        <v>35</v>
      </c>
      <c r="BA3" s="643"/>
      <c r="BB3" s="593" t="s">
        <v>31</v>
      </c>
      <c r="BC3" s="619" t="s">
        <v>32</v>
      </c>
      <c r="BD3" s="619" t="s">
        <v>40</v>
      </c>
      <c r="BE3" s="619" t="s">
        <v>33</v>
      </c>
      <c r="BF3" s="619" t="s">
        <v>41</v>
      </c>
      <c r="BG3" s="619" t="s">
        <v>34</v>
      </c>
      <c r="BH3" s="620" t="s">
        <v>35</v>
      </c>
      <c r="BI3" s="643"/>
      <c r="BJ3" s="593" t="s">
        <v>31</v>
      </c>
      <c r="BK3" s="619" t="s">
        <v>32</v>
      </c>
      <c r="BL3" s="619" t="s">
        <v>40</v>
      </c>
      <c r="BM3" s="619" t="s">
        <v>33</v>
      </c>
      <c r="BN3" s="619" t="s">
        <v>41</v>
      </c>
      <c r="BO3" s="619" t="s">
        <v>34</v>
      </c>
      <c r="BP3" s="620" t="s">
        <v>35</v>
      </c>
      <c r="BQ3" s="643"/>
      <c r="BR3" s="593" t="s">
        <v>31</v>
      </c>
      <c r="BS3" s="619" t="s">
        <v>32</v>
      </c>
      <c r="BT3" s="619" t="s">
        <v>42</v>
      </c>
      <c r="BU3" s="619" t="s">
        <v>33</v>
      </c>
      <c r="BV3" s="619" t="s">
        <v>41</v>
      </c>
      <c r="BW3" s="619" t="s">
        <v>34</v>
      </c>
      <c r="BX3" s="620" t="s">
        <v>35</v>
      </c>
      <c r="BY3" s="643"/>
      <c r="BZ3" s="593" t="s">
        <v>31</v>
      </c>
      <c r="CA3" s="619" t="s">
        <v>32</v>
      </c>
      <c r="CB3" s="619" t="s">
        <v>42</v>
      </c>
      <c r="CC3" s="619" t="s">
        <v>33</v>
      </c>
      <c r="CD3" s="619" t="s">
        <v>41</v>
      </c>
      <c r="CE3" s="619" t="s">
        <v>34</v>
      </c>
      <c r="CF3" s="620" t="s">
        <v>35</v>
      </c>
      <c r="CG3" s="643"/>
      <c r="CH3" s="593" t="s">
        <v>31</v>
      </c>
      <c r="CI3" s="619" t="s">
        <v>32</v>
      </c>
      <c r="CJ3" s="619" t="s">
        <v>42</v>
      </c>
      <c r="CK3" s="619" t="s">
        <v>33</v>
      </c>
      <c r="CL3" s="619" t="s">
        <v>41</v>
      </c>
      <c r="CM3" s="619" t="s">
        <v>34</v>
      </c>
      <c r="CN3" s="620" t="s">
        <v>35</v>
      </c>
      <c r="CO3" s="643"/>
      <c r="CP3" s="593" t="s">
        <v>31</v>
      </c>
      <c r="CQ3" s="619" t="s">
        <v>32</v>
      </c>
      <c r="CR3" s="619" t="s">
        <v>42</v>
      </c>
      <c r="CS3" s="619" t="s">
        <v>33</v>
      </c>
      <c r="CT3" s="619" t="s">
        <v>41</v>
      </c>
      <c r="CU3" s="619" t="s">
        <v>34</v>
      </c>
      <c r="CV3" s="620" t="s">
        <v>35</v>
      </c>
      <c r="CW3" s="643"/>
      <c r="CX3" s="593" t="s">
        <v>32</v>
      </c>
      <c r="CY3" s="619" t="s">
        <v>43</v>
      </c>
      <c r="CZ3" s="619" t="s">
        <v>44</v>
      </c>
      <c r="DA3" s="619" t="s">
        <v>42</v>
      </c>
      <c r="DB3" s="619" t="s">
        <v>34</v>
      </c>
      <c r="DC3" s="619" t="s">
        <v>45</v>
      </c>
      <c r="DD3" s="619" t="s">
        <v>46</v>
      </c>
      <c r="DE3" s="619" t="s">
        <v>47</v>
      </c>
      <c r="DF3" s="888" t="s">
        <v>48</v>
      </c>
      <c r="DG3" s="797"/>
      <c r="DH3" s="602"/>
      <c r="DI3" s="1016"/>
      <c r="DJ3" s="1016"/>
      <c r="DK3" s="1016"/>
      <c r="DL3" s="1016"/>
      <c r="DM3" s="1016"/>
      <c r="DN3" s="1016"/>
      <c r="DO3" s="1016"/>
      <c r="DP3" s="1016"/>
      <c r="DQ3" s="1016"/>
      <c r="DR3" s="1016"/>
      <c r="DS3" s="1016"/>
      <c r="DT3" s="1016"/>
      <c r="DU3" s="1016"/>
      <c r="DV3" s="1016"/>
      <c r="DW3" s="1016"/>
      <c r="DX3" s="1016"/>
      <c r="DY3" s="1016"/>
      <c r="DZ3" s="1016"/>
      <c r="EA3" s="1016"/>
      <c r="EB3" s="1016"/>
      <c r="EC3" s="1016"/>
      <c r="ED3" s="1016"/>
      <c r="EE3" s="1016"/>
      <c r="EF3" s="1016"/>
      <c r="EG3" s="1016"/>
      <c r="EH3" s="1016"/>
      <c r="EI3" s="1016"/>
      <c r="EJ3" s="1016"/>
      <c r="EK3" s="1016"/>
      <c r="EL3" s="1016"/>
      <c r="EM3" s="1016"/>
      <c r="EN3" s="1016"/>
      <c r="EO3" s="1016"/>
      <c r="EP3" s="1016"/>
      <c r="EQ3" s="1016"/>
      <c r="ER3" s="1016"/>
      <c r="ES3" s="1016"/>
      <c r="ET3" s="1016"/>
      <c r="EU3" s="1016"/>
      <c r="EV3" s="1016"/>
      <c r="EW3" s="1016"/>
      <c r="EX3" s="1016"/>
      <c r="EY3" s="1016"/>
      <c r="EZ3" s="1016"/>
      <c r="FA3" s="1016"/>
      <c r="FB3" s="1016"/>
      <c r="FC3" s="1016"/>
      <c r="FD3" s="1016"/>
      <c r="FE3" s="1016"/>
      <c r="FF3" s="1016"/>
      <c r="FG3" s="1016"/>
      <c r="FH3" s="1016"/>
      <c r="FI3" s="1016"/>
      <c r="FJ3" s="1016"/>
      <c r="FK3" s="1016"/>
      <c r="FL3" s="1016"/>
      <c r="FM3" s="1016"/>
      <c r="FN3" s="1016"/>
      <c r="FO3" s="1016"/>
      <c r="FP3" s="1016"/>
      <c r="FQ3" s="1016"/>
      <c r="FR3" s="1016"/>
      <c r="FS3" s="1016"/>
      <c r="FT3" s="1016"/>
      <c r="FU3" s="1016"/>
      <c r="FV3" s="1016"/>
      <c r="FW3" s="1016"/>
      <c r="FX3" s="1016"/>
      <c r="FY3" s="1016"/>
      <c r="FZ3" s="1016"/>
      <c r="GA3" s="1016"/>
      <c r="GB3" s="1016"/>
      <c r="GC3" s="1016"/>
      <c r="GD3" s="1016"/>
      <c r="GE3" s="1016"/>
      <c r="GF3" s="1016"/>
      <c r="GG3" s="1016"/>
      <c r="GH3" s="1016"/>
      <c r="GI3" s="1016"/>
      <c r="GJ3" s="1016"/>
      <c r="GK3" s="1016"/>
      <c r="GL3" s="1016"/>
      <c r="GM3" s="1016"/>
      <c r="GN3" s="1016"/>
      <c r="GO3" s="1016"/>
      <c r="GP3" s="1016"/>
      <c r="GQ3" s="1016"/>
      <c r="GR3" s="1016"/>
      <c r="GS3" s="1016"/>
      <c r="GT3" s="1016"/>
      <c r="GU3" s="1016"/>
      <c r="GV3" s="1016"/>
      <c r="GW3" s="1016"/>
      <c r="GX3" s="1016"/>
      <c r="GY3" s="1016"/>
      <c r="GZ3" s="1016"/>
      <c r="HA3" s="1016"/>
      <c r="HB3" s="1016"/>
      <c r="HC3" s="1016"/>
      <c r="HD3" s="1016"/>
      <c r="HE3" s="1016"/>
      <c r="HF3" s="1016"/>
      <c r="HG3" s="1016"/>
      <c r="HH3" s="1016"/>
      <c r="HI3" s="1016"/>
      <c r="HJ3" s="1016"/>
      <c r="HK3" s="1016"/>
      <c r="HL3" s="1016"/>
      <c r="HM3" s="1016"/>
      <c r="HN3" s="1016"/>
      <c r="HO3" s="1016"/>
      <c r="HP3" s="1016"/>
      <c r="HQ3" s="1016"/>
      <c r="HR3" s="1016"/>
      <c r="HS3" s="1016"/>
      <c r="HT3" s="1016"/>
      <c r="HU3" s="1016"/>
      <c r="HV3" s="1016"/>
      <c r="HW3" s="1016"/>
      <c r="HX3" s="1016"/>
      <c r="HY3" s="1016"/>
      <c r="HZ3" s="1016"/>
      <c r="IA3" s="1016"/>
      <c r="IB3" s="1016"/>
      <c r="IC3" s="1016"/>
      <c r="ID3" s="1016"/>
      <c r="IE3" s="1016"/>
      <c r="IF3" s="1016"/>
      <c r="IG3" s="1016"/>
      <c r="IH3" s="1016"/>
    </row>
    <row r="4" ht="4.5" customHeight="1" spans="4:112">
      <c r="D4" s="1017"/>
      <c r="E4" s="1017"/>
      <c r="F4" s="1017"/>
      <c r="G4" s="1017"/>
      <c r="H4" s="1017"/>
      <c r="J4" s="1017"/>
      <c r="K4" s="1017"/>
      <c r="L4" s="1017"/>
      <c r="M4" s="1017"/>
      <c r="N4" s="1017"/>
      <c r="P4" s="1017"/>
      <c r="Q4" s="1017"/>
      <c r="R4" s="1017"/>
      <c r="S4" s="1017"/>
      <c r="T4" s="1017"/>
      <c r="V4" s="1017"/>
      <c r="W4" s="1017"/>
      <c r="X4" s="1017"/>
      <c r="Y4" s="1017"/>
      <c r="Z4" s="1017"/>
      <c r="AA4" s="1017"/>
      <c r="AB4" s="1017"/>
      <c r="AD4" s="1017"/>
      <c r="AE4" s="1017"/>
      <c r="AF4" s="1017"/>
      <c r="AG4" s="1017"/>
      <c r="AH4" s="1017"/>
      <c r="AI4" s="1017"/>
      <c r="AJ4" s="1017"/>
      <c r="AL4" s="1017"/>
      <c r="AM4" s="1017"/>
      <c r="AN4" s="1017"/>
      <c r="AO4" s="1017"/>
      <c r="AP4" s="1017"/>
      <c r="AQ4" s="1017"/>
      <c r="AR4" s="1017"/>
      <c r="AT4" s="1017"/>
      <c r="AU4" s="1017"/>
      <c r="AV4" s="1017"/>
      <c r="AW4" s="1017"/>
      <c r="AX4" s="1017"/>
      <c r="AY4" s="1017"/>
      <c r="AZ4" s="1017"/>
      <c r="BB4" s="1017"/>
      <c r="BC4" s="1017"/>
      <c r="BD4" s="1017"/>
      <c r="BE4" s="1017"/>
      <c r="BF4" s="1017"/>
      <c r="BG4" s="1017"/>
      <c r="BH4" s="1017"/>
      <c r="BJ4" s="1017"/>
      <c r="BK4" s="1017"/>
      <c r="BL4" s="1017"/>
      <c r="BM4" s="1017"/>
      <c r="BN4" s="1017"/>
      <c r="BO4" s="1017"/>
      <c r="BP4" s="1017"/>
      <c r="BR4" s="1017"/>
      <c r="BS4" s="1017"/>
      <c r="BT4" s="1017"/>
      <c r="BU4" s="1017"/>
      <c r="BV4" s="1017"/>
      <c r="BW4" s="1017"/>
      <c r="BX4" s="1017"/>
      <c r="BZ4" s="1017"/>
      <c r="CA4" s="1017"/>
      <c r="CB4" s="1017"/>
      <c r="CC4" s="1017"/>
      <c r="CD4" s="1017"/>
      <c r="CE4" s="1017"/>
      <c r="CF4" s="1017"/>
      <c r="CH4" s="1017"/>
      <c r="CI4" s="1017"/>
      <c r="CJ4" s="1017"/>
      <c r="CK4" s="1017"/>
      <c r="CL4" s="1017"/>
      <c r="CM4" s="1017"/>
      <c r="CN4" s="1017"/>
      <c r="CP4" s="1123"/>
      <c r="CQ4" s="1017"/>
      <c r="CR4" s="1017"/>
      <c r="CS4" s="1017"/>
      <c r="CT4" s="1017"/>
      <c r="CU4" s="1017"/>
      <c r="CV4" s="1137"/>
      <c r="CX4" s="1017"/>
      <c r="CY4" s="1017"/>
      <c r="CZ4" s="1017"/>
      <c r="DA4" s="1017"/>
      <c r="DB4" s="1017"/>
      <c r="DC4" s="1017"/>
      <c r="DD4" s="1017"/>
      <c r="DE4" s="1017"/>
      <c r="DF4" s="1017"/>
      <c r="DH4" s="602"/>
    </row>
    <row r="5" ht="15" spans="2:112">
      <c r="B5" s="1018" t="s">
        <v>69</v>
      </c>
      <c r="C5" s="609"/>
      <c r="D5" s="1019">
        <v>362856082.683347</v>
      </c>
      <c r="E5" s="1057">
        <v>356691848.367037</v>
      </c>
      <c r="F5" s="1057">
        <v>6164234.31630993</v>
      </c>
      <c r="G5" s="1058">
        <v>402916598.825085</v>
      </c>
      <c r="H5" s="1059">
        <v>-0.0994263236078015</v>
      </c>
      <c r="I5" s="609"/>
      <c r="J5" s="1019">
        <v>317166479.512928</v>
      </c>
      <c r="K5" s="1057">
        <v>325537628.984678</v>
      </c>
      <c r="L5" s="1057">
        <v>-8371149.47174954</v>
      </c>
      <c r="M5" s="1058">
        <v>326623763.929898</v>
      </c>
      <c r="N5" s="1059">
        <v>-0.0289546734235783</v>
      </c>
      <c r="O5" s="609"/>
      <c r="P5" s="1019">
        <v>347790652.161135</v>
      </c>
      <c r="Q5" s="1082">
        <v>407339751.721988</v>
      </c>
      <c r="R5" s="1057">
        <v>-59549099.5608529</v>
      </c>
      <c r="S5" s="1058">
        <v>370714918.381653</v>
      </c>
      <c r="T5" s="1059">
        <v>-0.0618379921708924</v>
      </c>
      <c r="U5" s="1090"/>
      <c r="V5" s="1019">
        <v>388643198.319328</v>
      </c>
      <c r="W5" s="1057">
        <v>475458056.368788</v>
      </c>
      <c r="X5" s="1057">
        <v>395490002.85</v>
      </c>
      <c r="Y5" s="1057">
        <v>-86814858.04946</v>
      </c>
      <c r="Z5" s="1057">
        <v>-6846804.53067231</v>
      </c>
      <c r="AA5" s="1058">
        <v>393186288.696968</v>
      </c>
      <c r="AB5" s="1059">
        <v>-0.0115545493529201</v>
      </c>
      <c r="AC5" s="609"/>
      <c r="AD5" s="1097">
        <v>379690384.014131</v>
      </c>
      <c r="AE5" s="1057">
        <v>519153838.247058</v>
      </c>
      <c r="AF5" s="1057">
        <v>464678637.628962</v>
      </c>
      <c r="AG5" s="1057">
        <v>-139463454.232926</v>
      </c>
      <c r="AH5" s="1057">
        <v>-84988253.6148301</v>
      </c>
      <c r="AI5" s="1057">
        <v>378690402.451681</v>
      </c>
      <c r="AJ5" s="1059">
        <v>0.0026406308582863</v>
      </c>
      <c r="AK5" s="609"/>
      <c r="AL5" s="1057">
        <v>356314719.18327</v>
      </c>
      <c r="AM5" s="1057">
        <v>561359712.710447</v>
      </c>
      <c r="AN5" s="1057">
        <v>571175258.061139</v>
      </c>
      <c r="AO5" s="1057">
        <v>-205044993.527176</v>
      </c>
      <c r="AP5" s="1057">
        <v>-214860538.877869</v>
      </c>
      <c r="AQ5" s="1057">
        <v>363228032.304742</v>
      </c>
      <c r="AR5" s="1059">
        <v>-0.0190329834335902</v>
      </c>
      <c r="AS5" s="609"/>
      <c r="AT5" s="1019">
        <v>397266175.862955</v>
      </c>
      <c r="AU5" s="1057">
        <v>598544599.880787</v>
      </c>
      <c r="AV5" s="1057">
        <v>423756119.490206</v>
      </c>
      <c r="AW5" s="1057">
        <v>-201278424.017831</v>
      </c>
      <c r="AX5" s="1057">
        <v>-26489943.6272507</v>
      </c>
      <c r="AY5" s="1057">
        <v>389316130.158506</v>
      </c>
      <c r="AZ5" s="1059">
        <v>0.0204205402463357</v>
      </c>
      <c r="BA5" s="609"/>
      <c r="BB5" s="1057">
        <v>396082176.705836</v>
      </c>
      <c r="BC5" s="1057">
        <v>621036236.069658</v>
      </c>
      <c r="BD5" s="1057">
        <v>399997925.700665</v>
      </c>
      <c r="BE5" s="1057">
        <v>-224954059.363822</v>
      </c>
      <c r="BF5" s="1057">
        <v>-3915748.99482876</v>
      </c>
      <c r="BG5" s="1057">
        <v>378929570.805347</v>
      </c>
      <c r="BH5" s="1059">
        <v>0.0452659470836068</v>
      </c>
      <c r="BI5" s="609"/>
      <c r="BJ5" s="1019">
        <v>389078508.848773</v>
      </c>
      <c r="BK5" s="1057">
        <v>637566468.180284</v>
      </c>
      <c r="BL5" s="1057">
        <v>398317026.232795</v>
      </c>
      <c r="BM5" s="1057">
        <v>-248487959.331511</v>
      </c>
      <c r="BN5" s="1057">
        <v>-9238517.38402188</v>
      </c>
      <c r="BO5" s="1057">
        <v>365872250.896041</v>
      </c>
      <c r="BP5" s="1059">
        <v>0.0634272150891432</v>
      </c>
      <c r="BQ5" s="609"/>
      <c r="BR5" s="1019">
        <v>434337584.218487</v>
      </c>
      <c r="BS5" s="1057">
        <v>672859246.674954</v>
      </c>
      <c r="BT5" s="1057">
        <v>403636986.601198</v>
      </c>
      <c r="BU5" s="1057">
        <v>-238521662.456467</v>
      </c>
      <c r="BV5" s="1057">
        <v>30700597.6172894</v>
      </c>
      <c r="BW5" s="1057">
        <v>363897067.110442</v>
      </c>
      <c r="BX5" s="1117">
        <v>0.193572643130612</v>
      </c>
      <c r="BY5" s="609"/>
      <c r="BZ5" s="1019">
        <v>0</v>
      </c>
      <c r="CA5" s="1057">
        <v>0</v>
      </c>
      <c r="CB5" s="1057">
        <v>0</v>
      </c>
      <c r="CC5" s="1057">
        <v>0</v>
      </c>
      <c r="CD5" s="1057">
        <v>0</v>
      </c>
      <c r="CE5" s="1057">
        <v>0</v>
      </c>
      <c r="CF5" s="1117" t="s">
        <v>51</v>
      </c>
      <c r="CG5" s="609"/>
      <c r="CH5" s="1019">
        <v>0</v>
      </c>
      <c r="CI5" s="1082">
        <v>0</v>
      </c>
      <c r="CJ5" s="1057">
        <v>0</v>
      </c>
      <c r="CK5" s="1057">
        <v>0</v>
      </c>
      <c r="CL5" s="1057">
        <v>0</v>
      </c>
      <c r="CM5" s="1057">
        <v>0</v>
      </c>
      <c r="CN5" s="1117" t="s">
        <v>51</v>
      </c>
      <c r="CO5" s="609"/>
      <c r="CP5" s="1019">
        <v>3769225961.51019</v>
      </c>
      <c r="CQ5" s="1057">
        <v>5175547387.20568</v>
      </c>
      <c r="CR5" s="1057">
        <v>3738525363.8929</v>
      </c>
      <c r="CS5" s="1057">
        <v>-1406321425.69549</v>
      </c>
      <c r="CT5" s="1057">
        <v>30700597.6172891</v>
      </c>
      <c r="CU5" s="1058">
        <v>3733375023.56036</v>
      </c>
      <c r="CV5" s="1059">
        <v>0.00960282257302913</v>
      </c>
      <c r="CW5" s="983"/>
      <c r="CX5" s="1019">
        <v>6636735412.9794</v>
      </c>
      <c r="CY5" s="1057">
        <v>0</v>
      </c>
      <c r="CZ5" s="1057">
        <v>0</v>
      </c>
      <c r="DA5" s="1057">
        <v>4557485953.38395</v>
      </c>
      <c r="DB5" s="1057">
        <v>4444755900.24919</v>
      </c>
      <c r="DC5" s="1156">
        <v>0.493160830858522</v>
      </c>
      <c r="DD5" s="1157">
        <v>-1</v>
      </c>
      <c r="DE5" s="1059">
        <v>-1</v>
      </c>
      <c r="DF5" s="798">
        <v>0.025362484614383</v>
      </c>
      <c r="DG5" s="803"/>
      <c r="DH5" s="602"/>
    </row>
    <row r="6" s="1004" customFormat="1" spans="1:242">
      <c r="A6" s="1020"/>
      <c r="B6" s="1021" t="s">
        <v>162</v>
      </c>
      <c r="C6" s="787"/>
      <c r="D6" s="603">
        <v>362856082.683347</v>
      </c>
      <c r="E6" s="627">
        <v>356691848.367037</v>
      </c>
      <c r="F6" s="627">
        <v>6164234.31630993</v>
      </c>
      <c r="G6" s="1060">
        <v>402916598.825085</v>
      </c>
      <c r="H6" s="628">
        <v>-0.0994263236078015</v>
      </c>
      <c r="I6" s="787"/>
      <c r="J6" s="603">
        <v>317166479.512928</v>
      </c>
      <c r="K6" s="627">
        <v>325537628.984678</v>
      </c>
      <c r="L6" s="627">
        <v>-8371149.47174954</v>
      </c>
      <c r="M6" s="1060">
        <v>326623763.929898</v>
      </c>
      <c r="N6" s="628">
        <v>-0.0289546734235783</v>
      </c>
      <c r="O6" s="787"/>
      <c r="P6" s="603">
        <v>347790652.161135</v>
      </c>
      <c r="Q6" s="1083">
        <v>407339751.721988</v>
      </c>
      <c r="R6" s="627">
        <v>-59549099.5608529</v>
      </c>
      <c r="S6" s="1060">
        <v>370714918.381653</v>
      </c>
      <c r="T6" s="628">
        <v>-0.0618379921708924</v>
      </c>
      <c r="U6" s="787"/>
      <c r="V6" s="603">
        <v>388643198.319328</v>
      </c>
      <c r="W6" s="627">
        <v>475458056.368788</v>
      </c>
      <c r="X6" s="627">
        <v>395490002.85</v>
      </c>
      <c r="Y6" s="627">
        <v>-86814858.04946</v>
      </c>
      <c r="Z6" s="627">
        <v>-6846804.53067231</v>
      </c>
      <c r="AA6" s="1060">
        <v>393186288.696968</v>
      </c>
      <c r="AB6" s="1095">
        <v>-0.0115545493529201</v>
      </c>
      <c r="AC6" s="787"/>
      <c r="AD6" s="1098">
        <v>379690384.014131</v>
      </c>
      <c r="AE6" s="627">
        <v>519153838.247058</v>
      </c>
      <c r="AF6" s="627">
        <v>464678637.628962</v>
      </c>
      <c r="AG6" s="627">
        <v>-139463454.232926</v>
      </c>
      <c r="AH6" s="627">
        <v>-84988253.6148301</v>
      </c>
      <c r="AI6" s="1060">
        <v>378690402.451681</v>
      </c>
      <c r="AJ6" s="628">
        <v>0.0026406308582863</v>
      </c>
      <c r="AK6" s="787"/>
      <c r="AL6" s="603">
        <v>356314719.18327</v>
      </c>
      <c r="AM6" s="627">
        <v>561359712.710447</v>
      </c>
      <c r="AN6" s="627">
        <v>571175258.061139</v>
      </c>
      <c r="AO6" s="627">
        <v>-205044993.527176</v>
      </c>
      <c r="AP6" s="627">
        <v>-214860538.877869</v>
      </c>
      <c r="AQ6" s="1060">
        <v>363228032.304742</v>
      </c>
      <c r="AR6" s="628">
        <v>-0.0190329834335902</v>
      </c>
      <c r="AS6" s="787"/>
      <c r="AT6" s="603">
        <v>397266175.862955</v>
      </c>
      <c r="AU6" s="627">
        <v>598544599.880787</v>
      </c>
      <c r="AV6" s="627">
        <v>423756119.490206</v>
      </c>
      <c r="AW6" s="627">
        <v>-201278424.017831</v>
      </c>
      <c r="AX6" s="627">
        <v>-26489943.6272507</v>
      </c>
      <c r="AY6" s="1060">
        <v>389316130.158506</v>
      </c>
      <c r="AZ6" s="628">
        <v>0.0204205402463357</v>
      </c>
      <c r="BA6" s="787"/>
      <c r="BB6" s="603">
        <v>396082176.705836</v>
      </c>
      <c r="BC6" s="627">
        <v>621036236.069658</v>
      </c>
      <c r="BD6" s="627">
        <v>399997925.700665</v>
      </c>
      <c r="BE6" s="627">
        <v>-224954059.363822</v>
      </c>
      <c r="BF6" s="627">
        <v>-3915748.99482876</v>
      </c>
      <c r="BG6" s="1060">
        <v>378929570.805347</v>
      </c>
      <c r="BH6" s="628">
        <v>0.0452659470836068</v>
      </c>
      <c r="BI6" s="787"/>
      <c r="BJ6" s="603">
        <v>389078508.848773</v>
      </c>
      <c r="BK6" s="627">
        <v>637566468.180284</v>
      </c>
      <c r="BL6" s="627">
        <v>398317026.232795</v>
      </c>
      <c r="BM6" s="627">
        <v>-248487959.331511</v>
      </c>
      <c r="BN6" s="627">
        <v>-9238517.38402188</v>
      </c>
      <c r="BO6" s="1060">
        <v>365872250.896041</v>
      </c>
      <c r="BP6" s="628">
        <v>0.0634272150891432</v>
      </c>
      <c r="BQ6" s="787"/>
      <c r="BR6" s="603">
        <v>434337584.218487</v>
      </c>
      <c r="BS6" s="627">
        <v>672859246.674954</v>
      </c>
      <c r="BT6" s="627">
        <v>403636986.601198</v>
      </c>
      <c r="BU6" s="627">
        <v>-238521662.456467</v>
      </c>
      <c r="BV6" s="627">
        <v>30700597.6172894</v>
      </c>
      <c r="BW6" s="1060">
        <v>363897067.110442</v>
      </c>
      <c r="BX6" s="628">
        <v>0.193572643130612</v>
      </c>
      <c r="BY6" s="787"/>
      <c r="BZ6" s="603">
        <v>0</v>
      </c>
      <c r="CA6" s="627">
        <v>0</v>
      </c>
      <c r="CB6" s="627">
        <v>0</v>
      </c>
      <c r="CC6" s="627">
        <v>0</v>
      </c>
      <c r="CD6" s="627">
        <v>0</v>
      </c>
      <c r="CE6" s="1060">
        <v>0</v>
      </c>
      <c r="CF6" s="628" t="s">
        <v>51</v>
      </c>
      <c r="CG6" s="787"/>
      <c r="CH6" s="603">
        <v>0</v>
      </c>
      <c r="CI6" s="1083">
        <v>0</v>
      </c>
      <c r="CJ6" s="627">
        <v>0</v>
      </c>
      <c r="CK6" s="627">
        <v>0</v>
      </c>
      <c r="CL6" s="627">
        <v>0</v>
      </c>
      <c r="CM6" s="1060">
        <v>0</v>
      </c>
      <c r="CN6" s="628" t="s">
        <v>51</v>
      </c>
      <c r="CO6" s="787"/>
      <c r="CP6" s="603">
        <v>3769225961.51019</v>
      </c>
      <c r="CQ6" s="627">
        <v>5175547387.20568</v>
      </c>
      <c r="CR6" s="627">
        <v>3738525363.8929</v>
      </c>
      <c r="CS6" s="627">
        <v>-1406321425.69549</v>
      </c>
      <c r="CT6" s="627">
        <v>30700597.6172891</v>
      </c>
      <c r="CU6" s="1060">
        <v>3733375023.56036</v>
      </c>
      <c r="CV6" s="628">
        <v>0.00960282257302913</v>
      </c>
      <c r="CW6" s="655"/>
      <c r="CX6" s="603">
        <v>6636735412.9794</v>
      </c>
      <c r="CY6" s="627">
        <v>0</v>
      </c>
      <c r="CZ6" s="627">
        <v>0</v>
      </c>
      <c r="DA6" s="627">
        <v>4557485953.38395</v>
      </c>
      <c r="DB6" s="627">
        <v>4444755900.24919</v>
      </c>
      <c r="DC6" s="684">
        <v>0.493160830858522</v>
      </c>
      <c r="DD6" s="684">
        <v>-1</v>
      </c>
      <c r="DE6" s="628">
        <v>-1</v>
      </c>
      <c r="DF6" s="628">
        <v>0.025362484614383</v>
      </c>
      <c r="DG6" s="1171"/>
      <c r="DH6" s="602"/>
      <c r="DI6" s="1020"/>
      <c r="DJ6" s="1020"/>
      <c r="DK6" s="1020"/>
      <c r="DL6" s="1020"/>
      <c r="DM6" s="1020"/>
      <c r="DN6" s="1020"/>
      <c r="DO6" s="1020"/>
      <c r="DP6" s="1020"/>
      <c r="DQ6" s="1020"/>
      <c r="DR6" s="1020"/>
      <c r="DS6" s="1020"/>
      <c r="DT6" s="1020"/>
      <c r="DU6" s="1020"/>
      <c r="DV6" s="1020"/>
      <c r="DW6" s="1020"/>
      <c r="DX6" s="1020"/>
      <c r="DY6" s="1020"/>
      <c r="DZ6" s="1020"/>
      <c r="EA6" s="1020"/>
      <c r="EB6" s="1020"/>
      <c r="EC6" s="1020"/>
      <c r="ED6" s="1020"/>
      <c r="EE6" s="1020"/>
      <c r="EF6" s="1020"/>
      <c r="EG6" s="1020"/>
      <c r="EH6" s="1020"/>
      <c r="EI6" s="1020"/>
      <c r="EJ6" s="1020"/>
      <c r="EK6" s="1020"/>
      <c r="EL6" s="1020"/>
      <c r="EM6" s="1020"/>
      <c r="EN6" s="1020"/>
      <c r="EO6" s="1020"/>
      <c r="EP6" s="1020"/>
      <c r="EQ6" s="1020"/>
      <c r="ER6" s="1020"/>
      <c r="ES6" s="1020"/>
      <c r="ET6" s="1020"/>
      <c r="EU6" s="1020"/>
      <c r="EV6" s="1020"/>
      <c r="EW6" s="1020"/>
      <c r="EX6" s="1020"/>
      <c r="EY6" s="1020"/>
      <c r="EZ6" s="1020"/>
      <c r="FA6" s="1020"/>
      <c r="FB6" s="1020"/>
      <c r="FC6" s="1020"/>
      <c r="FD6" s="1020"/>
      <c r="FE6" s="1020"/>
      <c r="FF6" s="1020"/>
      <c r="FG6" s="1020"/>
      <c r="FH6" s="1020"/>
      <c r="FI6" s="1020"/>
      <c r="FJ6" s="1020"/>
      <c r="FK6" s="1020"/>
      <c r="FL6" s="1020"/>
      <c r="FM6" s="1020"/>
      <c r="FN6" s="1020"/>
      <c r="FO6" s="1020"/>
      <c r="FP6" s="1020"/>
      <c r="FQ6" s="1020"/>
      <c r="FR6" s="1020"/>
      <c r="FS6" s="1020"/>
      <c r="FT6" s="1020"/>
      <c r="FU6" s="1020"/>
      <c r="FV6" s="1020"/>
      <c r="FW6" s="1020"/>
      <c r="FX6" s="1020"/>
      <c r="FY6" s="1020"/>
      <c r="FZ6" s="1020"/>
      <c r="GA6" s="1020"/>
      <c r="GB6" s="1020"/>
      <c r="GC6" s="1020"/>
      <c r="GD6" s="1020"/>
      <c r="GE6" s="1020"/>
      <c r="GF6" s="1020"/>
      <c r="GG6" s="1020"/>
      <c r="GH6" s="1020"/>
      <c r="GI6" s="1020"/>
      <c r="GJ6" s="1020"/>
      <c r="GK6" s="1020"/>
      <c r="GL6" s="1020"/>
      <c r="GM6" s="1020"/>
      <c r="GN6" s="1020"/>
      <c r="GO6" s="1020"/>
      <c r="GP6" s="1020"/>
      <c r="GQ6" s="1020"/>
      <c r="GR6" s="1020"/>
      <c r="GS6" s="1020"/>
      <c r="GT6" s="1020"/>
      <c r="GU6" s="1020"/>
      <c r="GV6" s="1020"/>
      <c r="GW6" s="1020"/>
      <c r="GX6" s="1020"/>
      <c r="GY6" s="1020"/>
      <c r="GZ6" s="1020"/>
      <c r="HA6" s="1020"/>
      <c r="HB6" s="1020"/>
      <c r="HC6" s="1020"/>
      <c r="HD6" s="1020"/>
      <c r="HE6" s="1020"/>
      <c r="HF6" s="1020"/>
      <c r="HG6" s="1020"/>
      <c r="HH6" s="1020"/>
      <c r="HI6" s="1020"/>
      <c r="HJ6" s="1020"/>
      <c r="HK6" s="1020"/>
      <c r="HL6" s="1020"/>
      <c r="HM6" s="1020"/>
      <c r="HN6" s="1020"/>
      <c r="HO6" s="1020"/>
      <c r="HP6" s="1020"/>
      <c r="HQ6" s="1020"/>
      <c r="HR6" s="1020"/>
      <c r="HS6" s="1020"/>
      <c r="HT6" s="1020"/>
      <c r="HU6" s="1020"/>
      <c r="HV6" s="1020"/>
      <c r="HW6" s="1020"/>
      <c r="HX6" s="1020"/>
      <c r="HY6" s="1020"/>
      <c r="HZ6" s="1020"/>
      <c r="IA6" s="1020"/>
      <c r="IB6" s="1020"/>
      <c r="IC6" s="1020"/>
      <c r="ID6" s="1020"/>
      <c r="IE6" s="1020"/>
      <c r="IF6" s="1020"/>
      <c r="IG6" s="1020"/>
      <c r="IH6" s="1020"/>
    </row>
    <row r="7" ht="5.25" customHeight="1" spans="2:112">
      <c r="B7" s="1022"/>
      <c r="C7" s="710"/>
      <c r="D7" s="1023"/>
      <c r="E7" s="625"/>
      <c r="F7" s="625"/>
      <c r="G7" s="631"/>
      <c r="H7" s="1061" t="s">
        <v>51</v>
      </c>
      <c r="I7" s="710"/>
      <c r="J7" s="1023"/>
      <c r="K7" s="625"/>
      <c r="L7" s="625"/>
      <c r="M7" s="631"/>
      <c r="N7" s="1061" t="s">
        <v>51</v>
      </c>
      <c r="O7" s="710"/>
      <c r="P7" s="1023"/>
      <c r="Q7" s="668"/>
      <c r="R7" s="625"/>
      <c r="S7" s="631"/>
      <c r="T7" s="1061" t="s">
        <v>51</v>
      </c>
      <c r="U7" s="710"/>
      <c r="V7" s="1023"/>
      <c r="W7" s="625"/>
      <c r="X7" s="625"/>
      <c r="Y7" s="625"/>
      <c r="Z7" s="625"/>
      <c r="AA7" s="631"/>
      <c r="AB7" s="1061" t="s">
        <v>51</v>
      </c>
      <c r="AC7" s="710"/>
      <c r="AD7" s="1099"/>
      <c r="AE7" s="625"/>
      <c r="AF7" s="625"/>
      <c r="AG7" s="625"/>
      <c r="AH7" s="625"/>
      <c r="AI7" s="631"/>
      <c r="AJ7" s="1061" t="s">
        <v>51</v>
      </c>
      <c r="AK7" s="710"/>
      <c r="AL7" s="1023"/>
      <c r="AM7" s="625"/>
      <c r="AN7" s="625"/>
      <c r="AO7" s="625"/>
      <c r="AP7" s="625"/>
      <c r="AQ7" s="631"/>
      <c r="AR7" s="1061" t="s">
        <v>51</v>
      </c>
      <c r="AS7" s="710"/>
      <c r="AT7" s="1023"/>
      <c r="AU7" s="625"/>
      <c r="AV7" s="625"/>
      <c r="AW7" s="625"/>
      <c r="AX7" s="625"/>
      <c r="AY7" s="631"/>
      <c r="AZ7" s="1061" t="s">
        <v>51</v>
      </c>
      <c r="BA7" s="710"/>
      <c r="BB7" s="1023"/>
      <c r="BC7" s="625"/>
      <c r="BD7" s="625"/>
      <c r="BE7" s="625"/>
      <c r="BF7" s="625"/>
      <c r="BG7" s="631"/>
      <c r="BH7" s="1061" t="s">
        <v>51</v>
      </c>
      <c r="BI7" s="710"/>
      <c r="BJ7" s="1023"/>
      <c r="BK7" s="625"/>
      <c r="BL7" s="625"/>
      <c r="BM7" s="625"/>
      <c r="BN7" s="625"/>
      <c r="BO7" s="631"/>
      <c r="BP7" s="1061" t="s">
        <v>51</v>
      </c>
      <c r="BQ7" s="710"/>
      <c r="BR7" s="1023"/>
      <c r="BS7" s="625"/>
      <c r="BT7" s="625"/>
      <c r="BU7" s="625"/>
      <c r="BV7" s="625"/>
      <c r="BW7" s="631"/>
      <c r="BX7" s="1061" t="s">
        <v>51</v>
      </c>
      <c r="BY7" s="710"/>
      <c r="BZ7" s="1023"/>
      <c r="CA7" s="625"/>
      <c r="CB7" s="625"/>
      <c r="CC7" s="625"/>
      <c r="CD7" s="625"/>
      <c r="CE7" s="631"/>
      <c r="CF7" s="1061" t="s">
        <v>51</v>
      </c>
      <c r="CG7" s="710"/>
      <c r="CH7" s="1023"/>
      <c r="CI7" s="668"/>
      <c r="CJ7" s="625"/>
      <c r="CK7" s="625"/>
      <c r="CL7" s="625"/>
      <c r="CM7" s="631"/>
      <c r="CN7" s="1061" t="s">
        <v>51</v>
      </c>
      <c r="CO7" s="710"/>
      <c r="CP7" s="1023"/>
      <c r="CQ7" s="625"/>
      <c r="CR7" s="625"/>
      <c r="CS7" s="625"/>
      <c r="CT7" s="625"/>
      <c r="CU7" s="631"/>
      <c r="CV7" s="1061"/>
      <c r="CW7" s="654"/>
      <c r="CX7" s="759"/>
      <c r="CY7" s="637"/>
      <c r="CZ7" s="637"/>
      <c r="DA7" s="637"/>
      <c r="DB7" s="637"/>
      <c r="DC7" s="682"/>
      <c r="DD7" s="682"/>
      <c r="DE7" s="1061" t="s">
        <v>51</v>
      </c>
      <c r="DF7" s="626" t="s">
        <v>51</v>
      </c>
      <c r="DG7" s="801"/>
      <c r="DH7" s="602"/>
    </row>
    <row r="8" s="1005" customFormat="1" spans="1:242">
      <c r="A8" s="602"/>
      <c r="B8" s="1024" t="s">
        <v>163</v>
      </c>
      <c r="C8" s="787"/>
      <c r="D8" s="1025">
        <v>-73787244.531247</v>
      </c>
      <c r="E8" s="627">
        <v>-85471345.5055433</v>
      </c>
      <c r="F8" s="627">
        <v>11684100.9742962</v>
      </c>
      <c r="G8" s="627">
        <v>-84251770.348958</v>
      </c>
      <c r="H8" s="1062">
        <v>-0.124205411641423</v>
      </c>
      <c r="I8" s="787"/>
      <c r="J8" s="1025">
        <v>-64966061.9831933</v>
      </c>
      <c r="K8" s="627">
        <v>-82284218.9978961</v>
      </c>
      <c r="L8" s="627">
        <v>17318157.0147028</v>
      </c>
      <c r="M8" s="627">
        <v>-69745926.8181513</v>
      </c>
      <c r="N8" s="1062">
        <v>-0.0685325301851754</v>
      </c>
      <c r="O8" s="787"/>
      <c r="P8" s="1025">
        <v>-78088167.6921314</v>
      </c>
      <c r="Q8" s="1083">
        <v>-97595314.5344398</v>
      </c>
      <c r="R8" s="627">
        <v>19507146.8423084</v>
      </c>
      <c r="S8" s="627">
        <v>-76053439.7489076</v>
      </c>
      <c r="T8" s="1062">
        <v>0.0267539239506003</v>
      </c>
      <c r="U8" s="787"/>
      <c r="V8" s="1025">
        <v>-82184243.0759304</v>
      </c>
      <c r="W8" s="627">
        <v>-129286077.567376</v>
      </c>
      <c r="X8" s="627">
        <v>-90516338.627</v>
      </c>
      <c r="Y8" s="627">
        <v>47101834.4914454</v>
      </c>
      <c r="Z8" s="627">
        <v>8332095.55106963</v>
      </c>
      <c r="AA8" s="627">
        <v>316231806.864202</v>
      </c>
      <c r="AB8" s="1062">
        <v>-1.25988607499948</v>
      </c>
      <c r="AC8" s="787"/>
      <c r="AD8" s="1100">
        <v>-82728091.9891957</v>
      </c>
      <c r="AE8" s="627">
        <v>-136783424.854741</v>
      </c>
      <c r="AF8" s="627">
        <v>-102714484.317549</v>
      </c>
      <c r="AG8" s="627">
        <v>54055332.8655455</v>
      </c>
      <c r="AH8" s="627">
        <v>19986392.3283536</v>
      </c>
      <c r="AI8" s="627">
        <v>-79178106.7336975</v>
      </c>
      <c r="AJ8" s="1062">
        <v>0.0448354400217978</v>
      </c>
      <c r="AK8" s="787"/>
      <c r="AL8" s="1025">
        <v>-71948222.6493506</v>
      </c>
      <c r="AM8" s="627">
        <v>-141795567.918181</v>
      </c>
      <c r="AN8" s="627">
        <v>-132061847.137346</v>
      </c>
      <c r="AO8" s="627">
        <v>69847345.2688305</v>
      </c>
      <c r="AP8" s="627">
        <v>60113624.4879957</v>
      </c>
      <c r="AQ8" s="627">
        <v>-12148643.5570228</v>
      </c>
      <c r="AR8" s="1062">
        <v>4.9223255922888</v>
      </c>
      <c r="AS8" s="787"/>
      <c r="AT8" s="1025">
        <v>-81951350.2026653</v>
      </c>
      <c r="AU8" s="627">
        <v>-132632402.132462</v>
      </c>
      <c r="AV8" s="627">
        <v>-102006814.155772</v>
      </c>
      <c r="AW8" s="627">
        <v>50681051.929797</v>
      </c>
      <c r="AX8" s="627">
        <v>20055463.9531065</v>
      </c>
      <c r="AY8" s="627">
        <v>-79433158.7747899</v>
      </c>
      <c r="AZ8" s="1062">
        <v>0.0317020179823765</v>
      </c>
      <c r="BA8" s="787"/>
      <c r="BB8" s="1025">
        <v>-83751658.3302987</v>
      </c>
      <c r="BC8" s="627">
        <v>-133252924.081665</v>
      </c>
      <c r="BD8" s="627">
        <v>-87162512.611735</v>
      </c>
      <c r="BE8" s="627">
        <v>49501265.751366</v>
      </c>
      <c r="BF8" s="627">
        <v>3410854.28143628</v>
      </c>
      <c r="BG8" s="627">
        <v>-75514483.9798319</v>
      </c>
      <c r="BH8" s="1062">
        <v>0.109080720894111</v>
      </c>
      <c r="BI8" s="787"/>
      <c r="BJ8" s="1025">
        <v>-94659802.4015677</v>
      </c>
      <c r="BK8" s="627">
        <v>-133777831.57429</v>
      </c>
      <c r="BL8" s="627">
        <v>-105843848.517762</v>
      </c>
      <c r="BM8" s="627">
        <v>39118029.172722</v>
      </c>
      <c r="BN8" s="627">
        <v>11184046.1161947</v>
      </c>
      <c r="BO8" s="627">
        <v>-133442703.612101</v>
      </c>
      <c r="BP8" s="1062">
        <v>-0.290633359192643</v>
      </c>
      <c r="BQ8" s="787"/>
      <c r="BR8" s="1025">
        <v>-94548984.5151859</v>
      </c>
      <c r="BS8" s="627">
        <v>-139207011.252034</v>
      </c>
      <c r="BT8" s="627">
        <v>-97870216.4783882</v>
      </c>
      <c r="BU8" s="627">
        <v>44658026.7368478</v>
      </c>
      <c r="BV8" s="627">
        <v>3321231.96320233</v>
      </c>
      <c r="BW8" s="627">
        <v>-71813140.5618289</v>
      </c>
      <c r="BX8" s="1062">
        <v>0.316597265841369</v>
      </c>
      <c r="BY8" s="787"/>
      <c r="BZ8" s="1025">
        <v>0</v>
      </c>
      <c r="CA8" s="627">
        <v>0</v>
      </c>
      <c r="CB8" s="627">
        <v>0</v>
      </c>
      <c r="CC8" s="627">
        <v>0</v>
      </c>
      <c r="CD8" s="627">
        <v>0</v>
      </c>
      <c r="CE8" s="627">
        <v>0</v>
      </c>
      <c r="CF8" s="1062" t="s">
        <v>51</v>
      </c>
      <c r="CG8" s="787"/>
      <c r="CH8" s="1025">
        <v>0</v>
      </c>
      <c r="CI8" s="1083">
        <v>0</v>
      </c>
      <c r="CJ8" s="627">
        <v>0</v>
      </c>
      <c r="CK8" s="627">
        <v>0</v>
      </c>
      <c r="CL8" s="627">
        <v>0</v>
      </c>
      <c r="CM8" s="627">
        <v>0</v>
      </c>
      <c r="CN8" s="1062" t="s">
        <v>51</v>
      </c>
      <c r="CO8" s="787"/>
      <c r="CP8" s="1025">
        <v>-808613827.370766</v>
      </c>
      <c r="CQ8" s="627">
        <v>-1213095314.21767</v>
      </c>
      <c r="CR8" s="627">
        <v>-811935059.333968</v>
      </c>
      <c r="CS8" s="627">
        <v>404481486.846902</v>
      </c>
      <c r="CT8" s="627">
        <v>3321231.96320224</v>
      </c>
      <c r="CU8" s="627">
        <v>-364882579.271087</v>
      </c>
      <c r="CV8" s="1062">
        <v>1.21609326755502</v>
      </c>
      <c r="CW8" s="787"/>
      <c r="CX8" s="603">
        <v>-1514549655.09293</v>
      </c>
      <c r="CY8" s="627">
        <v>0</v>
      </c>
      <c r="CZ8" s="627">
        <v>0</v>
      </c>
      <c r="DA8" s="627">
        <v>-1199243390.75848</v>
      </c>
      <c r="DB8" s="627">
        <v>-508482000.605036</v>
      </c>
      <c r="DC8" s="684">
        <v>1.97857083100442</v>
      </c>
      <c r="DD8" s="684">
        <v>-1</v>
      </c>
      <c r="DE8" s="1062">
        <v>-1</v>
      </c>
      <c r="DF8" s="628">
        <v>1.35847756524619</v>
      </c>
      <c r="DG8" s="1172"/>
      <c r="DH8" s="602"/>
      <c r="DI8" s="602"/>
      <c r="DJ8" s="602"/>
      <c r="DK8" s="602"/>
      <c r="DL8" s="602"/>
      <c r="DM8" s="602"/>
      <c r="DN8" s="602"/>
      <c r="DO8" s="602"/>
      <c r="DP8" s="602"/>
      <c r="DQ8" s="602"/>
      <c r="DR8" s="602"/>
      <c r="DS8" s="602"/>
      <c r="DT8" s="602"/>
      <c r="DU8" s="602"/>
      <c r="DV8" s="602"/>
      <c r="DW8" s="602"/>
      <c r="DX8" s="602"/>
      <c r="DY8" s="602"/>
      <c r="DZ8" s="602"/>
      <c r="EA8" s="602"/>
      <c r="EB8" s="602"/>
      <c r="EC8" s="602"/>
      <c r="ED8" s="602"/>
      <c r="EE8" s="602"/>
      <c r="EF8" s="602"/>
      <c r="EG8" s="602"/>
      <c r="EH8" s="602"/>
      <c r="EI8" s="602"/>
      <c r="EJ8" s="602"/>
      <c r="EK8" s="602"/>
      <c r="EL8" s="602"/>
      <c r="EM8" s="602"/>
      <c r="EN8" s="602"/>
      <c r="EO8" s="602"/>
      <c r="EP8" s="602"/>
      <c r="EQ8" s="602"/>
      <c r="ER8" s="602"/>
      <c r="ES8" s="602"/>
      <c r="ET8" s="602"/>
      <c r="EU8" s="602"/>
      <c r="EV8" s="602"/>
      <c r="EW8" s="602"/>
      <c r="EX8" s="602"/>
      <c r="EY8" s="602"/>
      <c r="EZ8" s="602"/>
      <c r="FA8" s="602"/>
      <c r="FB8" s="602"/>
      <c r="FC8" s="602"/>
      <c r="FD8" s="602"/>
      <c r="FE8" s="602"/>
      <c r="FF8" s="602"/>
      <c r="FG8" s="602"/>
      <c r="FH8" s="602"/>
      <c r="FI8" s="602"/>
      <c r="FJ8" s="602"/>
      <c r="FK8" s="602"/>
      <c r="FL8" s="602"/>
      <c r="FM8" s="602"/>
      <c r="FN8" s="602"/>
      <c r="FO8" s="602"/>
      <c r="FP8" s="602"/>
      <c r="FQ8" s="602"/>
      <c r="FR8" s="602"/>
      <c r="FS8" s="602"/>
      <c r="FT8" s="602"/>
      <c r="FU8" s="602"/>
      <c r="FV8" s="602"/>
      <c r="FW8" s="602"/>
      <c r="FX8" s="602"/>
      <c r="FY8" s="602"/>
      <c r="FZ8" s="602"/>
      <c r="GA8" s="602"/>
      <c r="GB8" s="602"/>
      <c r="GC8" s="602"/>
      <c r="GD8" s="602"/>
      <c r="GE8" s="602"/>
      <c r="GF8" s="602"/>
      <c r="GG8" s="602"/>
      <c r="GH8" s="602"/>
      <c r="GI8" s="602"/>
      <c r="GJ8" s="602"/>
      <c r="GK8" s="602"/>
      <c r="GL8" s="602"/>
      <c r="GM8" s="602"/>
      <c r="GN8" s="602"/>
      <c r="GO8" s="602"/>
      <c r="GP8" s="602"/>
      <c r="GQ8" s="602"/>
      <c r="GR8" s="602"/>
      <c r="GS8" s="602"/>
      <c r="GT8" s="602"/>
      <c r="GU8" s="602"/>
      <c r="GV8" s="602"/>
      <c r="GW8" s="602"/>
      <c r="GX8" s="602"/>
      <c r="GY8" s="602"/>
      <c r="GZ8" s="602"/>
      <c r="HA8" s="602"/>
      <c r="HB8" s="602"/>
      <c r="HC8" s="602"/>
      <c r="HD8" s="602"/>
      <c r="HE8" s="602"/>
      <c r="HF8" s="602"/>
      <c r="HG8" s="602"/>
      <c r="HH8" s="602"/>
      <c r="HI8" s="602"/>
      <c r="HJ8" s="602"/>
      <c r="HK8" s="602"/>
      <c r="HL8" s="602"/>
      <c r="HM8" s="602"/>
      <c r="HN8" s="602"/>
      <c r="HO8" s="602"/>
      <c r="HP8" s="602"/>
      <c r="HQ8" s="602"/>
      <c r="HR8" s="602"/>
      <c r="HS8" s="602"/>
      <c r="HT8" s="602"/>
      <c r="HU8" s="602"/>
      <c r="HV8" s="602"/>
      <c r="HW8" s="602"/>
      <c r="HX8" s="602"/>
      <c r="HY8" s="602"/>
      <c r="HZ8" s="602"/>
      <c r="IA8" s="602"/>
      <c r="IB8" s="602"/>
      <c r="IC8" s="602"/>
      <c r="ID8" s="602"/>
      <c r="IE8" s="602"/>
      <c r="IF8" s="602"/>
      <c r="IG8" s="602"/>
      <c r="IH8" s="602"/>
    </row>
    <row r="9" ht="15" spans="2:112">
      <c r="B9" s="1026" t="s">
        <v>162</v>
      </c>
      <c r="C9" s="710"/>
      <c r="D9" s="1023">
        <v>-73787244.531247</v>
      </c>
      <c r="E9" s="625">
        <v>-85471345.5055433</v>
      </c>
      <c r="F9" s="625">
        <v>11684100.9742962</v>
      </c>
      <c r="G9" s="631">
        <v>-84251770.348958</v>
      </c>
      <c r="H9" s="1061">
        <v>-0.124205411641423</v>
      </c>
      <c r="I9" s="710"/>
      <c r="J9" s="1023">
        <v>-64966061.9831933</v>
      </c>
      <c r="K9" s="625">
        <v>-82284218.9978961</v>
      </c>
      <c r="L9" s="625">
        <v>17318157.0147028</v>
      </c>
      <c r="M9" s="631">
        <v>-69745926.8181513</v>
      </c>
      <c r="N9" s="1061">
        <v>-0.0685325301851754</v>
      </c>
      <c r="O9" s="710"/>
      <c r="P9" s="1023">
        <v>-78088167.6921314</v>
      </c>
      <c r="Q9" s="668">
        <v>-97595314.5344398</v>
      </c>
      <c r="R9" s="625">
        <v>19507146.8423084</v>
      </c>
      <c r="S9" s="631">
        <v>-76053439.7489076</v>
      </c>
      <c r="T9" s="1061">
        <v>0.0267539239506003</v>
      </c>
      <c r="U9" s="710"/>
      <c r="V9" s="1023">
        <v>-82184243.0759304</v>
      </c>
      <c r="W9" s="625">
        <v>-129286077.567376</v>
      </c>
      <c r="X9" s="625">
        <v>-90516338.627</v>
      </c>
      <c r="Y9" s="625">
        <v>47101834.4914454</v>
      </c>
      <c r="Z9" s="625">
        <v>8332095.55106963</v>
      </c>
      <c r="AA9" s="631">
        <v>316231806.864202</v>
      </c>
      <c r="AB9" s="1061">
        <v>-1.25988607499948</v>
      </c>
      <c r="AC9" s="710"/>
      <c r="AD9" s="1099">
        <v>-82728091.9891957</v>
      </c>
      <c r="AE9" s="625">
        <v>-136783424.854741</v>
      </c>
      <c r="AF9" s="625">
        <v>-102714484.317549</v>
      </c>
      <c r="AG9" s="625">
        <v>54055332.8655455</v>
      </c>
      <c r="AH9" s="625">
        <v>19986392.3283536</v>
      </c>
      <c r="AI9" s="631">
        <v>-79178106.7336975</v>
      </c>
      <c r="AJ9" s="1061">
        <v>0.0448354400217978</v>
      </c>
      <c r="AK9" s="710"/>
      <c r="AL9" s="1023">
        <v>-71948222.6493506</v>
      </c>
      <c r="AM9" s="625">
        <v>-141795567.918181</v>
      </c>
      <c r="AN9" s="625">
        <v>-132061847.137346</v>
      </c>
      <c r="AO9" s="625">
        <v>69847345.2688305</v>
      </c>
      <c r="AP9" s="625">
        <v>60113624.4879957</v>
      </c>
      <c r="AQ9" s="631">
        <v>-12148643.5570228</v>
      </c>
      <c r="AR9" s="1061">
        <v>4.9223255922888</v>
      </c>
      <c r="AS9" s="710"/>
      <c r="AT9" s="1023">
        <v>-81951350.2026653</v>
      </c>
      <c r="AU9" s="625">
        <v>-132632402.132462</v>
      </c>
      <c r="AV9" s="625">
        <v>-102006814.155772</v>
      </c>
      <c r="AW9" s="625">
        <v>50681051.929797</v>
      </c>
      <c r="AX9" s="625">
        <v>20055463.9531065</v>
      </c>
      <c r="AY9" s="631">
        <v>-79433158.7747899</v>
      </c>
      <c r="AZ9" s="1061">
        <v>0.0317020179823765</v>
      </c>
      <c r="BA9" s="710"/>
      <c r="BB9" s="1023">
        <v>-83751658.3302987</v>
      </c>
      <c r="BC9" s="625">
        <v>-133252924.081665</v>
      </c>
      <c r="BD9" s="625">
        <v>-87162512.611735</v>
      </c>
      <c r="BE9" s="625">
        <v>49501265.751366</v>
      </c>
      <c r="BF9" s="625">
        <v>3410854.28143628</v>
      </c>
      <c r="BG9" s="631">
        <v>-75514483.9798319</v>
      </c>
      <c r="BH9" s="1061">
        <v>0.109080720894111</v>
      </c>
      <c r="BI9" s="710"/>
      <c r="BJ9" s="1023">
        <v>-94659802.4015677</v>
      </c>
      <c r="BK9" s="625">
        <v>-133777831.57429</v>
      </c>
      <c r="BL9" s="625">
        <v>-105843848.517762</v>
      </c>
      <c r="BM9" s="625">
        <v>39118029.172722</v>
      </c>
      <c r="BN9" s="625">
        <v>11184046.1161947</v>
      </c>
      <c r="BO9" s="631">
        <v>-133442703.612101</v>
      </c>
      <c r="BP9" s="1061">
        <v>-0.290633359192643</v>
      </c>
      <c r="BQ9" s="710"/>
      <c r="BR9" s="1023">
        <v>-94548984.5151859</v>
      </c>
      <c r="BS9" s="625">
        <v>-139207011.252034</v>
      </c>
      <c r="BT9" s="625">
        <v>-97870216.4783882</v>
      </c>
      <c r="BU9" s="625">
        <v>44658026.7368478</v>
      </c>
      <c r="BV9" s="625">
        <v>3321231.96320233</v>
      </c>
      <c r="BW9" s="631">
        <v>-71813140.5618289</v>
      </c>
      <c r="BX9" s="1061">
        <v>0.316597265841369</v>
      </c>
      <c r="BY9" s="710"/>
      <c r="BZ9" s="1023">
        <v>0</v>
      </c>
      <c r="CA9" s="625">
        <v>0</v>
      </c>
      <c r="CB9" s="625">
        <v>0</v>
      </c>
      <c r="CC9" s="625">
        <v>0</v>
      </c>
      <c r="CD9" s="625">
        <v>0</v>
      </c>
      <c r="CE9" s="631">
        <v>0</v>
      </c>
      <c r="CF9" s="1061" t="s">
        <v>51</v>
      </c>
      <c r="CG9" s="710"/>
      <c r="CH9" s="1023">
        <v>0</v>
      </c>
      <c r="CI9" s="668">
        <v>0</v>
      </c>
      <c r="CJ9" s="625">
        <v>0</v>
      </c>
      <c r="CK9" s="625">
        <v>0</v>
      </c>
      <c r="CL9" s="625">
        <v>0</v>
      </c>
      <c r="CM9" s="631">
        <v>0</v>
      </c>
      <c r="CN9" s="1061" t="s">
        <v>51</v>
      </c>
      <c r="CO9" s="710"/>
      <c r="CP9" s="1023">
        <v>-808613827.370766</v>
      </c>
      <c r="CQ9" s="625">
        <v>-1213095314.21767</v>
      </c>
      <c r="CR9" s="625">
        <v>-811935059.333968</v>
      </c>
      <c r="CS9" s="625">
        <v>404481486.846902</v>
      </c>
      <c r="CT9" s="625">
        <v>3321231.96320224</v>
      </c>
      <c r="CU9" s="631">
        <v>-364882579.271087</v>
      </c>
      <c r="CV9" s="1061">
        <v>1.21609326755502</v>
      </c>
      <c r="CW9" s="654"/>
      <c r="CX9" s="759">
        <v>-1514549655.09293</v>
      </c>
      <c r="CY9" s="637">
        <v>0</v>
      </c>
      <c r="CZ9" s="637">
        <v>0</v>
      </c>
      <c r="DA9" s="637">
        <v>-1199243390.75848</v>
      </c>
      <c r="DB9" s="637">
        <v>-508482000.605036</v>
      </c>
      <c r="DC9" s="682">
        <v>1.97857083100442</v>
      </c>
      <c r="DD9" s="682">
        <v>-1</v>
      </c>
      <c r="DE9" s="1061">
        <v>-1</v>
      </c>
      <c r="DF9" s="626">
        <v>1.35847756524619</v>
      </c>
      <c r="DG9" s="801"/>
      <c r="DH9" s="602"/>
    </row>
    <row r="10" ht="5.25" customHeight="1" spans="2:112">
      <c r="B10" s="1022"/>
      <c r="C10" s="710"/>
      <c r="D10" s="1023"/>
      <c r="E10" s="625"/>
      <c r="F10" s="625"/>
      <c r="G10" s="631"/>
      <c r="H10" s="1061" t="s">
        <v>51</v>
      </c>
      <c r="I10" s="710"/>
      <c r="J10" s="1023"/>
      <c r="K10" s="625"/>
      <c r="L10" s="625"/>
      <c r="M10" s="631"/>
      <c r="N10" s="1061" t="s">
        <v>51</v>
      </c>
      <c r="O10" s="710"/>
      <c r="P10" s="1023"/>
      <c r="Q10" s="668"/>
      <c r="R10" s="625"/>
      <c r="S10" s="631"/>
      <c r="T10" s="1061" t="s">
        <v>51</v>
      </c>
      <c r="U10" s="710"/>
      <c r="V10" s="1023"/>
      <c r="W10" s="625"/>
      <c r="X10" s="625"/>
      <c r="Y10" s="625"/>
      <c r="Z10" s="625"/>
      <c r="AA10" s="631"/>
      <c r="AB10" s="1061" t="s">
        <v>51</v>
      </c>
      <c r="AC10" s="710"/>
      <c r="AD10" s="1023"/>
      <c r="AE10" s="625"/>
      <c r="AF10" s="625"/>
      <c r="AG10" s="625"/>
      <c r="AH10" s="625"/>
      <c r="AI10" s="631"/>
      <c r="AJ10" s="1061" t="s">
        <v>51</v>
      </c>
      <c r="AK10" s="710"/>
      <c r="AL10" s="1023"/>
      <c r="AM10" s="625"/>
      <c r="AN10" s="625"/>
      <c r="AO10" s="625"/>
      <c r="AP10" s="625"/>
      <c r="AQ10" s="631"/>
      <c r="AR10" s="1061" t="s">
        <v>51</v>
      </c>
      <c r="AS10" s="710"/>
      <c r="AT10" s="1023"/>
      <c r="AU10" s="625"/>
      <c r="AV10" s="625"/>
      <c r="AW10" s="625"/>
      <c r="AX10" s="625"/>
      <c r="AY10" s="631"/>
      <c r="AZ10" s="1061" t="s">
        <v>51</v>
      </c>
      <c r="BA10" s="710"/>
      <c r="BB10" s="1023"/>
      <c r="BC10" s="625"/>
      <c r="BD10" s="625"/>
      <c r="BE10" s="625"/>
      <c r="BF10" s="625"/>
      <c r="BG10" s="631"/>
      <c r="BH10" s="1061" t="s">
        <v>51</v>
      </c>
      <c r="BI10" s="710"/>
      <c r="BJ10" s="1023"/>
      <c r="BK10" s="625"/>
      <c r="BL10" s="625"/>
      <c r="BM10" s="625"/>
      <c r="BN10" s="625"/>
      <c r="BO10" s="631"/>
      <c r="BP10" s="1061" t="s">
        <v>51</v>
      </c>
      <c r="BQ10" s="710"/>
      <c r="BR10" s="1023"/>
      <c r="BS10" s="625"/>
      <c r="BT10" s="625"/>
      <c r="BU10" s="625"/>
      <c r="BV10" s="625"/>
      <c r="BW10" s="631"/>
      <c r="BX10" s="1061" t="s">
        <v>51</v>
      </c>
      <c r="BY10" s="710"/>
      <c r="BZ10" s="1023"/>
      <c r="CA10" s="625"/>
      <c r="CB10" s="625"/>
      <c r="CC10" s="625"/>
      <c r="CD10" s="625"/>
      <c r="CE10" s="631"/>
      <c r="CF10" s="1061" t="s">
        <v>51</v>
      </c>
      <c r="CG10" s="710"/>
      <c r="CH10" s="1023"/>
      <c r="CI10" s="668"/>
      <c r="CJ10" s="625"/>
      <c r="CK10" s="625"/>
      <c r="CL10" s="625"/>
      <c r="CM10" s="631"/>
      <c r="CN10" s="1061" t="s">
        <v>51</v>
      </c>
      <c r="CO10" s="710"/>
      <c r="CP10" s="1023"/>
      <c r="CQ10" s="625"/>
      <c r="CR10" s="625"/>
      <c r="CS10" s="625"/>
      <c r="CT10" s="625"/>
      <c r="CU10" s="631"/>
      <c r="CV10" s="1061"/>
      <c r="CW10" s="654"/>
      <c r="CX10" s="759"/>
      <c r="CY10" s="637"/>
      <c r="CZ10" s="637"/>
      <c r="DA10" s="637"/>
      <c r="DB10" s="637"/>
      <c r="DC10" s="682"/>
      <c r="DD10" s="682"/>
      <c r="DE10" s="1061" t="s">
        <v>51</v>
      </c>
      <c r="DF10" s="626" t="s">
        <v>51</v>
      </c>
      <c r="DG10" s="801"/>
      <c r="DH10" s="602"/>
    </row>
    <row r="11" s="1006" customFormat="1" spans="1:242">
      <c r="A11" s="602"/>
      <c r="B11" s="1027" t="s">
        <v>125</v>
      </c>
      <c r="C11" s="787"/>
      <c r="D11" s="1028">
        <v>289068838.1521</v>
      </c>
      <c r="E11" s="1063">
        <v>271220502.861494</v>
      </c>
      <c r="F11" s="1063">
        <v>17848335.2906061</v>
      </c>
      <c r="G11" s="1063">
        <v>318664828.476127</v>
      </c>
      <c r="H11" s="1064">
        <v>-0.0928749823617385</v>
      </c>
      <c r="I11" s="787"/>
      <c r="J11" s="1028">
        <v>252200417.529735</v>
      </c>
      <c r="K11" s="1063">
        <v>243253409.986782</v>
      </c>
      <c r="L11" s="1063">
        <v>8947007.54295325</v>
      </c>
      <c r="M11" s="1079">
        <v>256877837.111747</v>
      </c>
      <c r="N11" s="1064">
        <v>-0.0182087315690741</v>
      </c>
      <c r="O11" s="787"/>
      <c r="P11" s="1028">
        <v>269702484.469004</v>
      </c>
      <c r="Q11" s="1084">
        <v>309744437.187548</v>
      </c>
      <c r="R11" s="1063">
        <v>-40041952.7185446</v>
      </c>
      <c r="S11" s="1079">
        <v>294661478.632745</v>
      </c>
      <c r="T11" s="1064">
        <v>-0.0847039602175126</v>
      </c>
      <c r="U11" s="787"/>
      <c r="V11" s="1091">
        <v>306458955.243397</v>
      </c>
      <c r="W11" s="1092">
        <v>346171978.801412</v>
      </c>
      <c r="X11" s="1092">
        <v>304973664.223</v>
      </c>
      <c r="Y11" s="1092">
        <v>-39713023.5580146</v>
      </c>
      <c r="Z11" s="1092">
        <v>1485291.02039731</v>
      </c>
      <c r="AA11" s="1092">
        <v>709418095.56117</v>
      </c>
      <c r="AB11" s="1096">
        <v>-0.568013619668132</v>
      </c>
      <c r="AC11" s="787"/>
      <c r="AD11" s="1101">
        <v>296962292.024936</v>
      </c>
      <c r="AE11" s="1092">
        <v>382370413.392316</v>
      </c>
      <c r="AF11" s="1092">
        <v>361964153.311412</v>
      </c>
      <c r="AG11" s="1092">
        <v>-85408121.3673806</v>
      </c>
      <c r="AH11" s="1092">
        <v>-65001861.2864766</v>
      </c>
      <c r="AI11" s="1092">
        <v>299512295.717983</v>
      </c>
      <c r="AJ11" s="1096">
        <v>-0.00851385311889984</v>
      </c>
      <c r="AK11" s="787"/>
      <c r="AL11" s="1091">
        <v>284366496.53392</v>
      </c>
      <c r="AM11" s="1092">
        <v>419564144.792266</v>
      </c>
      <c r="AN11" s="1092">
        <v>439113410.923793</v>
      </c>
      <c r="AO11" s="1092">
        <v>-135197648.258346</v>
      </c>
      <c r="AP11" s="1092">
        <v>-154746914.389873</v>
      </c>
      <c r="AQ11" s="1092">
        <v>351079388.747719</v>
      </c>
      <c r="AR11" s="1096">
        <v>-0.190022240985894</v>
      </c>
      <c r="AS11" s="787"/>
      <c r="AT11" s="1091">
        <v>315314825.66029</v>
      </c>
      <c r="AU11" s="1092">
        <v>465912197.748324</v>
      </c>
      <c r="AV11" s="1092">
        <v>321749305.334434</v>
      </c>
      <c r="AW11" s="1092">
        <v>-150597372.088034</v>
      </c>
      <c r="AX11" s="1092">
        <v>-6434479.67414427</v>
      </c>
      <c r="AY11" s="1092">
        <v>309882971.383716</v>
      </c>
      <c r="AZ11" s="1096">
        <v>0.0175287278688445</v>
      </c>
      <c r="BA11" s="787"/>
      <c r="BB11" s="1091">
        <v>312330518.375537</v>
      </c>
      <c r="BC11" s="1092">
        <v>487783311.987993</v>
      </c>
      <c r="BD11" s="1092">
        <v>312835413.08893</v>
      </c>
      <c r="BE11" s="1092">
        <v>-175452793.612456</v>
      </c>
      <c r="BF11" s="1092">
        <v>-504894.713392496</v>
      </c>
      <c r="BG11" s="1092">
        <v>303415086.825515</v>
      </c>
      <c r="BH11" s="1096">
        <v>0.0293836131989998</v>
      </c>
      <c r="BI11" s="787"/>
      <c r="BJ11" s="1091">
        <v>294418706.447205</v>
      </c>
      <c r="BK11" s="1092">
        <v>503788636.605994</v>
      </c>
      <c r="BL11" s="1092">
        <v>292473177.715032</v>
      </c>
      <c r="BM11" s="1092">
        <v>-209369930.158789</v>
      </c>
      <c r="BN11" s="1092">
        <v>1945528.73217279</v>
      </c>
      <c r="BO11" s="1092">
        <v>232429547.28394</v>
      </c>
      <c r="BP11" s="1096">
        <v>0.266700855754532</v>
      </c>
      <c r="BQ11" s="787"/>
      <c r="BR11" s="1091">
        <v>339788599.703302</v>
      </c>
      <c r="BS11" s="1092">
        <v>533652235.422921</v>
      </c>
      <c r="BT11" s="1092">
        <v>305766770.12281</v>
      </c>
      <c r="BU11" s="1092">
        <v>-193863635.719619</v>
      </c>
      <c r="BV11" s="1092">
        <v>34021829.5804917</v>
      </c>
      <c r="BW11" s="1092">
        <v>292083926.548613</v>
      </c>
      <c r="BX11" s="1096">
        <v>0.163325225452792</v>
      </c>
      <c r="BY11" s="787"/>
      <c r="BZ11" s="1091">
        <v>0</v>
      </c>
      <c r="CA11" s="1092">
        <v>0</v>
      </c>
      <c r="CB11" s="1092">
        <v>0</v>
      </c>
      <c r="CC11" s="1092">
        <v>0</v>
      </c>
      <c r="CD11" s="1092">
        <v>0</v>
      </c>
      <c r="CE11" s="1092">
        <v>0</v>
      </c>
      <c r="CF11" s="1096" t="s">
        <v>51</v>
      </c>
      <c r="CG11" s="787"/>
      <c r="CH11" s="1091">
        <v>0</v>
      </c>
      <c r="CI11" s="1102">
        <v>0</v>
      </c>
      <c r="CJ11" s="1092">
        <v>0</v>
      </c>
      <c r="CK11" s="1092">
        <v>0</v>
      </c>
      <c r="CL11" s="1092">
        <v>0</v>
      </c>
      <c r="CM11" s="1092">
        <v>0</v>
      </c>
      <c r="CN11" s="1096" t="s">
        <v>51</v>
      </c>
      <c r="CO11" s="787"/>
      <c r="CP11" s="1028">
        <v>2960612134.13942</v>
      </c>
      <c r="CQ11" s="1084">
        <v>3962452072.98801</v>
      </c>
      <c r="CR11" s="1063">
        <v>2926590304.55893</v>
      </c>
      <c r="CS11" s="1063">
        <v>-1001839938.84859</v>
      </c>
      <c r="CT11" s="1063">
        <v>34021829.5804911</v>
      </c>
      <c r="CU11" s="1063">
        <v>3368492444.28928</v>
      </c>
      <c r="CV11" s="1064">
        <v>-0.121086900711725</v>
      </c>
      <c r="CW11" s="787"/>
      <c r="CX11" s="1148">
        <v>5122197768.90715</v>
      </c>
      <c r="CY11" s="1063">
        <v>0</v>
      </c>
      <c r="CZ11" s="1063">
        <v>0</v>
      </c>
      <c r="DA11" s="1063">
        <v>3358242562.62547</v>
      </c>
      <c r="DB11" s="1063">
        <v>3936273899.64416</v>
      </c>
      <c r="DC11" s="1139">
        <v>0.30128083042448</v>
      </c>
      <c r="DD11" s="1139">
        <v>-1</v>
      </c>
      <c r="DE11" s="1064">
        <v>-1</v>
      </c>
      <c r="DF11" s="1173">
        <v>-0.146847336276811</v>
      </c>
      <c r="DG11" s="1172"/>
      <c r="DH11" s="1174"/>
      <c r="DI11" s="1193"/>
      <c r="DJ11" s="602"/>
      <c r="DK11" s="602"/>
      <c r="DL11" s="602"/>
      <c r="DM11" s="602"/>
      <c r="DN11" s="602"/>
      <c r="DO11" s="602"/>
      <c r="DP11" s="602"/>
      <c r="DQ11" s="602"/>
      <c r="DR11" s="602"/>
      <c r="DS11" s="602"/>
      <c r="DT11" s="602"/>
      <c r="DU11" s="602"/>
      <c r="DV11" s="602"/>
      <c r="DW11" s="602"/>
      <c r="DX11" s="602"/>
      <c r="DY11" s="602"/>
      <c r="DZ11" s="602"/>
      <c r="EA11" s="602"/>
      <c r="EB11" s="602"/>
      <c r="EC11" s="602"/>
      <c r="ED11" s="602"/>
      <c r="EE11" s="602"/>
      <c r="EF11" s="602"/>
      <c r="EG11" s="602"/>
      <c r="EH11" s="602"/>
      <c r="EI11" s="602"/>
      <c r="EJ11" s="602"/>
      <c r="EK11" s="602"/>
      <c r="EL11" s="602"/>
      <c r="EM11" s="602"/>
      <c r="EN11" s="602"/>
      <c r="EO11" s="602"/>
      <c r="EP11" s="602"/>
      <c r="EQ11" s="602"/>
      <c r="ER11" s="602"/>
      <c r="ES11" s="602"/>
      <c r="ET11" s="602"/>
      <c r="EU11" s="602"/>
      <c r="EV11" s="602"/>
      <c r="EW11" s="602"/>
      <c r="EX11" s="602"/>
      <c r="EY11" s="602"/>
      <c r="EZ11" s="602"/>
      <c r="FA11" s="602"/>
      <c r="FB11" s="602"/>
      <c r="FC11" s="602"/>
      <c r="FD11" s="602"/>
      <c r="FE11" s="602"/>
      <c r="FF11" s="602"/>
      <c r="FG11" s="602"/>
      <c r="FH11" s="602"/>
      <c r="FI11" s="602"/>
      <c r="FJ11" s="602"/>
      <c r="FK11" s="602"/>
      <c r="FL11" s="602"/>
      <c r="FM11" s="602"/>
      <c r="FN11" s="602"/>
      <c r="FO11" s="602"/>
      <c r="FP11" s="602"/>
      <c r="FQ11" s="602"/>
      <c r="FR11" s="602"/>
      <c r="FS11" s="602"/>
      <c r="FT11" s="602"/>
      <c r="FU11" s="602"/>
      <c r="FV11" s="602"/>
      <c r="FW11" s="602"/>
      <c r="FX11" s="602"/>
      <c r="FY11" s="602"/>
      <c r="FZ11" s="602"/>
      <c r="GA11" s="602"/>
      <c r="GB11" s="602"/>
      <c r="GC11" s="602"/>
      <c r="GD11" s="602"/>
      <c r="GE11" s="602"/>
      <c r="GF11" s="602"/>
      <c r="GG11" s="602"/>
      <c r="GH11" s="602"/>
      <c r="GI11" s="602"/>
      <c r="GJ11" s="602"/>
      <c r="GK11" s="602"/>
      <c r="GL11" s="602"/>
      <c r="GM11" s="602"/>
      <c r="GN11" s="602"/>
      <c r="GO11" s="602"/>
      <c r="GP11" s="602"/>
      <c r="GQ11" s="602"/>
      <c r="GR11" s="602"/>
      <c r="GS11" s="602"/>
      <c r="GT11" s="602"/>
      <c r="GU11" s="602"/>
      <c r="GV11" s="602"/>
      <c r="GW11" s="602"/>
      <c r="GX11" s="602"/>
      <c r="GY11" s="602"/>
      <c r="GZ11" s="602"/>
      <c r="HA11" s="602"/>
      <c r="HB11" s="602"/>
      <c r="HC11" s="602"/>
      <c r="HD11" s="602"/>
      <c r="HE11" s="602"/>
      <c r="HF11" s="602"/>
      <c r="HG11" s="602"/>
      <c r="HH11" s="602"/>
      <c r="HI11" s="602"/>
      <c r="HJ11" s="602"/>
      <c r="HK11" s="602"/>
      <c r="HL11" s="602"/>
      <c r="HM11" s="602"/>
      <c r="HN11" s="602"/>
      <c r="HO11" s="602"/>
      <c r="HP11" s="602"/>
      <c r="HQ11" s="602"/>
      <c r="HR11" s="602"/>
      <c r="HS11" s="602"/>
      <c r="HT11" s="602"/>
      <c r="HU11" s="602"/>
      <c r="HV11" s="602"/>
      <c r="HW11" s="602"/>
      <c r="HX11" s="602"/>
      <c r="HY11" s="602"/>
      <c r="HZ11" s="602"/>
      <c r="IA11" s="602"/>
      <c r="IB11" s="602"/>
      <c r="IC11" s="602"/>
      <c r="ID11" s="602"/>
      <c r="IE11" s="602"/>
      <c r="IF11" s="602"/>
      <c r="IG11" s="602"/>
      <c r="IH11" s="602"/>
    </row>
    <row r="12" s="451" customFormat="1" ht="15" spans="1:242">
      <c r="A12" s="1029"/>
      <c r="B12" s="1030" t="s">
        <v>164</v>
      </c>
      <c r="C12" s="1031"/>
      <c r="D12" s="1032">
        <v>0.796648731955697</v>
      </c>
      <c r="E12" s="683">
        <v>0.760377631569553</v>
      </c>
      <c r="F12" s="683">
        <v>0.036271100386144</v>
      </c>
      <c r="G12" s="683">
        <v>0.790895260719865</v>
      </c>
      <c r="H12" s="1061">
        <v>0.00727463106884111</v>
      </c>
      <c r="I12" s="1031"/>
      <c r="J12" s="1032">
        <v>0.795167313762282</v>
      </c>
      <c r="K12" s="683">
        <v>0.747235920914786</v>
      </c>
      <c r="L12" s="683">
        <v>0.0479313928474957</v>
      </c>
      <c r="M12" s="683">
        <v>0.786464016031851</v>
      </c>
      <c r="N12" s="1061">
        <v>0.0110663648342665</v>
      </c>
      <c r="O12" s="1031"/>
      <c r="P12" s="1032">
        <v>0.775473644254382</v>
      </c>
      <c r="Q12" s="1085">
        <v>0.760408076742166</v>
      </c>
      <c r="R12" s="683">
        <v>0.0150655675122163</v>
      </c>
      <c r="S12" s="683">
        <v>0.79484656274175</v>
      </c>
      <c r="T12" s="1061">
        <v>-0.0243731550156585</v>
      </c>
      <c r="U12" s="1031"/>
      <c r="V12" s="1032">
        <v>0.78853549108454</v>
      </c>
      <c r="W12" s="683">
        <v>0.728081003496352</v>
      </c>
      <c r="X12" s="683">
        <v>0.771128630370638</v>
      </c>
      <c r="Y12" s="683">
        <v>0.0604544875881882</v>
      </c>
      <c r="Z12" s="683">
        <v>0.0174068607139025</v>
      </c>
      <c r="AA12" s="683">
        <v>1.80427984381705</v>
      </c>
      <c r="AB12" s="1061">
        <v>-0.562963864066478</v>
      </c>
      <c r="AC12" s="1031"/>
      <c r="AD12" s="1032">
        <v>0.782116968266132</v>
      </c>
      <c r="AE12" s="683">
        <v>0.736526218670374</v>
      </c>
      <c r="AF12" s="683">
        <v>0.778955871865224</v>
      </c>
      <c r="AG12" s="683">
        <v>0.0455907495957575</v>
      </c>
      <c r="AH12" s="683">
        <v>0.00316109640090756</v>
      </c>
      <c r="AI12" s="683">
        <v>0.79091599306164</v>
      </c>
      <c r="AJ12" s="1061">
        <v>-0.0111251066771925</v>
      </c>
      <c r="AK12" s="1031"/>
      <c r="AL12" s="1032">
        <v>0.798076759741312</v>
      </c>
      <c r="AM12" s="683">
        <v>0.747406939422957</v>
      </c>
      <c r="AN12" s="683">
        <v>0.768789272165549</v>
      </c>
      <c r="AO12" s="683">
        <v>0.0506698203183542</v>
      </c>
      <c r="AP12" s="683">
        <v>0.0292874875757625</v>
      </c>
      <c r="AQ12" s="683">
        <v>0.966553672964232</v>
      </c>
      <c r="AR12" s="1061">
        <v>-0.174306836687335</v>
      </c>
      <c r="AS12" s="1031"/>
      <c r="AT12" s="1032">
        <v>0.793711734897521</v>
      </c>
      <c r="AU12" s="683">
        <v>0.778408489260652</v>
      </c>
      <c r="AV12" s="683">
        <v>0.75927943110653</v>
      </c>
      <c r="AW12" s="683">
        <v>0.0153032456368695</v>
      </c>
      <c r="AX12" s="683">
        <v>0.0344323037909914</v>
      </c>
      <c r="AY12" s="683">
        <v>0.795967460319588</v>
      </c>
      <c r="AZ12" s="1061">
        <v>-0.00283394175581089</v>
      </c>
      <c r="BA12" s="1031"/>
      <c r="BB12" s="1032">
        <v>0.788549792806002</v>
      </c>
      <c r="BC12" s="683">
        <v>0.785434542555874</v>
      </c>
      <c r="BD12" s="683">
        <v>0.782092588457665</v>
      </c>
      <c r="BE12" s="683">
        <v>0.00311525025012838</v>
      </c>
      <c r="BF12" s="683">
        <v>0.00645720434833685</v>
      </c>
      <c r="BG12" s="683">
        <v>0.800716307731436</v>
      </c>
      <c r="BH12" s="1061">
        <v>-0.0151945386998593</v>
      </c>
      <c r="BI12" s="1031"/>
      <c r="BJ12" s="1032">
        <v>0.756707707445337</v>
      </c>
      <c r="BK12" s="683">
        <v>0.790174298287498</v>
      </c>
      <c r="BL12" s="683">
        <v>0.734272347032681</v>
      </c>
      <c r="BM12" s="683">
        <v>-0.033466590842161</v>
      </c>
      <c r="BN12" s="683">
        <v>0.0224353604126555</v>
      </c>
      <c r="BO12" s="683">
        <v>0.635275145121576</v>
      </c>
      <c r="BP12" s="1061">
        <v>0.191149556623252</v>
      </c>
      <c r="BQ12" s="1031"/>
      <c r="BR12" s="1032">
        <v>0.782314522273476</v>
      </c>
      <c r="BS12" s="683">
        <v>0.793111245866133</v>
      </c>
      <c r="BT12" s="683">
        <v>0.757529117183986</v>
      </c>
      <c r="BU12" s="683">
        <v>-0.010796723592657</v>
      </c>
      <c r="BV12" s="683">
        <v>0.02478540508949</v>
      </c>
      <c r="BW12" s="683">
        <v>0.802655346655943</v>
      </c>
      <c r="BX12" s="1061">
        <v>-0.0253419160131586</v>
      </c>
      <c r="BY12" s="1031"/>
      <c r="BZ12" s="1032" t="e">
        <v>#DIV/0!</v>
      </c>
      <c r="CA12" s="683" t="e">
        <v>#DIV/0!</v>
      </c>
      <c r="CB12" s="683" t="e">
        <v>#DIV/0!</v>
      </c>
      <c r="CC12" s="683" t="e">
        <v>#DIV/0!</v>
      </c>
      <c r="CD12" s="683" t="e">
        <v>#DIV/0!</v>
      </c>
      <c r="CE12" s="683" t="e">
        <v>#DIV/0!</v>
      </c>
      <c r="CF12" s="1061" t="s">
        <v>51</v>
      </c>
      <c r="CG12" s="1031"/>
      <c r="CH12" s="1032" t="e">
        <v>#DIV/0!</v>
      </c>
      <c r="CI12" s="1085" t="e">
        <v>#DIV/0!</v>
      </c>
      <c r="CJ12" s="683" t="e">
        <v>#DIV/0!</v>
      </c>
      <c r="CK12" s="683" t="e">
        <v>#DIV/0!</v>
      </c>
      <c r="CL12" s="683" t="e">
        <v>#DIV/0!</v>
      </c>
      <c r="CM12" s="683" t="e">
        <v>#DIV/0!</v>
      </c>
      <c r="CN12" s="1061" t="s">
        <v>51</v>
      </c>
      <c r="CO12" s="1031"/>
      <c r="CP12" s="1032">
        <v>0.785469527264217</v>
      </c>
      <c r="CQ12" s="1085">
        <v>0.765610239176531</v>
      </c>
      <c r="CR12" s="683">
        <v>0.782819432716512</v>
      </c>
      <c r="CS12" s="1085">
        <v>0.712383328976967</v>
      </c>
      <c r="CT12" s="683">
        <v>0.00265009454770515</v>
      </c>
      <c r="CU12" s="682">
        <v>0.902264686250803</v>
      </c>
      <c r="CV12" s="1138">
        <v>-11.6795158986586</v>
      </c>
      <c r="CW12" s="1031"/>
      <c r="CX12" s="1149">
        <v>0.771794783153434</v>
      </c>
      <c r="CY12" s="683" t="e">
        <v>#DIV/0!</v>
      </c>
      <c r="CZ12" s="683" t="e">
        <v>#DIV/0!</v>
      </c>
      <c r="DA12" s="683">
        <v>0.736862954044206</v>
      </c>
      <c r="DB12" s="683">
        <v>0.885599566766641</v>
      </c>
      <c r="DC12" s="1158">
        <v>-11.3804783613207</v>
      </c>
      <c r="DD12" s="1159" t="s">
        <v>51</v>
      </c>
      <c r="DE12" s="1138" t="s">
        <v>51</v>
      </c>
      <c r="DF12" s="1175">
        <v>-14.8736612722434</v>
      </c>
      <c r="DG12" s="1176"/>
      <c r="DH12" s="602"/>
      <c r="DI12" s="1029"/>
      <c r="DJ12" s="1029"/>
      <c r="DK12" s="1029"/>
      <c r="DL12" s="1029"/>
      <c r="DM12" s="1029"/>
      <c r="DN12" s="1029"/>
      <c r="DO12" s="1029"/>
      <c r="DP12" s="1029"/>
      <c r="DQ12" s="1029"/>
      <c r="DR12" s="1029"/>
      <c r="DS12" s="1029"/>
      <c r="DT12" s="1029"/>
      <c r="DU12" s="1029"/>
      <c r="DV12" s="1029"/>
      <c r="DW12" s="1029"/>
      <c r="DX12" s="1029"/>
      <c r="DY12" s="1029"/>
      <c r="DZ12" s="1029"/>
      <c r="EA12" s="1029"/>
      <c r="EB12" s="1029"/>
      <c r="EC12" s="1029"/>
      <c r="ED12" s="1029"/>
      <c r="EE12" s="1029"/>
      <c r="EF12" s="1029"/>
      <c r="EG12" s="1029"/>
      <c r="EH12" s="1029"/>
      <c r="EI12" s="1029"/>
      <c r="EJ12" s="1029"/>
      <c r="EK12" s="1029"/>
      <c r="EL12" s="1029"/>
      <c r="EM12" s="1029"/>
      <c r="EN12" s="1029"/>
      <c r="EO12" s="1029"/>
      <c r="EP12" s="1029"/>
      <c r="EQ12" s="1029"/>
      <c r="ER12" s="1029"/>
      <c r="ES12" s="1029"/>
      <c r="ET12" s="1029"/>
      <c r="EU12" s="1029"/>
      <c r="EV12" s="1029"/>
      <c r="EW12" s="1029"/>
      <c r="EX12" s="1029"/>
      <c r="EY12" s="1029"/>
      <c r="EZ12" s="1029"/>
      <c r="FA12" s="1029"/>
      <c r="FB12" s="1029"/>
      <c r="FC12" s="1029"/>
      <c r="FD12" s="1029"/>
      <c r="FE12" s="1029"/>
      <c r="FF12" s="1029"/>
      <c r="FG12" s="1029"/>
      <c r="FH12" s="1029"/>
      <c r="FI12" s="1029"/>
      <c r="FJ12" s="1029"/>
      <c r="FK12" s="1029"/>
      <c r="FL12" s="1029"/>
      <c r="FM12" s="1029"/>
      <c r="FN12" s="1029"/>
      <c r="FO12" s="1029"/>
      <c r="FP12" s="1029"/>
      <c r="FQ12" s="1029"/>
      <c r="FR12" s="1029"/>
      <c r="FS12" s="1029"/>
      <c r="FT12" s="1029"/>
      <c r="FU12" s="1029"/>
      <c r="FV12" s="1029"/>
      <c r="FW12" s="1029"/>
      <c r="FX12" s="1029"/>
      <c r="FY12" s="1029"/>
      <c r="FZ12" s="1029"/>
      <c r="GA12" s="1029"/>
      <c r="GB12" s="1029"/>
      <c r="GC12" s="1029"/>
      <c r="GD12" s="1029"/>
      <c r="GE12" s="1029"/>
      <c r="GF12" s="1029"/>
      <c r="GG12" s="1029"/>
      <c r="GH12" s="1029"/>
      <c r="GI12" s="1029"/>
      <c r="GJ12" s="1029"/>
      <c r="GK12" s="1029"/>
      <c r="GL12" s="1029"/>
      <c r="GM12" s="1029"/>
      <c r="GN12" s="1029"/>
      <c r="GO12" s="1029"/>
      <c r="GP12" s="1029"/>
      <c r="GQ12" s="1029"/>
      <c r="GR12" s="1029"/>
      <c r="GS12" s="1029"/>
      <c r="GT12" s="1029"/>
      <c r="GU12" s="1029"/>
      <c r="GV12" s="1029"/>
      <c r="GW12" s="1029"/>
      <c r="GX12" s="1029"/>
      <c r="GY12" s="1029"/>
      <c r="GZ12" s="1029"/>
      <c r="HA12" s="1029"/>
      <c r="HB12" s="1029"/>
      <c r="HC12" s="1029"/>
      <c r="HD12" s="1029"/>
      <c r="HE12" s="1029"/>
      <c r="HF12" s="1029"/>
      <c r="HG12" s="1029"/>
      <c r="HH12" s="1029"/>
      <c r="HI12" s="1029"/>
      <c r="HJ12" s="1029"/>
      <c r="HK12" s="1029"/>
      <c r="HL12" s="1029"/>
      <c r="HM12" s="1029"/>
      <c r="HN12" s="1029"/>
      <c r="HO12" s="1029"/>
      <c r="HP12" s="1029"/>
      <c r="HQ12" s="1029"/>
      <c r="HR12" s="1029"/>
      <c r="HS12" s="1029"/>
      <c r="HT12" s="1029"/>
      <c r="HU12" s="1029"/>
      <c r="HV12" s="1029"/>
      <c r="HW12" s="1029"/>
      <c r="HX12" s="1029"/>
      <c r="HY12" s="1029"/>
      <c r="HZ12" s="1029"/>
      <c r="IA12" s="1029"/>
      <c r="IB12" s="1029"/>
      <c r="IC12" s="1029"/>
      <c r="ID12" s="1029"/>
      <c r="IE12" s="1029"/>
      <c r="IF12" s="1029"/>
      <c r="IG12" s="1029"/>
      <c r="IH12" s="1029"/>
    </row>
    <row r="13" ht="4.5" customHeight="1" spans="2:112">
      <c r="B13" s="1022"/>
      <c r="C13" s="710"/>
      <c r="D13" s="1023"/>
      <c r="E13" s="625"/>
      <c r="F13" s="625"/>
      <c r="G13" s="631"/>
      <c r="H13" s="1061" t="s">
        <v>51</v>
      </c>
      <c r="I13" s="710"/>
      <c r="J13" s="1023"/>
      <c r="K13" s="625"/>
      <c r="L13" s="625"/>
      <c r="M13" s="631"/>
      <c r="N13" s="1061" t="s">
        <v>51</v>
      </c>
      <c r="O13" s="710"/>
      <c r="P13" s="1023"/>
      <c r="Q13" s="668"/>
      <c r="R13" s="625"/>
      <c r="S13" s="631"/>
      <c r="T13" s="1061" t="s">
        <v>51</v>
      </c>
      <c r="U13" s="710"/>
      <c r="V13" s="1023"/>
      <c r="W13" s="625"/>
      <c r="X13" s="625"/>
      <c r="Y13" s="625"/>
      <c r="Z13" s="625"/>
      <c r="AA13" s="631"/>
      <c r="AB13" s="1061" t="s">
        <v>51</v>
      </c>
      <c r="AC13" s="710"/>
      <c r="AD13" s="1023"/>
      <c r="AE13" s="625"/>
      <c r="AF13" s="625"/>
      <c r="AG13" s="625"/>
      <c r="AH13" s="625"/>
      <c r="AI13" s="631"/>
      <c r="AJ13" s="1061" t="s">
        <v>51</v>
      </c>
      <c r="AK13" s="710"/>
      <c r="AL13" s="1023"/>
      <c r="AM13" s="625"/>
      <c r="AN13" s="625"/>
      <c r="AO13" s="625"/>
      <c r="AP13" s="625"/>
      <c r="AQ13" s="631"/>
      <c r="AR13" s="1061" t="s">
        <v>51</v>
      </c>
      <c r="AS13" s="710"/>
      <c r="AT13" s="1023"/>
      <c r="AU13" s="625"/>
      <c r="AV13" s="625"/>
      <c r="AW13" s="625"/>
      <c r="AX13" s="625"/>
      <c r="AY13" s="631"/>
      <c r="AZ13" s="1061" t="s">
        <v>51</v>
      </c>
      <c r="BA13" s="710"/>
      <c r="BB13" s="1023"/>
      <c r="BC13" s="625"/>
      <c r="BD13" s="625"/>
      <c r="BE13" s="625"/>
      <c r="BF13" s="625"/>
      <c r="BG13" s="631"/>
      <c r="BH13" s="1061" t="s">
        <v>51</v>
      </c>
      <c r="BI13" s="710"/>
      <c r="BJ13" s="1023"/>
      <c r="BK13" s="625"/>
      <c r="BL13" s="625"/>
      <c r="BM13" s="625"/>
      <c r="BN13" s="625"/>
      <c r="BO13" s="631"/>
      <c r="BP13" s="1061" t="s">
        <v>51</v>
      </c>
      <c r="BQ13" s="710"/>
      <c r="BR13" s="1023"/>
      <c r="BS13" s="625"/>
      <c r="BT13" s="625"/>
      <c r="BU13" s="625"/>
      <c r="BV13" s="625"/>
      <c r="BW13" s="631"/>
      <c r="BX13" s="1061" t="s">
        <v>51</v>
      </c>
      <c r="BY13" s="710"/>
      <c r="BZ13" s="1023"/>
      <c r="CA13" s="625"/>
      <c r="CB13" s="625"/>
      <c r="CC13" s="625"/>
      <c r="CD13" s="625"/>
      <c r="CE13" s="631"/>
      <c r="CF13" s="1061" t="s">
        <v>51</v>
      </c>
      <c r="CG13" s="710"/>
      <c r="CH13" s="1023"/>
      <c r="CI13" s="668"/>
      <c r="CJ13" s="625"/>
      <c r="CK13" s="625"/>
      <c r="CL13" s="625"/>
      <c r="CM13" s="631"/>
      <c r="CN13" s="1061" t="s">
        <v>51</v>
      </c>
      <c r="CO13" s="710"/>
      <c r="CP13" s="1023"/>
      <c r="CQ13" s="668"/>
      <c r="CR13" s="625"/>
      <c r="CS13" s="625"/>
      <c r="CT13" s="625"/>
      <c r="CU13" s="631"/>
      <c r="CV13" s="1061"/>
      <c r="CW13" s="654"/>
      <c r="CX13" s="759"/>
      <c r="CY13" s="637"/>
      <c r="CZ13" s="637"/>
      <c r="DA13" s="637"/>
      <c r="DB13" s="637"/>
      <c r="DC13" s="682"/>
      <c r="DD13" s="682"/>
      <c r="DE13" s="1061"/>
      <c r="DF13" s="626" t="s">
        <v>51</v>
      </c>
      <c r="DG13" s="801"/>
      <c r="DH13" s="1177"/>
    </row>
    <row r="14" s="1005" customFormat="1" spans="1:242">
      <c r="A14" s="602"/>
      <c r="B14" s="1024" t="s">
        <v>165</v>
      </c>
      <c r="C14" s="787"/>
      <c r="D14" s="1025">
        <v>430087028.407969</v>
      </c>
      <c r="E14" s="627">
        <v>505331190.031033</v>
      </c>
      <c r="F14" s="627">
        <v>-75244161.6230638</v>
      </c>
      <c r="G14" s="627">
        <v>516718664.319323</v>
      </c>
      <c r="H14" s="1062">
        <v>-0.167657260891619</v>
      </c>
      <c r="I14" s="787"/>
      <c r="J14" s="1025">
        <v>-275384771.594826</v>
      </c>
      <c r="K14" s="627">
        <v>-283469133.3965</v>
      </c>
      <c r="L14" s="627">
        <v>8084361.80167407</v>
      </c>
      <c r="M14" s="1080">
        <v>-267027836.376408</v>
      </c>
      <c r="N14" s="1062">
        <v>0.0312961200293682</v>
      </c>
      <c r="O14" s="787"/>
      <c r="P14" s="1025">
        <v>-278794706.587734</v>
      </c>
      <c r="Q14" s="1083">
        <v>-301162957.458315</v>
      </c>
      <c r="R14" s="627">
        <v>22368250.8705806</v>
      </c>
      <c r="S14" s="1080">
        <v>-289210304.272962</v>
      </c>
      <c r="T14" s="1062">
        <v>-0.0360139231947901</v>
      </c>
      <c r="U14" s="787"/>
      <c r="V14" s="1025">
        <v>-331045749.110511</v>
      </c>
      <c r="W14" s="627">
        <v>-319905334.950129</v>
      </c>
      <c r="X14" s="627">
        <v>-314132570.462026</v>
      </c>
      <c r="Y14" s="627">
        <v>-11140414.1603818</v>
      </c>
      <c r="Z14" s="627">
        <v>-16913178.6484852</v>
      </c>
      <c r="AA14" s="627">
        <v>-325066301.525981</v>
      </c>
      <c r="AB14" s="1062">
        <v>0.0183945476859963</v>
      </c>
      <c r="AC14" s="787"/>
      <c r="AD14" s="1025">
        <v>-299499037.815113</v>
      </c>
      <c r="AE14" s="627">
        <v>-340253004.586568</v>
      </c>
      <c r="AF14" s="627">
        <v>-335996810.238487</v>
      </c>
      <c r="AG14" s="627">
        <v>40753966.7714556</v>
      </c>
      <c r="AH14" s="627">
        <v>36497772.4233743</v>
      </c>
      <c r="AI14" s="627">
        <v>-289982612.859685</v>
      </c>
      <c r="AJ14" s="1062">
        <v>0.0328172260453156</v>
      </c>
      <c r="AK14" s="787"/>
      <c r="AL14" s="1025">
        <v>-384982497.824785</v>
      </c>
      <c r="AM14" s="627">
        <v>-341503103.176207</v>
      </c>
      <c r="AN14" s="627">
        <v>-340586504.63769</v>
      </c>
      <c r="AO14" s="627">
        <v>-43479394.6485775</v>
      </c>
      <c r="AP14" s="627">
        <v>-44395993.1870949</v>
      </c>
      <c r="AQ14" s="627">
        <v>-344777601.699409</v>
      </c>
      <c r="AR14" s="1062">
        <v>0.116611102134262</v>
      </c>
      <c r="AS14" s="787"/>
      <c r="AT14" s="1025">
        <v>-405430239.561263</v>
      </c>
      <c r="AU14" s="627">
        <v>-381305159.581755</v>
      </c>
      <c r="AV14" s="627">
        <v>-317581362.809583</v>
      </c>
      <c r="AW14" s="627">
        <v>-24125079.9795078</v>
      </c>
      <c r="AX14" s="627">
        <v>-87848876.7516801</v>
      </c>
      <c r="AY14" s="627">
        <v>-308374194.403668</v>
      </c>
      <c r="AZ14" s="1062">
        <v>0.314734653284726</v>
      </c>
      <c r="BA14" s="787"/>
      <c r="BB14" s="1025">
        <v>-393130470.390944</v>
      </c>
      <c r="BC14" s="627">
        <v>-352802662.423757</v>
      </c>
      <c r="BD14" s="627">
        <v>-345470216.788389</v>
      </c>
      <c r="BE14" s="627">
        <v>-40327807.9671866</v>
      </c>
      <c r="BF14" s="627">
        <v>-47660253.6025544</v>
      </c>
      <c r="BG14" s="627">
        <v>-303115305.096186</v>
      </c>
      <c r="BH14" s="1062">
        <v>0.296966744276384</v>
      </c>
      <c r="BI14" s="787"/>
      <c r="BJ14" s="1025">
        <v>-458012058.691367</v>
      </c>
      <c r="BK14" s="627">
        <v>-332826078.677289</v>
      </c>
      <c r="BL14" s="627">
        <v>-348546507.116481</v>
      </c>
      <c r="BM14" s="627">
        <v>-125185980.014078</v>
      </c>
      <c r="BN14" s="627">
        <v>-109465551.574886</v>
      </c>
      <c r="BO14" s="627">
        <v>-287990123.889364</v>
      </c>
      <c r="BP14" s="1062">
        <v>0.590374185426302</v>
      </c>
      <c r="BQ14" s="787"/>
      <c r="BR14" s="1025">
        <v>-191429159.342624</v>
      </c>
      <c r="BS14" s="627">
        <v>-335058329.85788</v>
      </c>
      <c r="BT14" s="627">
        <v>-346061729.996792</v>
      </c>
      <c r="BU14" s="627">
        <v>143629170.515256</v>
      </c>
      <c r="BV14" s="627">
        <v>154632570.654169</v>
      </c>
      <c r="BW14" s="627">
        <v>-287951423.90446</v>
      </c>
      <c r="BX14" s="1062">
        <v>-0.335203289683547</v>
      </c>
      <c r="BY14" s="787"/>
      <c r="BZ14" s="1025">
        <v>0</v>
      </c>
      <c r="CA14" s="627">
        <v>0</v>
      </c>
      <c r="CB14" s="627">
        <v>0</v>
      </c>
      <c r="CC14" s="627">
        <v>0</v>
      </c>
      <c r="CD14" s="627">
        <v>0</v>
      </c>
      <c r="CE14" s="627">
        <v>0</v>
      </c>
      <c r="CF14" s="1062" t="s">
        <v>51</v>
      </c>
      <c r="CG14" s="787"/>
      <c r="CH14" s="1025">
        <v>0</v>
      </c>
      <c r="CI14" s="1083">
        <v>0</v>
      </c>
      <c r="CJ14" s="627">
        <v>-250000</v>
      </c>
      <c r="CK14" s="627">
        <v>0</v>
      </c>
      <c r="CL14" s="627">
        <v>250000</v>
      </c>
      <c r="CM14" s="627"/>
      <c r="CN14" s="1062" t="s">
        <v>51</v>
      </c>
      <c r="CO14" s="787"/>
      <c r="CP14" s="1025">
        <v>-2587621662.5112</v>
      </c>
      <c r="CQ14" s="627">
        <v>-2482954574.07737</v>
      </c>
      <c r="CR14" s="627">
        <v>-2742254233.16536</v>
      </c>
      <c r="CS14" s="627">
        <v>-104667088.433829</v>
      </c>
      <c r="CT14" s="627">
        <v>154632570.654168</v>
      </c>
      <c r="CU14" s="627">
        <v>-2186777039.7088</v>
      </c>
      <c r="CV14" s="1062">
        <v>0.183303837347667</v>
      </c>
      <c r="CW14" s="787"/>
      <c r="CX14" s="603">
        <v>-3110897084.96927</v>
      </c>
      <c r="CY14" s="627">
        <v>0</v>
      </c>
      <c r="CZ14" s="627">
        <v>0</v>
      </c>
      <c r="DA14" s="627">
        <v>0</v>
      </c>
      <c r="DB14" s="627">
        <v>-1539151115.93239</v>
      </c>
      <c r="DC14" s="684">
        <v>1.02117716237677</v>
      </c>
      <c r="DD14" s="684">
        <v>-1</v>
      </c>
      <c r="DE14" s="1062">
        <v>-1</v>
      </c>
      <c r="DF14" s="628">
        <v>-1</v>
      </c>
      <c r="DG14" s="1172"/>
      <c r="DH14" s="1174"/>
      <c r="DI14" s="602"/>
      <c r="DJ14" s="602"/>
      <c r="DK14" s="602"/>
      <c r="DL14" s="602"/>
      <c r="DM14" s="602"/>
      <c r="DN14" s="602"/>
      <c r="DO14" s="602"/>
      <c r="DP14" s="602"/>
      <c r="DQ14" s="602"/>
      <c r="DR14" s="602"/>
      <c r="DS14" s="602"/>
      <c r="DT14" s="602"/>
      <c r="DU14" s="602"/>
      <c r="DV14" s="602"/>
      <c r="DW14" s="602"/>
      <c r="DX14" s="602"/>
      <c r="DY14" s="602"/>
      <c r="DZ14" s="602"/>
      <c r="EA14" s="602"/>
      <c r="EB14" s="602"/>
      <c r="EC14" s="602"/>
      <c r="ED14" s="602"/>
      <c r="EE14" s="602"/>
      <c r="EF14" s="602"/>
      <c r="EG14" s="602"/>
      <c r="EH14" s="602"/>
      <c r="EI14" s="602"/>
      <c r="EJ14" s="602"/>
      <c r="EK14" s="602"/>
      <c r="EL14" s="602"/>
      <c r="EM14" s="602"/>
      <c r="EN14" s="602"/>
      <c r="EO14" s="602"/>
      <c r="EP14" s="602"/>
      <c r="EQ14" s="602"/>
      <c r="ER14" s="602"/>
      <c r="ES14" s="602"/>
      <c r="ET14" s="602"/>
      <c r="EU14" s="602"/>
      <c r="EV14" s="602"/>
      <c r="EW14" s="602"/>
      <c r="EX14" s="602"/>
      <c r="EY14" s="602"/>
      <c r="EZ14" s="602"/>
      <c r="FA14" s="602"/>
      <c r="FB14" s="602"/>
      <c r="FC14" s="602"/>
      <c r="FD14" s="602"/>
      <c r="FE14" s="602"/>
      <c r="FF14" s="602"/>
      <c r="FG14" s="602"/>
      <c r="FH14" s="602"/>
      <c r="FI14" s="602"/>
      <c r="FJ14" s="602"/>
      <c r="FK14" s="602"/>
      <c r="FL14" s="602"/>
      <c r="FM14" s="602"/>
      <c r="FN14" s="602"/>
      <c r="FO14" s="602"/>
      <c r="FP14" s="602"/>
      <c r="FQ14" s="602"/>
      <c r="FR14" s="602"/>
      <c r="FS14" s="602"/>
      <c r="FT14" s="602"/>
      <c r="FU14" s="602"/>
      <c r="FV14" s="602"/>
      <c r="FW14" s="602"/>
      <c r="FX14" s="602"/>
      <c r="FY14" s="602"/>
      <c r="FZ14" s="602"/>
      <c r="GA14" s="602"/>
      <c r="GB14" s="602"/>
      <c r="GC14" s="602"/>
      <c r="GD14" s="602"/>
      <c r="GE14" s="602"/>
      <c r="GF14" s="602"/>
      <c r="GG14" s="602"/>
      <c r="GH14" s="602"/>
      <c r="GI14" s="602"/>
      <c r="GJ14" s="602"/>
      <c r="GK14" s="602"/>
      <c r="GL14" s="602"/>
      <c r="GM14" s="602"/>
      <c r="GN14" s="602"/>
      <c r="GO14" s="602"/>
      <c r="GP14" s="602"/>
      <c r="GQ14" s="602"/>
      <c r="GR14" s="602"/>
      <c r="GS14" s="602"/>
      <c r="GT14" s="602"/>
      <c r="GU14" s="602"/>
      <c r="GV14" s="602"/>
      <c r="GW14" s="602"/>
      <c r="GX14" s="602"/>
      <c r="GY14" s="602"/>
      <c r="GZ14" s="602"/>
      <c r="HA14" s="602"/>
      <c r="HB14" s="602"/>
      <c r="HC14" s="602"/>
      <c r="HD14" s="602"/>
      <c r="HE14" s="602"/>
      <c r="HF14" s="602"/>
      <c r="HG14" s="602"/>
      <c r="HH14" s="602"/>
      <c r="HI14" s="602"/>
      <c r="HJ14" s="602"/>
      <c r="HK14" s="602"/>
      <c r="HL14" s="602"/>
      <c r="HM14" s="602"/>
      <c r="HN14" s="602"/>
      <c r="HO14" s="602"/>
      <c r="HP14" s="602"/>
      <c r="HQ14" s="602"/>
      <c r="HR14" s="602"/>
      <c r="HS14" s="602"/>
      <c r="HT14" s="602"/>
      <c r="HU14" s="602"/>
      <c r="HV14" s="602"/>
      <c r="HW14" s="602"/>
      <c r="HX14" s="602"/>
      <c r="HY14" s="602"/>
      <c r="HZ14" s="602"/>
      <c r="IA14" s="602"/>
      <c r="IB14" s="602"/>
      <c r="IC14" s="602"/>
      <c r="ID14" s="602"/>
      <c r="IE14" s="602"/>
      <c r="IF14" s="602"/>
      <c r="IG14" s="602"/>
      <c r="IH14" s="602"/>
    </row>
    <row r="15" s="1007" customFormat="1" ht="15" spans="1:242">
      <c r="A15" s="1033"/>
      <c r="B15" s="1030" t="s">
        <v>164</v>
      </c>
      <c r="C15" s="1034"/>
      <c r="D15" s="1032">
        <v>-1.18528267523434</v>
      </c>
      <c r="E15" s="682">
        <v>-1.4167163963642</v>
      </c>
      <c r="F15" s="682">
        <v>0.231433721129859</v>
      </c>
      <c r="G15" s="682">
        <v>-1.28244571165866</v>
      </c>
      <c r="H15" s="1061">
        <v>-0.0757638592737445</v>
      </c>
      <c r="I15" s="1034"/>
      <c r="J15" s="1032">
        <v>0.868265688157633</v>
      </c>
      <c r="K15" s="682">
        <v>0.870772249219283</v>
      </c>
      <c r="L15" s="682">
        <v>-0.00250656106165059</v>
      </c>
      <c r="M15" s="682">
        <v>0.81753952365119</v>
      </c>
      <c r="N15" s="1061">
        <v>0.0620473543344989</v>
      </c>
      <c r="O15" s="1034"/>
      <c r="P15" s="1032">
        <v>0.801616446144635</v>
      </c>
      <c r="Q15" s="1086">
        <v>0.739340946188479</v>
      </c>
      <c r="R15" s="682">
        <v>0.0622754999561564</v>
      </c>
      <c r="S15" s="682">
        <v>0.78014207125924</v>
      </c>
      <c r="T15" s="1061">
        <v>0.0275262361517481</v>
      </c>
      <c r="U15" s="1034"/>
      <c r="V15" s="1032">
        <v>0.851798643439807</v>
      </c>
      <c r="W15" s="682">
        <v>0.672836080207243</v>
      </c>
      <c r="X15" s="682">
        <v>0.794287006493989</v>
      </c>
      <c r="Y15" s="682">
        <v>0.178962563232564</v>
      </c>
      <c r="Z15" s="682">
        <v>0.0575116369458172</v>
      </c>
      <c r="AA15" s="682">
        <v>0.82674882332052</v>
      </c>
      <c r="AB15" s="1061">
        <v>0.0302991905312634</v>
      </c>
      <c r="AC15" s="1034"/>
      <c r="AD15" s="1032">
        <v>0.788798058693964</v>
      </c>
      <c r="AE15" s="682">
        <v>0.655399189063969</v>
      </c>
      <c r="AF15" s="682">
        <v>0.723073502911436</v>
      </c>
      <c r="AG15" s="682">
        <v>0.133398869629996</v>
      </c>
      <c r="AH15" s="682">
        <v>0.0657245557825284</v>
      </c>
      <c r="AI15" s="682">
        <v>0.765751154458386</v>
      </c>
      <c r="AJ15" s="1061">
        <v>0.0300971198037299</v>
      </c>
      <c r="AK15" s="1034"/>
      <c r="AL15" s="1032">
        <v>1.08045634125704</v>
      </c>
      <c r="AM15" s="682">
        <v>0.608349860960466</v>
      </c>
      <c r="AN15" s="682">
        <v>0.596290717832938</v>
      </c>
      <c r="AO15" s="682">
        <v>0.472106480296571</v>
      </c>
      <c r="AP15" s="682">
        <v>0.4841656234241</v>
      </c>
      <c r="AQ15" s="682">
        <v>0.949204276750719</v>
      </c>
      <c r="AR15" s="1061">
        <v>0.138275888258338</v>
      </c>
      <c r="AS15" s="1034"/>
      <c r="AT15" s="1032">
        <v>1.02055061365487</v>
      </c>
      <c r="AU15" s="682">
        <v>0.637053879790579</v>
      </c>
      <c r="AV15" s="682">
        <v>0.749443720580708</v>
      </c>
      <c r="AW15" s="682">
        <v>0.383496733864292</v>
      </c>
      <c r="AX15" s="682">
        <v>0.271106893074164</v>
      </c>
      <c r="AY15" s="682">
        <v>0.79209200573867</v>
      </c>
      <c r="AZ15" s="1061">
        <v>0.288424332351582</v>
      </c>
      <c r="BA15" s="1034"/>
      <c r="BB15" s="1032">
        <v>0.992547742644112</v>
      </c>
      <c r="BC15" s="682">
        <v>0.568087080806321</v>
      </c>
      <c r="BD15" s="682">
        <v>0.863680020798206</v>
      </c>
      <c r="BE15" s="682">
        <v>0.424460661837791</v>
      </c>
      <c r="BF15" s="682">
        <v>0.128867721845906</v>
      </c>
      <c r="BG15" s="682">
        <v>0.799925179900764</v>
      </c>
      <c r="BH15" s="1061">
        <v>0.240800724346801</v>
      </c>
      <c r="BI15" s="1034"/>
      <c r="BJ15" s="1032">
        <v>1.17717131189425</v>
      </c>
      <c r="BK15" s="682">
        <v>0.52202569502632</v>
      </c>
      <c r="BL15" s="682">
        <v>0.87504797475761</v>
      </c>
      <c r="BM15" s="682">
        <v>0.655145616867925</v>
      </c>
      <c r="BN15" s="682">
        <v>0.302123337136635</v>
      </c>
      <c r="BO15" s="682">
        <v>0.787133003894284</v>
      </c>
      <c r="BP15" s="1061">
        <v>0.495517664829545</v>
      </c>
      <c r="BQ15" s="1034"/>
      <c r="BR15" s="1032">
        <v>0.440738186834708</v>
      </c>
      <c r="BS15" s="682">
        <v>0.497961990585142</v>
      </c>
      <c r="BT15" s="682">
        <v>0.857358818652337</v>
      </c>
      <c r="BU15" s="682">
        <v>-0.0572238037504341</v>
      </c>
      <c r="BV15" s="682">
        <v>-0.416620631817629</v>
      </c>
      <c r="BW15" s="682">
        <v>0.791299106065804</v>
      </c>
      <c r="BX15" s="1061">
        <v>-0.443019480931833</v>
      </c>
      <c r="BY15" s="1034"/>
      <c r="BZ15" s="1032" t="e">
        <v>#DIV/0!</v>
      </c>
      <c r="CA15" s="682" t="e">
        <v>#DIV/0!</v>
      </c>
      <c r="CB15" s="682" t="e">
        <v>#DIV/0!</v>
      </c>
      <c r="CC15" s="682" t="e">
        <v>#DIV/0!</v>
      </c>
      <c r="CD15" s="682" t="e">
        <v>#DIV/0!</v>
      </c>
      <c r="CE15" s="682" t="e">
        <v>#DIV/0!</v>
      </c>
      <c r="CF15" s="1061" t="s">
        <v>51</v>
      </c>
      <c r="CG15" s="1034"/>
      <c r="CH15" s="1032" t="e">
        <v>#DIV/0!</v>
      </c>
      <c r="CI15" s="1086" t="e">
        <v>#DIV/0!</v>
      </c>
      <c r="CJ15" s="682" t="e">
        <v>#DIV/0!</v>
      </c>
      <c r="CK15" s="682" t="e">
        <v>#DIV/0!</v>
      </c>
      <c r="CL15" s="682" t="e">
        <v>#DIV/0!</v>
      </c>
      <c r="CM15" s="682" t="e">
        <v>#DIV/0!</v>
      </c>
      <c r="CN15" s="1061" t="s">
        <v>51</v>
      </c>
      <c r="CO15" s="1034"/>
      <c r="CP15" s="1032">
        <v>0.686512745304989</v>
      </c>
      <c r="CQ15" s="682">
        <v>0.479747239918121</v>
      </c>
      <c r="CR15" s="682">
        <v>0.733512271884087</v>
      </c>
      <c r="CS15" s="682">
        <v>-0.074426149329316</v>
      </c>
      <c r="CT15" s="682"/>
      <c r="CU15" s="682">
        <v>0.585737308978771</v>
      </c>
      <c r="CV15" s="1061">
        <v>0.172048860097232</v>
      </c>
      <c r="CW15" s="1034"/>
      <c r="CX15" s="1149">
        <v>0.468739054880102</v>
      </c>
      <c r="CY15" s="683" t="e">
        <v>#DIV/0!</v>
      </c>
      <c r="CZ15" s="683" t="e">
        <v>#DIV/0!</v>
      </c>
      <c r="DA15" s="683">
        <v>0</v>
      </c>
      <c r="DB15" s="683">
        <v>0.346284734296905</v>
      </c>
      <c r="DC15" s="1158">
        <v>12.2454320583197</v>
      </c>
      <c r="DD15" s="682" t="s">
        <v>51</v>
      </c>
      <c r="DE15" s="1061" t="s">
        <v>51</v>
      </c>
      <c r="DF15" s="1175">
        <v>-34.6284734296905</v>
      </c>
      <c r="DG15" s="1178"/>
      <c r="DH15" s="1179"/>
      <c r="DI15" s="1033"/>
      <c r="DJ15" s="1033"/>
      <c r="DK15" s="1033"/>
      <c r="DL15" s="1033"/>
      <c r="DM15" s="1033"/>
      <c r="DN15" s="1033"/>
      <c r="DO15" s="1033"/>
      <c r="DP15" s="1033"/>
      <c r="DQ15" s="1033"/>
      <c r="DR15" s="1033"/>
      <c r="DS15" s="1033"/>
      <c r="DT15" s="1033"/>
      <c r="DU15" s="1033"/>
      <c r="DV15" s="1033"/>
      <c r="DW15" s="1033"/>
      <c r="DX15" s="1033"/>
      <c r="DY15" s="1033"/>
      <c r="DZ15" s="1033"/>
      <c r="EA15" s="1033"/>
      <c r="EB15" s="1033"/>
      <c r="EC15" s="1033"/>
      <c r="ED15" s="1033"/>
      <c r="EE15" s="1033"/>
      <c r="EF15" s="1033"/>
      <c r="EG15" s="1033"/>
      <c r="EH15" s="1033"/>
      <c r="EI15" s="1033"/>
      <c r="EJ15" s="1033"/>
      <c r="EK15" s="1033"/>
      <c r="EL15" s="1033"/>
      <c r="EM15" s="1033"/>
      <c r="EN15" s="1033"/>
      <c r="EO15" s="1033"/>
      <c r="EP15" s="1033"/>
      <c r="EQ15" s="1033"/>
      <c r="ER15" s="1033"/>
      <c r="ES15" s="1033"/>
      <c r="ET15" s="1033"/>
      <c r="EU15" s="1033"/>
      <c r="EV15" s="1033"/>
      <c r="EW15" s="1033"/>
      <c r="EX15" s="1033"/>
      <c r="EY15" s="1033"/>
      <c r="EZ15" s="1033"/>
      <c r="FA15" s="1033"/>
      <c r="FB15" s="1033"/>
      <c r="FC15" s="1033"/>
      <c r="FD15" s="1033"/>
      <c r="FE15" s="1033"/>
      <c r="FF15" s="1033"/>
      <c r="FG15" s="1033"/>
      <c r="FH15" s="1033"/>
      <c r="FI15" s="1033"/>
      <c r="FJ15" s="1033"/>
      <c r="FK15" s="1033"/>
      <c r="FL15" s="1033"/>
      <c r="FM15" s="1033"/>
      <c r="FN15" s="1033"/>
      <c r="FO15" s="1033"/>
      <c r="FP15" s="1033"/>
      <c r="FQ15" s="1033"/>
      <c r="FR15" s="1033"/>
      <c r="FS15" s="1033"/>
      <c r="FT15" s="1033"/>
      <c r="FU15" s="1033"/>
      <c r="FV15" s="1033"/>
      <c r="FW15" s="1033"/>
      <c r="FX15" s="1033"/>
      <c r="FY15" s="1033"/>
      <c r="FZ15" s="1033"/>
      <c r="GA15" s="1033"/>
      <c r="GB15" s="1033"/>
      <c r="GC15" s="1033"/>
      <c r="GD15" s="1033"/>
      <c r="GE15" s="1033"/>
      <c r="GF15" s="1033"/>
      <c r="GG15" s="1033"/>
      <c r="GH15" s="1033"/>
      <c r="GI15" s="1033"/>
      <c r="GJ15" s="1033"/>
      <c r="GK15" s="1033"/>
      <c r="GL15" s="1033"/>
      <c r="GM15" s="1033"/>
      <c r="GN15" s="1033"/>
      <c r="GO15" s="1033"/>
      <c r="GP15" s="1033"/>
      <c r="GQ15" s="1033"/>
      <c r="GR15" s="1033"/>
      <c r="GS15" s="1033"/>
      <c r="GT15" s="1033"/>
      <c r="GU15" s="1033"/>
      <c r="GV15" s="1033"/>
      <c r="GW15" s="1033"/>
      <c r="GX15" s="1033"/>
      <c r="GY15" s="1033"/>
      <c r="GZ15" s="1033"/>
      <c r="HA15" s="1033"/>
      <c r="HB15" s="1033"/>
      <c r="HC15" s="1033"/>
      <c r="HD15" s="1033"/>
      <c r="HE15" s="1033"/>
      <c r="HF15" s="1033"/>
      <c r="HG15" s="1033"/>
      <c r="HH15" s="1033"/>
      <c r="HI15" s="1033"/>
      <c r="HJ15" s="1033"/>
      <c r="HK15" s="1033"/>
      <c r="HL15" s="1033"/>
      <c r="HM15" s="1033"/>
      <c r="HN15" s="1033"/>
      <c r="HO15" s="1033"/>
      <c r="HP15" s="1033"/>
      <c r="HQ15" s="1033"/>
      <c r="HR15" s="1033"/>
      <c r="HS15" s="1033"/>
      <c r="HT15" s="1033"/>
      <c r="HU15" s="1033"/>
      <c r="HV15" s="1033"/>
      <c r="HW15" s="1033"/>
      <c r="HX15" s="1033"/>
      <c r="HY15" s="1033"/>
      <c r="HZ15" s="1033"/>
      <c r="IA15" s="1033"/>
      <c r="IB15" s="1033"/>
      <c r="IC15" s="1033"/>
      <c r="ID15" s="1033"/>
      <c r="IE15" s="1033"/>
      <c r="IF15" s="1033"/>
      <c r="IG15" s="1033"/>
      <c r="IH15" s="1033"/>
    </row>
    <row r="16" ht="3.75" customHeight="1" spans="2:112">
      <c r="B16" s="1026"/>
      <c r="C16" s="710"/>
      <c r="D16" s="1023"/>
      <c r="E16" s="625"/>
      <c r="F16" s="625"/>
      <c r="G16" s="631"/>
      <c r="H16" s="1061" t="s">
        <v>51</v>
      </c>
      <c r="I16" s="710"/>
      <c r="J16" s="1023"/>
      <c r="K16" s="625"/>
      <c r="L16" s="625"/>
      <c r="M16" s="631"/>
      <c r="N16" s="1061" t="s">
        <v>51</v>
      </c>
      <c r="O16" s="710"/>
      <c r="P16" s="1023"/>
      <c r="Q16" s="668"/>
      <c r="R16" s="625"/>
      <c r="S16" s="631"/>
      <c r="T16" s="1061" t="s">
        <v>51</v>
      </c>
      <c r="U16" s="710"/>
      <c r="V16" s="1023"/>
      <c r="W16" s="625"/>
      <c r="X16" s="625"/>
      <c r="Y16" s="625"/>
      <c r="Z16" s="625"/>
      <c r="AA16" s="631"/>
      <c r="AB16" s="1061" t="s">
        <v>51</v>
      </c>
      <c r="AC16" s="710"/>
      <c r="AD16" s="1023"/>
      <c r="AE16" s="625"/>
      <c r="AF16" s="625"/>
      <c r="AG16" s="625"/>
      <c r="AH16" s="625"/>
      <c r="AI16" s="631"/>
      <c r="AJ16" s="1061" t="s">
        <v>51</v>
      </c>
      <c r="AK16" s="710"/>
      <c r="AL16" s="1023"/>
      <c r="AM16" s="625"/>
      <c r="AN16" s="625"/>
      <c r="AO16" s="625"/>
      <c r="AP16" s="625"/>
      <c r="AQ16" s="631"/>
      <c r="AR16" s="1061" t="s">
        <v>51</v>
      </c>
      <c r="AS16" s="710"/>
      <c r="AT16" s="1023"/>
      <c r="AU16" s="625"/>
      <c r="AV16" s="625"/>
      <c r="AW16" s="625"/>
      <c r="AX16" s="625"/>
      <c r="AY16" s="631"/>
      <c r="AZ16" s="1061" t="s">
        <v>51</v>
      </c>
      <c r="BA16" s="710"/>
      <c r="BB16" s="1023"/>
      <c r="BC16" s="625"/>
      <c r="BD16" s="625"/>
      <c r="BE16" s="625"/>
      <c r="BF16" s="625"/>
      <c r="BG16" s="631"/>
      <c r="BH16" s="1061" t="s">
        <v>51</v>
      </c>
      <c r="BI16" s="710"/>
      <c r="BJ16" s="1023"/>
      <c r="BK16" s="625"/>
      <c r="BL16" s="625"/>
      <c r="BM16" s="625"/>
      <c r="BN16" s="625"/>
      <c r="BO16" s="631"/>
      <c r="BP16" s="1061" t="s">
        <v>51</v>
      </c>
      <c r="BQ16" s="710"/>
      <c r="BR16" s="1023"/>
      <c r="BS16" s="625"/>
      <c r="BT16" s="625"/>
      <c r="BU16" s="625"/>
      <c r="BV16" s="625"/>
      <c r="BW16" s="631"/>
      <c r="BX16" s="1061" t="s">
        <v>51</v>
      </c>
      <c r="BY16" s="710"/>
      <c r="BZ16" s="1023"/>
      <c r="CA16" s="625"/>
      <c r="CB16" s="625"/>
      <c r="CC16" s="625"/>
      <c r="CD16" s="625"/>
      <c r="CE16" s="631"/>
      <c r="CF16" s="1061" t="s">
        <v>51</v>
      </c>
      <c r="CG16" s="710"/>
      <c r="CH16" s="1023"/>
      <c r="CI16" s="668"/>
      <c r="CJ16" s="625"/>
      <c r="CK16" s="625"/>
      <c r="CL16" s="625"/>
      <c r="CM16" s="631"/>
      <c r="CN16" s="1061" t="s">
        <v>51</v>
      </c>
      <c r="CO16" s="710"/>
      <c r="CP16" s="1023"/>
      <c r="CQ16" s="625"/>
      <c r="CR16" s="625"/>
      <c r="CS16" s="625"/>
      <c r="CT16" s="625"/>
      <c r="CU16" s="631"/>
      <c r="CV16" s="1061"/>
      <c r="CW16" s="654"/>
      <c r="CX16" s="759"/>
      <c r="CY16" s="637"/>
      <c r="CZ16" s="637"/>
      <c r="DA16" s="637"/>
      <c r="DB16" s="637"/>
      <c r="DC16" s="682"/>
      <c r="DD16" s="682"/>
      <c r="DE16" s="1061"/>
      <c r="DF16" s="626" t="s">
        <v>51</v>
      </c>
      <c r="DG16" s="801"/>
      <c r="DH16" s="1177"/>
    </row>
    <row r="17" s="1006" customFormat="1" spans="1:242">
      <c r="A17" s="602"/>
      <c r="B17" s="1027" t="s">
        <v>166</v>
      </c>
      <c r="C17" s="787"/>
      <c r="D17" s="1028">
        <v>719155866.56007</v>
      </c>
      <c r="E17" s="1063">
        <v>776551692.892527</v>
      </c>
      <c r="F17" s="1063">
        <v>-57395826.3324577</v>
      </c>
      <c r="G17" s="1063">
        <v>835383492.79545</v>
      </c>
      <c r="H17" s="1064">
        <v>-0.139130862936311</v>
      </c>
      <c r="I17" s="787"/>
      <c r="J17" s="1028">
        <v>-23184354.0650914</v>
      </c>
      <c r="K17" s="1063">
        <v>-40215723.4097187</v>
      </c>
      <c r="L17" s="1063">
        <v>17031369.3446273</v>
      </c>
      <c r="M17" s="1079">
        <v>-10149999.2646607</v>
      </c>
      <c r="N17" s="1064">
        <v>1.28417297977671</v>
      </c>
      <c r="O17" s="787"/>
      <c r="P17" s="1028">
        <v>-9092222.11873049</v>
      </c>
      <c r="Q17" s="1084">
        <v>8581479.72923356</v>
      </c>
      <c r="R17" s="1063">
        <v>-17673701.847964</v>
      </c>
      <c r="S17" s="1079">
        <v>5451174.35978264</v>
      </c>
      <c r="T17" s="1064">
        <v>-2.66793823103707</v>
      </c>
      <c r="U17" s="787"/>
      <c r="V17" s="1028">
        <v>-24586793.8671137</v>
      </c>
      <c r="W17" s="1063">
        <v>26266643.8512827</v>
      </c>
      <c r="X17" s="1063">
        <v>-9158906.23902583</v>
      </c>
      <c r="Y17" s="1063">
        <v>-50853437.7183964</v>
      </c>
      <c r="Z17" s="1063">
        <v>-15427887.6280879</v>
      </c>
      <c r="AA17" s="1063">
        <v>384351794.035189</v>
      </c>
      <c r="AB17" s="1064">
        <v>-1.06396950462748</v>
      </c>
      <c r="AC17" s="787"/>
      <c r="AD17" s="1101">
        <v>-2536745.79017693</v>
      </c>
      <c r="AE17" s="1102">
        <v>42117408.805748</v>
      </c>
      <c r="AF17" s="1092">
        <v>25967343.0729253</v>
      </c>
      <c r="AG17" s="1092">
        <v>-44654154.595925</v>
      </c>
      <c r="AH17" s="1092">
        <v>-28504088.8631023</v>
      </c>
      <c r="AI17" s="1092">
        <v>9529682.858298</v>
      </c>
      <c r="AJ17" s="1096">
        <v>-1.26619414600645</v>
      </c>
      <c r="AK17" s="787"/>
      <c r="AL17" s="1091">
        <v>-100616001.290865</v>
      </c>
      <c r="AM17" s="1092">
        <v>78061041.6160582</v>
      </c>
      <c r="AN17" s="1092">
        <v>98526906.2861027</v>
      </c>
      <c r="AO17" s="1092">
        <v>-178677042.906923</v>
      </c>
      <c r="AP17" s="1092">
        <v>-199142907.576968</v>
      </c>
      <c r="AQ17" s="1092">
        <v>6301787.04830992</v>
      </c>
      <c r="AR17" s="1096">
        <v>-16.9662648895521</v>
      </c>
      <c r="AS17" s="787"/>
      <c r="AT17" s="1091">
        <v>-90115413.900973</v>
      </c>
      <c r="AU17" s="1092">
        <v>84607038.1665692</v>
      </c>
      <c r="AV17" s="1092">
        <v>4167942.52485138</v>
      </c>
      <c r="AW17" s="1092">
        <v>-174722452.067542</v>
      </c>
      <c r="AX17" s="1092">
        <v>-94283356.4258243</v>
      </c>
      <c r="AY17" s="1092">
        <v>1508776.98004794</v>
      </c>
      <c r="AZ17" s="1096">
        <v>-60.7274581284436</v>
      </c>
      <c r="BA17" s="787"/>
      <c r="BB17" s="1091">
        <v>-80799952.0154066</v>
      </c>
      <c r="BC17" s="1092">
        <v>134980649.564236</v>
      </c>
      <c r="BD17" s="1092">
        <v>-32634803.6994597</v>
      </c>
      <c r="BE17" s="1092">
        <v>-215780601.579643</v>
      </c>
      <c r="BF17" s="1092">
        <v>-48165148.3159469</v>
      </c>
      <c r="BG17" s="1092">
        <v>299781.729328811</v>
      </c>
      <c r="BH17" s="1096">
        <v>-270.529274503525</v>
      </c>
      <c r="BI17" s="787"/>
      <c r="BJ17" s="1091">
        <v>-163593352.244162</v>
      </c>
      <c r="BK17" s="1092">
        <v>170962557.928705</v>
      </c>
      <c r="BL17" s="1092">
        <v>-56073329.4014485</v>
      </c>
      <c r="BM17" s="1092">
        <v>-334555910.172867</v>
      </c>
      <c r="BN17" s="1092">
        <v>-107520022.842713</v>
      </c>
      <c r="BO17" s="1092">
        <v>-55560576.6054239</v>
      </c>
      <c r="BP17" s="1096">
        <v>1.94441422748286</v>
      </c>
      <c r="BQ17" s="787"/>
      <c r="BR17" s="1091">
        <v>148359440.360678</v>
      </c>
      <c r="BS17" s="1092">
        <v>198593905.565041</v>
      </c>
      <c r="BT17" s="1092">
        <v>-40294959.8739826</v>
      </c>
      <c r="BU17" s="1092">
        <v>-50234465.204363</v>
      </c>
      <c r="BV17" s="1092">
        <v>188654400.234661</v>
      </c>
      <c r="BW17" s="1092">
        <v>4132502.6441524</v>
      </c>
      <c r="BX17" s="1096">
        <v>34.9006280541914</v>
      </c>
      <c r="BY17" s="787"/>
      <c r="BZ17" s="1091">
        <v>0</v>
      </c>
      <c r="CA17" s="1092">
        <v>0</v>
      </c>
      <c r="CB17" s="1092">
        <v>0</v>
      </c>
      <c r="CC17" s="1092">
        <v>0</v>
      </c>
      <c r="CD17" s="1092">
        <v>0</v>
      </c>
      <c r="CE17" s="1092">
        <v>0</v>
      </c>
      <c r="CF17" s="1096" t="s">
        <v>51</v>
      </c>
      <c r="CG17" s="787"/>
      <c r="CH17" s="1091">
        <v>0</v>
      </c>
      <c r="CI17" s="1102">
        <v>0</v>
      </c>
      <c r="CJ17" s="1092">
        <v>-250000</v>
      </c>
      <c r="CK17" s="1092">
        <v>0</v>
      </c>
      <c r="CL17" s="1092">
        <v>250000</v>
      </c>
      <c r="CM17" s="1092">
        <v>0</v>
      </c>
      <c r="CN17" s="1096" t="s">
        <v>51</v>
      </c>
      <c r="CO17" s="787"/>
      <c r="CP17" s="1028">
        <v>372990471.628228</v>
      </c>
      <c r="CQ17" s="1063">
        <v>1479497498.91064</v>
      </c>
      <c r="CR17" s="1063">
        <v>184336071.393569</v>
      </c>
      <c r="CS17" s="1063">
        <v>-1106507027.28241</v>
      </c>
      <c r="CT17" s="1063">
        <v>188654400.234659</v>
      </c>
      <c r="CU17" s="1063">
        <v>1181715404.58047</v>
      </c>
      <c r="CV17" s="1139" t="s">
        <v>53</v>
      </c>
      <c r="CW17" s="787"/>
      <c r="CX17" s="1148">
        <v>2011300683.93789</v>
      </c>
      <c r="CY17" s="1063">
        <v>0</v>
      </c>
      <c r="CZ17" s="1063">
        <v>0</v>
      </c>
      <c r="DA17" s="1063">
        <v>3358242562.62547</v>
      </c>
      <c r="DB17" s="1063">
        <v>2397122783.71176</v>
      </c>
      <c r="DC17" s="1139">
        <v>-0.160952164150916</v>
      </c>
      <c r="DD17" s="1139">
        <v>-1</v>
      </c>
      <c r="DE17" s="1064">
        <v>-1</v>
      </c>
      <c r="DF17" s="1173">
        <v>0.400947246192158</v>
      </c>
      <c r="DG17" s="1172"/>
      <c r="DH17" s="1174"/>
      <c r="DI17" s="1193"/>
      <c r="DJ17" s="602"/>
      <c r="DK17" s="602"/>
      <c r="DL17" s="602"/>
      <c r="DM17" s="602"/>
      <c r="DN17" s="602"/>
      <c r="DO17" s="602"/>
      <c r="DP17" s="602"/>
      <c r="DQ17" s="602"/>
      <c r="DR17" s="602"/>
      <c r="DS17" s="602"/>
      <c r="DT17" s="602"/>
      <c r="DU17" s="602"/>
      <c r="DV17" s="602"/>
      <c r="DW17" s="602"/>
      <c r="DX17" s="602"/>
      <c r="DY17" s="602"/>
      <c r="DZ17" s="602"/>
      <c r="EA17" s="602"/>
      <c r="EB17" s="602"/>
      <c r="EC17" s="602"/>
      <c r="ED17" s="602"/>
      <c r="EE17" s="602"/>
      <c r="EF17" s="602"/>
      <c r="EG17" s="602"/>
      <c r="EH17" s="602"/>
      <c r="EI17" s="602"/>
      <c r="EJ17" s="602"/>
      <c r="EK17" s="602"/>
      <c r="EL17" s="602"/>
      <c r="EM17" s="602"/>
      <c r="EN17" s="602"/>
      <c r="EO17" s="602"/>
      <c r="EP17" s="602"/>
      <c r="EQ17" s="602"/>
      <c r="ER17" s="602"/>
      <c r="ES17" s="602"/>
      <c r="ET17" s="602"/>
      <c r="EU17" s="602"/>
      <c r="EV17" s="602"/>
      <c r="EW17" s="602"/>
      <c r="EX17" s="602"/>
      <c r="EY17" s="602"/>
      <c r="EZ17" s="602"/>
      <c r="FA17" s="602"/>
      <c r="FB17" s="602"/>
      <c r="FC17" s="602"/>
      <c r="FD17" s="602"/>
      <c r="FE17" s="602"/>
      <c r="FF17" s="602"/>
      <c r="FG17" s="602"/>
      <c r="FH17" s="602"/>
      <c r="FI17" s="602"/>
      <c r="FJ17" s="602"/>
      <c r="FK17" s="602"/>
      <c r="FL17" s="602"/>
      <c r="FM17" s="602"/>
      <c r="FN17" s="602"/>
      <c r="FO17" s="602"/>
      <c r="FP17" s="602"/>
      <c r="FQ17" s="602"/>
      <c r="FR17" s="602"/>
      <c r="FS17" s="602"/>
      <c r="FT17" s="602"/>
      <c r="FU17" s="602"/>
      <c r="FV17" s="602"/>
      <c r="FW17" s="602"/>
      <c r="FX17" s="602"/>
      <c r="FY17" s="602"/>
      <c r="FZ17" s="602"/>
      <c r="GA17" s="602"/>
      <c r="GB17" s="602"/>
      <c r="GC17" s="602"/>
      <c r="GD17" s="602"/>
      <c r="GE17" s="602"/>
      <c r="GF17" s="602"/>
      <c r="GG17" s="602"/>
      <c r="GH17" s="602"/>
      <c r="GI17" s="602"/>
      <c r="GJ17" s="602"/>
      <c r="GK17" s="602"/>
      <c r="GL17" s="602"/>
      <c r="GM17" s="602"/>
      <c r="GN17" s="602"/>
      <c r="GO17" s="602"/>
      <c r="GP17" s="602"/>
      <c r="GQ17" s="602"/>
      <c r="GR17" s="602"/>
      <c r="GS17" s="602"/>
      <c r="GT17" s="602"/>
      <c r="GU17" s="602"/>
      <c r="GV17" s="602"/>
      <c r="GW17" s="602"/>
      <c r="GX17" s="602"/>
      <c r="GY17" s="602"/>
      <c r="GZ17" s="602"/>
      <c r="HA17" s="602"/>
      <c r="HB17" s="602"/>
      <c r="HC17" s="602"/>
      <c r="HD17" s="602"/>
      <c r="HE17" s="602"/>
      <c r="HF17" s="602"/>
      <c r="HG17" s="602"/>
      <c r="HH17" s="602"/>
      <c r="HI17" s="602"/>
      <c r="HJ17" s="602"/>
      <c r="HK17" s="602"/>
      <c r="HL17" s="602"/>
      <c r="HM17" s="602"/>
      <c r="HN17" s="602"/>
      <c r="HO17" s="602"/>
      <c r="HP17" s="602"/>
      <c r="HQ17" s="602"/>
      <c r="HR17" s="602"/>
      <c r="HS17" s="602"/>
      <c r="HT17" s="602"/>
      <c r="HU17" s="602"/>
      <c r="HV17" s="602"/>
      <c r="HW17" s="602"/>
      <c r="HX17" s="602"/>
      <c r="HY17" s="602"/>
      <c r="HZ17" s="602"/>
      <c r="IA17" s="602"/>
      <c r="IB17" s="602"/>
      <c r="IC17" s="602"/>
      <c r="ID17" s="602"/>
      <c r="IE17" s="602"/>
      <c r="IF17" s="602"/>
      <c r="IG17" s="602"/>
      <c r="IH17" s="602"/>
    </row>
    <row r="18" s="451" customFormat="1" ht="15" spans="1:242">
      <c r="A18" s="1029"/>
      <c r="B18" s="1035" t="s">
        <v>164</v>
      </c>
      <c r="C18" s="1031"/>
      <c r="D18" s="1032">
        <v>1.98193140719003</v>
      </c>
      <c r="E18" s="683">
        <v>2.17709402793375</v>
      </c>
      <c r="F18" s="683">
        <v>-0.195162620743715</v>
      </c>
      <c r="G18" s="683">
        <v>2.07334097237853</v>
      </c>
      <c r="H18" s="1061">
        <v>-0.04408805228193</v>
      </c>
      <c r="I18" s="1031"/>
      <c r="J18" s="1032">
        <v>-0.0730983743953508</v>
      </c>
      <c r="K18" s="683">
        <v>-0.123536328304497</v>
      </c>
      <c r="L18" s="683">
        <v>0.0504379539091463</v>
      </c>
      <c r="M18" s="683">
        <v>-0.0310755076193389</v>
      </c>
      <c r="N18" s="1061">
        <v>1.35228255289578</v>
      </c>
      <c r="O18" s="1031"/>
      <c r="P18" s="1032">
        <v>-0.0261428018902531</v>
      </c>
      <c r="Q18" s="1085">
        <v>0.021067130553687</v>
      </c>
      <c r="R18" s="683">
        <v>-0.0472099324439401</v>
      </c>
      <c r="S18" s="683">
        <v>0.0147044914825106</v>
      </c>
      <c r="T18" s="1061">
        <v>-2.77787867886129</v>
      </c>
      <c r="U18" s="1031"/>
      <c r="V18" s="1032">
        <v>-0.0632631523552666</v>
      </c>
      <c r="W18" s="683">
        <v>0.0552449232891094</v>
      </c>
      <c r="X18" s="683">
        <v>-0.0231583761233519</v>
      </c>
      <c r="Y18" s="683">
        <v>-0.118508075644376</v>
      </c>
      <c r="Z18" s="683">
        <v>-0.0401047762319146</v>
      </c>
      <c r="AA18" s="683">
        <v>0.977531020496526</v>
      </c>
      <c r="AB18" s="1061">
        <v>-1.0647172836757</v>
      </c>
      <c r="AC18" s="1031"/>
      <c r="AD18" s="1032">
        <v>-0.00668109042783268</v>
      </c>
      <c r="AE18" s="1085">
        <v>0.0811270296064054</v>
      </c>
      <c r="AF18" s="683">
        <v>0.0558823689537883</v>
      </c>
      <c r="AG18" s="683">
        <v>-0.0878081200342381</v>
      </c>
      <c r="AH18" s="683">
        <v>-0.062563459381621</v>
      </c>
      <c r="AI18" s="683">
        <v>0.0251648386032544</v>
      </c>
      <c r="AJ18" s="1061">
        <v>-1.2654930767952</v>
      </c>
      <c r="AK18" s="1031"/>
      <c r="AL18" s="1032">
        <v>-0.282379581515726</v>
      </c>
      <c r="AM18" s="683">
        <v>0.139057078462491</v>
      </c>
      <c r="AN18" s="683">
        <v>0.172498554332611</v>
      </c>
      <c r="AO18" s="683">
        <v>-0.421436659978217</v>
      </c>
      <c r="AP18" s="683">
        <v>-0.454878135848337</v>
      </c>
      <c r="AQ18" s="683">
        <v>0.0173493962135137</v>
      </c>
      <c r="AR18" s="1061">
        <v>-17.2760466151425</v>
      </c>
      <c r="AS18" s="1031"/>
      <c r="AT18" s="1032">
        <v>-0.22683887875735</v>
      </c>
      <c r="AU18" s="683">
        <v>0.141354609470072</v>
      </c>
      <c r="AV18" s="683">
        <v>0.00983571052582219</v>
      </c>
      <c r="AW18" s="683">
        <v>-0.368193488227422</v>
      </c>
      <c r="AX18" s="683">
        <v>-0.236674589283172</v>
      </c>
      <c r="AY18" s="683">
        <v>0.00387545458091772</v>
      </c>
      <c r="AZ18" s="1061">
        <v>-59.5321990029964</v>
      </c>
      <c r="BA18" s="1031"/>
      <c r="BB18" s="1032">
        <v>-0.20399794983811</v>
      </c>
      <c r="BC18" s="683">
        <v>0.217347461749553</v>
      </c>
      <c r="BD18" s="683">
        <v>-0.0815874323405409</v>
      </c>
      <c r="BE18" s="683">
        <v>-0.421345411587663</v>
      </c>
      <c r="BF18" s="683">
        <v>-0.122410517497569</v>
      </c>
      <c r="BG18" s="683">
        <v>0.000791127830672277</v>
      </c>
      <c r="BH18" s="1061">
        <v>-258.857127418661</v>
      </c>
      <c r="BI18" s="1031"/>
      <c r="BJ18" s="1032">
        <v>-0.420463604448909</v>
      </c>
      <c r="BK18" s="683">
        <v>0.268148603261178</v>
      </c>
      <c r="BL18" s="683">
        <v>-0.140775627724929</v>
      </c>
      <c r="BM18" s="683">
        <v>-0.688612207710086</v>
      </c>
      <c r="BN18" s="683">
        <v>-0.27968797672398</v>
      </c>
      <c r="BO18" s="683">
        <v>-0.151857858772709</v>
      </c>
      <c r="BP18" s="1061">
        <v>1.76879713599961</v>
      </c>
      <c r="BQ18" s="1031"/>
      <c r="BR18" s="1032">
        <v>0.341576335438768</v>
      </c>
      <c r="BS18" s="683">
        <v>0.295149255280991</v>
      </c>
      <c r="BT18" s="683">
        <v>-0.0998297014683515</v>
      </c>
      <c r="BU18" s="683">
        <v>0.046427080157777</v>
      </c>
      <c r="BV18" s="683">
        <v>0.441406036907119</v>
      </c>
      <c r="BW18" s="683">
        <v>0.0113562405901397</v>
      </c>
      <c r="BX18" s="1061">
        <v>29.0782933161303</v>
      </c>
      <c r="BY18" s="1031"/>
      <c r="BZ18" s="1032" t="e">
        <v>#DIV/0!</v>
      </c>
      <c r="CA18" s="683" t="e">
        <v>#DIV/0!</v>
      </c>
      <c r="CB18" s="683" t="e">
        <v>#DIV/0!</v>
      </c>
      <c r="CC18" s="683" t="e">
        <v>#DIV/0!</v>
      </c>
      <c r="CD18" s="683" t="e">
        <v>#DIV/0!</v>
      </c>
      <c r="CE18" s="683" t="e">
        <v>#DIV/0!</v>
      </c>
      <c r="CF18" s="1061" t="s">
        <v>51</v>
      </c>
      <c r="CG18" s="1031"/>
      <c r="CH18" s="1032" t="e">
        <v>#DIV/0!</v>
      </c>
      <c r="CI18" s="1085" t="e">
        <v>#DIV/0!</v>
      </c>
      <c r="CJ18" s="683" t="e">
        <v>#DIV/0!</v>
      </c>
      <c r="CK18" s="683" t="e">
        <v>#DIV/0!</v>
      </c>
      <c r="CL18" s="683" t="e">
        <v>#DIV/0!</v>
      </c>
      <c r="CM18" s="683" t="e">
        <v>#DIV/0!</v>
      </c>
      <c r="CN18" s="1061" t="s">
        <v>51</v>
      </c>
      <c r="CO18" s="1031"/>
      <c r="CP18" s="1032">
        <v>0.0989567819592287</v>
      </c>
      <c r="CQ18" s="683">
        <v>0.28586299925841</v>
      </c>
      <c r="CR18" s="683">
        <v>0.0493071608324254</v>
      </c>
      <c r="CS18" s="795">
        <v>-0.186906217299181</v>
      </c>
      <c r="CT18" s="1894" t="s">
        <v>167</v>
      </c>
      <c r="CU18" s="682">
        <v>0.316527377272032</v>
      </c>
      <c r="CV18" s="1140">
        <v>-21.7570595312804</v>
      </c>
      <c r="CW18" s="1031"/>
      <c r="CX18" s="1149">
        <v>0.303055728273332</v>
      </c>
      <c r="CY18" s="683" t="e">
        <v>#DIV/0!</v>
      </c>
      <c r="CZ18" s="683" t="e">
        <v>#DIV/0!</v>
      </c>
      <c r="DA18" s="683">
        <v>0.736862954044206</v>
      </c>
      <c r="DB18" s="683">
        <v>0.539314832469736</v>
      </c>
      <c r="DC18" s="1158">
        <v>-23.6259104196404</v>
      </c>
      <c r="DD18" s="1160" t="s">
        <v>51</v>
      </c>
      <c r="DE18" s="1140" t="s">
        <v>51</v>
      </c>
      <c r="DF18" s="1175">
        <v>19.7548121574471</v>
      </c>
      <c r="DG18" s="1176"/>
      <c r="DH18" s="1179"/>
      <c r="DI18" s="1029"/>
      <c r="DJ18" s="1029"/>
      <c r="DK18" s="1029"/>
      <c r="DL18" s="1029"/>
      <c r="DM18" s="1029"/>
      <c r="DN18" s="1029"/>
      <c r="DO18" s="1029"/>
      <c r="DP18" s="1029"/>
      <c r="DQ18" s="1029"/>
      <c r="DR18" s="1029"/>
      <c r="DS18" s="1029"/>
      <c r="DT18" s="1029"/>
      <c r="DU18" s="1029"/>
      <c r="DV18" s="1029"/>
      <c r="DW18" s="1029"/>
      <c r="DX18" s="1029"/>
      <c r="DY18" s="1029"/>
      <c r="DZ18" s="1029"/>
      <c r="EA18" s="1029"/>
      <c r="EB18" s="1029"/>
      <c r="EC18" s="1029"/>
      <c r="ED18" s="1029"/>
      <c r="EE18" s="1029"/>
      <c r="EF18" s="1029"/>
      <c r="EG18" s="1029"/>
      <c r="EH18" s="1029"/>
      <c r="EI18" s="1029"/>
      <c r="EJ18" s="1029"/>
      <c r="EK18" s="1029"/>
      <c r="EL18" s="1029"/>
      <c r="EM18" s="1029"/>
      <c r="EN18" s="1029"/>
      <c r="EO18" s="1029"/>
      <c r="EP18" s="1029"/>
      <c r="EQ18" s="1029"/>
      <c r="ER18" s="1029"/>
      <c r="ES18" s="1029"/>
      <c r="ET18" s="1029"/>
      <c r="EU18" s="1029"/>
      <c r="EV18" s="1029"/>
      <c r="EW18" s="1029"/>
      <c r="EX18" s="1029"/>
      <c r="EY18" s="1029"/>
      <c r="EZ18" s="1029"/>
      <c r="FA18" s="1029"/>
      <c r="FB18" s="1029"/>
      <c r="FC18" s="1029"/>
      <c r="FD18" s="1029"/>
      <c r="FE18" s="1029"/>
      <c r="FF18" s="1029"/>
      <c r="FG18" s="1029"/>
      <c r="FH18" s="1029"/>
      <c r="FI18" s="1029"/>
      <c r="FJ18" s="1029"/>
      <c r="FK18" s="1029"/>
      <c r="FL18" s="1029"/>
      <c r="FM18" s="1029"/>
      <c r="FN18" s="1029"/>
      <c r="FO18" s="1029"/>
      <c r="FP18" s="1029"/>
      <c r="FQ18" s="1029"/>
      <c r="FR18" s="1029"/>
      <c r="FS18" s="1029"/>
      <c r="FT18" s="1029"/>
      <c r="FU18" s="1029"/>
      <c r="FV18" s="1029"/>
      <c r="FW18" s="1029"/>
      <c r="FX18" s="1029"/>
      <c r="FY18" s="1029"/>
      <c r="FZ18" s="1029"/>
      <c r="GA18" s="1029"/>
      <c r="GB18" s="1029"/>
      <c r="GC18" s="1029"/>
      <c r="GD18" s="1029"/>
      <c r="GE18" s="1029"/>
      <c r="GF18" s="1029"/>
      <c r="GG18" s="1029"/>
      <c r="GH18" s="1029"/>
      <c r="GI18" s="1029"/>
      <c r="GJ18" s="1029"/>
      <c r="GK18" s="1029"/>
      <c r="GL18" s="1029"/>
      <c r="GM18" s="1029"/>
      <c r="GN18" s="1029"/>
      <c r="GO18" s="1029"/>
      <c r="GP18" s="1029"/>
      <c r="GQ18" s="1029"/>
      <c r="GR18" s="1029"/>
      <c r="GS18" s="1029"/>
      <c r="GT18" s="1029"/>
      <c r="GU18" s="1029"/>
      <c r="GV18" s="1029"/>
      <c r="GW18" s="1029"/>
      <c r="GX18" s="1029"/>
      <c r="GY18" s="1029"/>
      <c r="GZ18" s="1029"/>
      <c r="HA18" s="1029"/>
      <c r="HB18" s="1029"/>
      <c r="HC18" s="1029"/>
      <c r="HD18" s="1029"/>
      <c r="HE18" s="1029"/>
      <c r="HF18" s="1029"/>
      <c r="HG18" s="1029"/>
      <c r="HH18" s="1029"/>
      <c r="HI18" s="1029"/>
      <c r="HJ18" s="1029"/>
      <c r="HK18" s="1029"/>
      <c r="HL18" s="1029"/>
      <c r="HM18" s="1029"/>
      <c r="HN18" s="1029"/>
      <c r="HO18" s="1029"/>
      <c r="HP18" s="1029"/>
      <c r="HQ18" s="1029"/>
      <c r="HR18" s="1029"/>
      <c r="HS18" s="1029"/>
      <c r="HT18" s="1029"/>
      <c r="HU18" s="1029"/>
      <c r="HV18" s="1029"/>
      <c r="HW18" s="1029"/>
      <c r="HX18" s="1029"/>
      <c r="HY18" s="1029"/>
      <c r="HZ18" s="1029"/>
      <c r="IA18" s="1029"/>
      <c r="IB18" s="1029"/>
      <c r="IC18" s="1029"/>
      <c r="ID18" s="1029"/>
      <c r="IE18" s="1029"/>
      <c r="IF18" s="1029"/>
      <c r="IG18" s="1029"/>
      <c r="IH18" s="1029"/>
    </row>
    <row r="19" ht="4.5" customHeight="1" spans="2:112">
      <c r="B19" s="1022"/>
      <c r="C19" s="710"/>
      <c r="D19" s="1023"/>
      <c r="E19" s="625"/>
      <c r="F19" s="625"/>
      <c r="G19" s="631"/>
      <c r="H19" s="1061" t="s">
        <v>51</v>
      </c>
      <c r="I19" s="710"/>
      <c r="J19" s="1023"/>
      <c r="K19" s="625"/>
      <c r="L19" s="625"/>
      <c r="M19" s="631"/>
      <c r="N19" s="1061" t="s">
        <v>51</v>
      </c>
      <c r="O19" s="710"/>
      <c r="P19" s="1023"/>
      <c r="Q19" s="668"/>
      <c r="R19" s="625"/>
      <c r="S19" s="631"/>
      <c r="T19" s="1061" t="s">
        <v>51</v>
      </c>
      <c r="U19" s="710"/>
      <c r="V19" s="1023"/>
      <c r="W19" s="625"/>
      <c r="X19" s="625"/>
      <c r="Y19" s="625"/>
      <c r="Z19" s="625"/>
      <c r="AA19" s="631"/>
      <c r="AB19" s="1061" t="s">
        <v>51</v>
      </c>
      <c r="AC19" s="710"/>
      <c r="AD19" s="1023"/>
      <c r="AE19" s="668"/>
      <c r="AF19" s="625"/>
      <c r="AG19" s="625"/>
      <c r="AH19" s="625"/>
      <c r="AI19" s="631"/>
      <c r="AJ19" s="1061" t="s">
        <v>51</v>
      </c>
      <c r="AK19" s="710"/>
      <c r="AL19" s="1023"/>
      <c r="AM19" s="625"/>
      <c r="AN19" s="625"/>
      <c r="AO19" s="625"/>
      <c r="AP19" s="625"/>
      <c r="AQ19" s="631"/>
      <c r="AR19" s="1061" t="s">
        <v>51</v>
      </c>
      <c r="AS19" s="710"/>
      <c r="AT19" s="1023"/>
      <c r="AU19" s="625"/>
      <c r="AV19" s="625"/>
      <c r="AW19" s="625"/>
      <c r="AX19" s="625"/>
      <c r="AY19" s="631"/>
      <c r="AZ19" s="1061" t="s">
        <v>51</v>
      </c>
      <c r="BA19" s="710"/>
      <c r="BB19" s="1023"/>
      <c r="BC19" s="625"/>
      <c r="BD19" s="625"/>
      <c r="BE19" s="625"/>
      <c r="BF19" s="625"/>
      <c r="BG19" s="631"/>
      <c r="BH19" s="1061" t="s">
        <v>51</v>
      </c>
      <c r="BI19" s="710"/>
      <c r="BJ19" s="1023"/>
      <c r="BK19" s="625"/>
      <c r="BL19" s="625"/>
      <c r="BM19" s="625"/>
      <c r="BN19" s="625"/>
      <c r="BO19" s="631"/>
      <c r="BP19" s="1061" t="s">
        <v>51</v>
      </c>
      <c r="BQ19" s="710"/>
      <c r="BR19" s="1023"/>
      <c r="BS19" s="625"/>
      <c r="BT19" s="625"/>
      <c r="BU19" s="625"/>
      <c r="BV19" s="625"/>
      <c r="BW19" s="631"/>
      <c r="BX19" s="1061" t="s">
        <v>51</v>
      </c>
      <c r="BY19" s="710"/>
      <c r="BZ19" s="1023"/>
      <c r="CA19" s="625"/>
      <c r="CB19" s="625"/>
      <c r="CC19" s="625"/>
      <c r="CD19" s="625"/>
      <c r="CE19" s="631"/>
      <c r="CF19" s="1061" t="s">
        <v>51</v>
      </c>
      <c r="CG19" s="710"/>
      <c r="CH19" s="1023"/>
      <c r="CI19" s="668"/>
      <c r="CJ19" s="625"/>
      <c r="CK19" s="625"/>
      <c r="CL19" s="625"/>
      <c r="CM19" s="631"/>
      <c r="CN19" s="1061" t="s">
        <v>51</v>
      </c>
      <c r="CO19" s="710"/>
      <c r="CP19" s="1023"/>
      <c r="CQ19" s="625"/>
      <c r="CR19" s="625"/>
      <c r="CS19" s="625"/>
      <c r="CT19" s="625"/>
      <c r="CU19" s="631"/>
      <c r="CV19" s="1061"/>
      <c r="CW19" s="654"/>
      <c r="CX19" s="759"/>
      <c r="CY19" s="637"/>
      <c r="CZ19" s="637"/>
      <c r="DA19" s="637"/>
      <c r="DB19" s="637"/>
      <c r="DC19" s="682"/>
      <c r="DD19" s="682"/>
      <c r="DE19" s="1061"/>
      <c r="DF19" s="626" t="s">
        <v>51</v>
      </c>
      <c r="DG19" s="801"/>
      <c r="DH19" s="1177"/>
    </row>
    <row r="20" ht="15" spans="2:112">
      <c r="B20" s="1022" t="s">
        <v>168</v>
      </c>
      <c r="C20" s="710"/>
      <c r="D20" s="1023">
        <v>-135314991</v>
      </c>
      <c r="E20" s="625">
        <v>-135020703.74818</v>
      </c>
      <c r="F20" s="625">
        <v>-294287.25181967</v>
      </c>
      <c r="G20" s="631">
        <v>-134238751</v>
      </c>
      <c r="H20" s="1061">
        <v>0.00801735707448589</v>
      </c>
      <c r="I20" s="710"/>
      <c r="J20" s="1023">
        <v>-135972076</v>
      </c>
      <c r="K20" s="625">
        <v>-135020703.74818</v>
      </c>
      <c r="L20" s="625">
        <v>-951372.25181967</v>
      </c>
      <c r="M20" s="631">
        <v>-134238751</v>
      </c>
      <c r="N20" s="1061">
        <v>0.0129122551207289</v>
      </c>
      <c r="O20" s="710"/>
      <c r="P20" s="1023">
        <v>-135465275</v>
      </c>
      <c r="Q20" s="625">
        <v>-222352815.145468</v>
      </c>
      <c r="R20" s="625">
        <v>86887540.1454679</v>
      </c>
      <c r="S20" s="631">
        <v>-140848751</v>
      </c>
      <c r="T20" s="1061">
        <v>-0.0382216807872155</v>
      </c>
      <c r="U20" s="710"/>
      <c r="V20" s="1023">
        <v>-136595055</v>
      </c>
      <c r="W20" s="625">
        <v>-3074916541.0094</v>
      </c>
      <c r="X20" s="625">
        <v>-140375482.931895</v>
      </c>
      <c r="Y20" s="625">
        <v>2938321486.0094</v>
      </c>
      <c r="Z20" s="625">
        <v>3780427.93189538</v>
      </c>
      <c r="AA20" s="631">
        <v>-136238751</v>
      </c>
      <c r="AB20" s="1061">
        <v>0.00261529115163424</v>
      </c>
      <c r="AC20" s="710"/>
      <c r="AD20" s="1023">
        <v>-151953696</v>
      </c>
      <c r="AE20" s="668">
        <v>-214798678.259404</v>
      </c>
      <c r="AF20" s="625">
        <v>-267444790.380697</v>
      </c>
      <c r="AG20" s="625">
        <v>62844982.2594042</v>
      </c>
      <c r="AH20" s="625">
        <v>115491094.380697</v>
      </c>
      <c r="AI20" s="631">
        <v>-138238751</v>
      </c>
      <c r="AJ20" s="1061">
        <v>0.0992120147266087</v>
      </c>
      <c r="AK20" s="710"/>
      <c r="AL20" s="1023">
        <v>-159361625</v>
      </c>
      <c r="AM20" s="668">
        <v>-214798678.259404</v>
      </c>
      <c r="AN20" s="625">
        <v>-267444791.380697</v>
      </c>
      <c r="AO20" s="625">
        <v>55437053.2594042</v>
      </c>
      <c r="AP20" s="625">
        <v>108083166.380697</v>
      </c>
      <c r="AQ20" s="631">
        <v>-139838751</v>
      </c>
      <c r="AR20" s="1061">
        <v>0.139609899690823</v>
      </c>
      <c r="AS20" s="710"/>
      <c r="AT20" s="1109">
        <v>-186069893</v>
      </c>
      <c r="AU20" s="625">
        <v>-214798678.259404</v>
      </c>
      <c r="AV20" s="625">
        <v>-267444792.380697</v>
      </c>
      <c r="AW20" s="625">
        <v>28728785.2594042</v>
      </c>
      <c r="AX20" s="625">
        <v>81374899.3806974</v>
      </c>
      <c r="AY20" s="631">
        <v>-137000000</v>
      </c>
      <c r="AZ20" s="1061">
        <v>0.358174401459854</v>
      </c>
      <c r="BA20" s="710"/>
      <c r="BB20" s="1023">
        <v>-242278820</v>
      </c>
      <c r="BC20" s="625"/>
      <c r="BD20" s="625">
        <v>-267444793.380697</v>
      </c>
      <c r="BE20" s="625">
        <v>-242278820</v>
      </c>
      <c r="BF20" s="625">
        <v>25165973.3806974</v>
      </c>
      <c r="BG20" s="631">
        <v>-136812004</v>
      </c>
      <c r="BH20" s="1061">
        <v>0.770888612961184</v>
      </c>
      <c r="BI20" s="710"/>
      <c r="BJ20" s="1109">
        <v>-284535957</v>
      </c>
      <c r="BK20" s="625">
        <v>-214798678.259404</v>
      </c>
      <c r="BL20" s="625">
        <v>-267444794.380697</v>
      </c>
      <c r="BM20" s="625">
        <v>-69737278.7405958</v>
      </c>
      <c r="BN20" s="625">
        <v>-17091162.6193026</v>
      </c>
      <c r="BO20" s="631">
        <v>-136812004</v>
      </c>
      <c r="BP20" s="1061">
        <v>1.0797587103541</v>
      </c>
      <c r="BQ20" s="710"/>
      <c r="BR20" s="1023">
        <v>-257341525</v>
      </c>
      <c r="BS20" s="625">
        <v>-214798678.259404</v>
      </c>
      <c r="BT20" s="625">
        <v>-267444795.380697</v>
      </c>
      <c r="BU20" s="625">
        <v>-42542846.7405958</v>
      </c>
      <c r="BV20" s="625">
        <v>10103270.3806974</v>
      </c>
      <c r="BW20" s="631">
        <v>-136812004</v>
      </c>
      <c r="BX20" s="1061">
        <v>0.880986444727467</v>
      </c>
      <c r="BY20" s="710"/>
      <c r="BZ20" s="1023"/>
      <c r="CA20" s="625"/>
      <c r="CB20" s="625"/>
      <c r="CC20" s="625">
        <v>0</v>
      </c>
      <c r="CD20" s="625">
        <v>0</v>
      </c>
      <c r="CE20" s="631"/>
      <c r="CF20" s="1061" t="s">
        <v>51</v>
      </c>
      <c r="CG20" s="710"/>
      <c r="CH20" s="1023"/>
      <c r="CI20" s="668"/>
      <c r="CJ20" s="625"/>
      <c r="CK20" s="625">
        <v>0</v>
      </c>
      <c r="CL20" s="625">
        <v>0</v>
      </c>
      <c r="CM20" s="631"/>
      <c r="CN20" s="1061" t="s">
        <v>51</v>
      </c>
      <c r="CO20" s="710"/>
      <c r="CP20" s="1093">
        <v>-1876888913</v>
      </c>
      <c r="CQ20" s="663">
        <v>-4641304154.94825</v>
      </c>
      <c r="CR20" s="663">
        <v>-1834992183.3807</v>
      </c>
      <c r="CS20" s="663">
        <v>2764415241.94825</v>
      </c>
      <c r="CT20" s="663">
        <v>-41896729.6193027</v>
      </c>
      <c r="CU20" s="663">
        <v>-1371078518</v>
      </c>
      <c r="CV20" s="1141">
        <v>0.368914244049151</v>
      </c>
      <c r="CW20" s="654"/>
      <c r="CX20" s="759">
        <v>-5285700189.72647</v>
      </c>
      <c r="CY20" s="637"/>
      <c r="CZ20" s="637"/>
      <c r="DA20" s="637"/>
      <c r="DB20" s="637">
        <v>-1645356299</v>
      </c>
      <c r="DC20" s="682">
        <v>2.2124957937311</v>
      </c>
      <c r="DD20" s="1161">
        <v>-1</v>
      </c>
      <c r="DE20" s="1141">
        <v>-1</v>
      </c>
      <c r="DF20" s="626">
        <v>-1</v>
      </c>
      <c r="DG20" s="801"/>
      <c r="DH20" s="1180"/>
    </row>
    <row r="21" ht="15" spans="2:112">
      <c r="B21" s="1022" t="s">
        <v>169</v>
      </c>
      <c r="C21" s="710"/>
      <c r="D21" s="1023">
        <v>0</v>
      </c>
      <c r="E21" s="625">
        <v>0</v>
      </c>
      <c r="F21" s="625">
        <v>0</v>
      </c>
      <c r="G21" s="631">
        <v>0</v>
      </c>
      <c r="H21" s="1065" t="s">
        <v>51</v>
      </c>
      <c r="I21" s="710"/>
      <c r="J21" s="1023">
        <v>0</v>
      </c>
      <c r="K21" s="625">
        <v>0</v>
      </c>
      <c r="L21" s="625">
        <v>0</v>
      </c>
      <c r="M21" s="631">
        <v>0</v>
      </c>
      <c r="N21" s="1065" t="s">
        <v>51</v>
      </c>
      <c r="O21" s="710"/>
      <c r="P21" s="1023">
        <v>0</v>
      </c>
      <c r="Q21" s="668">
        <v>0</v>
      </c>
      <c r="R21" s="625">
        <v>0</v>
      </c>
      <c r="S21" s="631">
        <v>0</v>
      </c>
      <c r="T21" s="1065" t="s">
        <v>51</v>
      </c>
      <c r="U21" s="710"/>
      <c r="V21" s="1023">
        <v>0</v>
      </c>
      <c r="W21" s="625">
        <v>0</v>
      </c>
      <c r="X21" s="625">
        <v>0</v>
      </c>
      <c r="Y21" s="625">
        <v>0</v>
      </c>
      <c r="Z21" s="625">
        <v>0</v>
      </c>
      <c r="AA21" s="631">
        <v>0</v>
      </c>
      <c r="AB21" s="1065" t="s">
        <v>51</v>
      </c>
      <c r="AC21" s="710"/>
      <c r="AD21" s="1023">
        <v>0</v>
      </c>
      <c r="AE21" s="668">
        <v>0</v>
      </c>
      <c r="AF21" s="625">
        <v>0</v>
      </c>
      <c r="AG21" s="625">
        <v>0</v>
      </c>
      <c r="AH21" s="625">
        <v>0</v>
      </c>
      <c r="AI21" s="631">
        <v>0</v>
      </c>
      <c r="AJ21" s="1065" t="s">
        <v>51</v>
      </c>
      <c r="AK21" s="710"/>
      <c r="AL21" s="1023">
        <v>0</v>
      </c>
      <c r="AM21" s="625">
        <v>0</v>
      </c>
      <c r="AN21" s="625">
        <v>0</v>
      </c>
      <c r="AO21" s="625">
        <v>0</v>
      </c>
      <c r="AP21" s="625">
        <v>0</v>
      </c>
      <c r="AQ21" s="631">
        <v>0</v>
      </c>
      <c r="AR21" s="1065" t="s">
        <v>51</v>
      </c>
      <c r="AS21" s="710"/>
      <c r="AT21" s="1023">
        <v>0</v>
      </c>
      <c r="AU21" s="625">
        <v>0</v>
      </c>
      <c r="AV21" s="625">
        <v>0</v>
      </c>
      <c r="AW21" s="625">
        <v>0</v>
      </c>
      <c r="AX21" s="625">
        <v>0</v>
      </c>
      <c r="AY21" s="631">
        <v>0</v>
      </c>
      <c r="AZ21" s="1065" t="s">
        <v>51</v>
      </c>
      <c r="BA21" s="710"/>
      <c r="BB21" s="1023">
        <v>0</v>
      </c>
      <c r="BC21" s="625">
        <v>0</v>
      </c>
      <c r="BD21" s="625">
        <v>0</v>
      </c>
      <c r="BE21" s="625">
        <v>0</v>
      </c>
      <c r="BF21" s="625">
        <v>0</v>
      </c>
      <c r="BG21" s="631">
        <v>0</v>
      </c>
      <c r="BH21" s="1065" t="s">
        <v>51</v>
      </c>
      <c r="BI21" s="710"/>
      <c r="BJ21" s="1023">
        <v>0</v>
      </c>
      <c r="BK21" s="625">
        <v>0</v>
      </c>
      <c r="BL21" s="625">
        <v>0</v>
      </c>
      <c r="BM21" s="625">
        <v>0</v>
      </c>
      <c r="BN21" s="625">
        <v>0</v>
      </c>
      <c r="BO21" s="631">
        <v>0</v>
      </c>
      <c r="BP21" s="1065" t="s">
        <v>51</v>
      </c>
      <c r="BQ21" s="710"/>
      <c r="BR21" s="1023"/>
      <c r="BS21" s="625">
        <v>0</v>
      </c>
      <c r="BT21" s="625">
        <v>0</v>
      </c>
      <c r="BU21" s="625">
        <v>0</v>
      </c>
      <c r="BV21" s="625">
        <v>0</v>
      </c>
      <c r="BW21" s="631">
        <v>0</v>
      </c>
      <c r="BX21" s="1065" t="s">
        <v>51</v>
      </c>
      <c r="BY21" s="710"/>
      <c r="BZ21" s="1023">
        <v>0</v>
      </c>
      <c r="CA21" s="625">
        <v>0</v>
      </c>
      <c r="CB21" s="625">
        <v>0</v>
      </c>
      <c r="CC21" s="625">
        <v>0</v>
      </c>
      <c r="CD21" s="625">
        <v>0</v>
      </c>
      <c r="CE21" s="631">
        <v>0</v>
      </c>
      <c r="CF21" s="1065" t="s">
        <v>51</v>
      </c>
      <c r="CG21" s="710"/>
      <c r="CH21" s="1023">
        <v>0</v>
      </c>
      <c r="CI21" s="668">
        <v>0</v>
      </c>
      <c r="CJ21" s="625">
        <v>0</v>
      </c>
      <c r="CK21" s="625">
        <v>0</v>
      </c>
      <c r="CL21" s="625">
        <v>0</v>
      </c>
      <c r="CM21" s="631">
        <v>0</v>
      </c>
      <c r="CN21" s="1065" t="s">
        <v>51</v>
      </c>
      <c r="CO21" s="710"/>
      <c r="CP21" s="1023">
        <v>0</v>
      </c>
      <c r="CQ21" s="625">
        <v>0</v>
      </c>
      <c r="CR21" s="625">
        <v>0</v>
      </c>
      <c r="CS21" s="625">
        <v>0</v>
      </c>
      <c r="CT21" s="625">
        <v>0</v>
      </c>
      <c r="CU21" s="631">
        <v>0</v>
      </c>
      <c r="CV21" s="1065" t="s">
        <v>51</v>
      </c>
      <c r="CW21" s="654"/>
      <c r="CX21" s="759">
        <v>0</v>
      </c>
      <c r="CY21" s="637">
        <v>0</v>
      </c>
      <c r="CZ21" s="637">
        <v>0</v>
      </c>
      <c r="DA21" s="637">
        <v>0</v>
      </c>
      <c r="DB21" s="637">
        <v>0</v>
      </c>
      <c r="DC21" s="683" t="s">
        <v>51</v>
      </c>
      <c r="DD21" s="683"/>
      <c r="DE21" s="1065" t="s">
        <v>51</v>
      </c>
      <c r="DF21" s="629" t="s">
        <v>51</v>
      </c>
      <c r="DG21" s="801"/>
      <c r="DH21" s="1177"/>
    </row>
    <row r="22" ht="15" spans="2:112">
      <c r="B22" s="1022" t="s">
        <v>170</v>
      </c>
      <c r="C22" s="710"/>
      <c r="D22" s="1023"/>
      <c r="E22" s="625">
        <v>0</v>
      </c>
      <c r="F22" s="625">
        <v>0</v>
      </c>
      <c r="G22" s="625">
        <v>0</v>
      </c>
      <c r="H22" s="1065" t="s">
        <v>51</v>
      </c>
      <c r="I22" s="710"/>
      <c r="J22" s="1023"/>
      <c r="K22" s="625">
        <v>0</v>
      </c>
      <c r="L22" s="625">
        <v>0</v>
      </c>
      <c r="M22" s="625">
        <v>0</v>
      </c>
      <c r="N22" s="1065" t="s">
        <v>51</v>
      </c>
      <c r="O22" s="710"/>
      <c r="P22" s="1023">
        <v>2445250873.77188</v>
      </c>
      <c r="Q22" s="668">
        <v>0</v>
      </c>
      <c r="R22" s="625">
        <v>2445250873.77188</v>
      </c>
      <c r="S22" s="625">
        <v>3150000</v>
      </c>
      <c r="T22" s="1065">
        <v>775.270118657739</v>
      </c>
      <c r="U22" s="710"/>
      <c r="V22" s="1023"/>
      <c r="W22" s="625">
        <v>0</v>
      </c>
      <c r="X22" s="625">
        <v>0</v>
      </c>
      <c r="Y22" s="625">
        <v>0</v>
      </c>
      <c r="Z22" s="625">
        <v>0</v>
      </c>
      <c r="AA22" s="625">
        <v>0</v>
      </c>
      <c r="AB22" s="1065" t="s">
        <v>51</v>
      </c>
      <c r="AC22" s="710"/>
      <c r="AD22" s="1023"/>
      <c r="AE22" s="668"/>
      <c r="AF22" s="625"/>
      <c r="AG22" s="625">
        <v>0</v>
      </c>
      <c r="AH22" s="625">
        <v>0</v>
      </c>
      <c r="AI22" s="625"/>
      <c r="AJ22" s="1065" t="s">
        <v>51</v>
      </c>
      <c r="AK22" s="710"/>
      <c r="AL22" s="1023">
        <v>-125700000</v>
      </c>
      <c r="AM22" s="625">
        <v>0</v>
      </c>
      <c r="AN22" s="625">
        <v>0</v>
      </c>
      <c r="AO22" s="625">
        <v>-125700000</v>
      </c>
      <c r="AP22" s="625">
        <v>-125700000</v>
      </c>
      <c r="AQ22" s="625">
        <v>129000000</v>
      </c>
      <c r="AR22" s="1065">
        <v>-1.97441860465116</v>
      </c>
      <c r="AS22" s="710"/>
      <c r="AT22" s="1023"/>
      <c r="AU22" s="625"/>
      <c r="AV22" s="625"/>
      <c r="AW22" s="625">
        <v>0</v>
      </c>
      <c r="AX22" s="625">
        <v>0</v>
      </c>
      <c r="AY22" s="625">
        <v>0</v>
      </c>
      <c r="AZ22" s="1065" t="s">
        <v>51</v>
      </c>
      <c r="BA22" s="710"/>
      <c r="BB22" s="1023">
        <v>0</v>
      </c>
      <c r="BC22" s="625">
        <v>0</v>
      </c>
      <c r="BD22" s="625">
        <v>0</v>
      </c>
      <c r="BE22" s="625">
        <v>0</v>
      </c>
      <c r="BF22" s="625">
        <v>0</v>
      </c>
      <c r="BG22" s="625">
        <v>0</v>
      </c>
      <c r="BH22" s="1065" t="s">
        <v>51</v>
      </c>
      <c r="BI22" s="710"/>
      <c r="BJ22" s="1023">
        <v>300000</v>
      </c>
      <c r="BK22" s="625">
        <v>0</v>
      </c>
      <c r="BL22" s="625">
        <v>0</v>
      </c>
      <c r="BM22" s="625">
        <v>300000</v>
      </c>
      <c r="BN22" s="625">
        <v>300000</v>
      </c>
      <c r="BO22" s="625">
        <v>0</v>
      </c>
      <c r="BP22" s="1065" t="s">
        <v>51</v>
      </c>
      <c r="BQ22" s="710"/>
      <c r="BR22" s="1023">
        <v>96790000</v>
      </c>
      <c r="BS22" s="625">
        <v>0</v>
      </c>
      <c r="BT22" s="625">
        <v>0</v>
      </c>
      <c r="BU22" s="625">
        <v>96790000</v>
      </c>
      <c r="BV22" s="625">
        <v>96790000</v>
      </c>
      <c r="BW22" s="625">
        <v>-60000000</v>
      </c>
      <c r="BX22" s="1065">
        <v>-2.61316666666667</v>
      </c>
      <c r="BY22" s="710"/>
      <c r="BZ22" s="1023"/>
      <c r="CA22" s="625">
        <v>0</v>
      </c>
      <c r="CB22" s="625">
        <v>0</v>
      </c>
      <c r="CC22" s="625">
        <v>0</v>
      </c>
      <c r="CD22" s="625">
        <v>0</v>
      </c>
      <c r="CE22" s="625">
        <v>0</v>
      </c>
      <c r="CF22" s="1065" t="s">
        <v>51</v>
      </c>
      <c r="CG22" s="710"/>
      <c r="CH22" s="1118"/>
      <c r="CI22" s="668">
        <v>0</v>
      </c>
      <c r="CJ22" s="625">
        <v>0</v>
      </c>
      <c r="CK22" s="625">
        <v>0</v>
      </c>
      <c r="CL22" s="625">
        <v>0</v>
      </c>
      <c r="CM22" s="625"/>
      <c r="CN22" s="1065" t="s">
        <v>51</v>
      </c>
      <c r="CO22" s="710"/>
      <c r="CP22" s="1023">
        <v>2468640873.77188</v>
      </c>
      <c r="CQ22" s="625">
        <v>0</v>
      </c>
      <c r="CR22" s="625">
        <v>2445250873.77188</v>
      </c>
      <c r="CS22" s="625">
        <v>2468640873.77188</v>
      </c>
      <c r="CT22" s="625">
        <v>23390000</v>
      </c>
      <c r="CU22" s="631">
        <v>72150000</v>
      </c>
      <c r="CV22" s="1065">
        <v>33.2153967258749</v>
      </c>
      <c r="CW22" s="654"/>
      <c r="CX22" s="759">
        <v>3442096358.39</v>
      </c>
      <c r="CY22" s="637">
        <v>90000000</v>
      </c>
      <c r="CZ22" s="637">
        <v>0</v>
      </c>
      <c r="DA22" s="637">
        <v>0</v>
      </c>
      <c r="DB22" s="637">
        <v>1107749777.89157</v>
      </c>
      <c r="DC22" s="683">
        <v>2.10728688652188</v>
      </c>
      <c r="DD22" s="683">
        <v>-0.918754215260326</v>
      </c>
      <c r="DE22" s="1065">
        <v>-1</v>
      </c>
      <c r="DF22" s="629">
        <v>-1</v>
      </c>
      <c r="DG22" s="801"/>
      <c r="DH22" s="1177"/>
    </row>
    <row r="23" ht="15" spans="2:112">
      <c r="B23" s="1022" t="s">
        <v>171</v>
      </c>
      <c r="C23" s="710"/>
      <c r="D23" s="1023">
        <v>0</v>
      </c>
      <c r="E23" s="625">
        <v>0</v>
      </c>
      <c r="F23" s="625">
        <v>0</v>
      </c>
      <c r="G23" s="625">
        <v>0</v>
      </c>
      <c r="H23" s="1065" t="s">
        <v>51</v>
      </c>
      <c r="I23" s="710"/>
      <c r="J23" s="1023">
        <v>0</v>
      </c>
      <c r="K23" s="625">
        <v>0</v>
      </c>
      <c r="L23" s="625">
        <v>0</v>
      </c>
      <c r="M23" s="625">
        <v>0</v>
      </c>
      <c r="N23" s="1065" t="s">
        <v>51</v>
      </c>
      <c r="O23" s="710"/>
      <c r="P23" s="1023">
        <v>0</v>
      </c>
      <c r="Q23" s="668">
        <v>0</v>
      </c>
      <c r="R23" s="625">
        <v>0</v>
      </c>
      <c r="S23" s="625">
        <v>0</v>
      </c>
      <c r="T23" s="1065" t="s">
        <v>51</v>
      </c>
      <c r="U23" s="710"/>
      <c r="V23" s="1023">
        <v>0</v>
      </c>
      <c r="W23" s="625">
        <v>0</v>
      </c>
      <c r="X23" s="625">
        <v>0</v>
      </c>
      <c r="Y23" s="625">
        <v>0</v>
      </c>
      <c r="Z23" s="625">
        <v>0</v>
      </c>
      <c r="AA23" s="625">
        <v>0</v>
      </c>
      <c r="AB23" s="1065" t="s">
        <v>51</v>
      </c>
      <c r="AC23" s="710"/>
      <c r="AD23" s="1023">
        <v>0</v>
      </c>
      <c r="AE23" s="668"/>
      <c r="AF23" s="625">
        <v>0</v>
      </c>
      <c r="AG23" s="625">
        <v>0</v>
      </c>
      <c r="AH23" s="625">
        <v>0</v>
      </c>
      <c r="AI23" s="625">
        <v>0</v>
      </c>
      <c r="AJ23" s="1065" t="s">
        <v>51</v>
      </c>
      <c r="AK23" s="710"/>
      <c r="AL23" s="1023">
        <v>0</v>
      </c>
      <c r="AM23" s="625">
        <v>0</v>
      </c>
      <c r="AN23" s="625">
        <v>0</v>
      </c>
      <c r="AO23" s="625">
        <v>0</v>
      </c>
      <c r="AP23" s="625">
        <v>0</v>
      </c>
      <c r="AQ23" s="625">
        <v>0</v>
      </c>
      <c r="AR23" s="1065" t="s">
        <v>51</v>
      </c>
      <c r="AS23" s="710"/>
      <c r="AT23" s="1023">
        <v>0</v>
      </c>
      <c r="AU23" s="625">
        <v>0</v>
      </c>
      <c r="AV23" s="625">
        <v>0</v>
      </c>
      <c r="AW23" s="625">
        <v>0</v>
      </c>
      <c r="AX23" s="625">
        <v>0</v>
      </c>
      <c r="AY23" s="625">
        <v>0</v>
      </c>
      <c r="AZ23" s="1065" t="s">
        <v>51</v>
      </c>
      <c r="BA23" s="710"/>
      <c r="BB23" s="1023">
        <v>0</v>
      </c>
      <c r="BC23" s="625">
        <v>0</v>
      </c>
      <c r="BD23" s="625">
        <v>0</v>
      </c>
      <c r="BE23" s="625">
        <v>0</v>
      </c>
      <c r="BF23" s="625">
        <v>0</v>
      </c>
      <c r="BG23" s="625">
        <v>0</v>
      </c>
      <c r="BH23" s="1065" t="s">
        <v>51</v>
      </c>
      <c r="BI23" s="710"/>
      <c r="BJ23" s="1023">
        <v>0</v>
      </c>
      <c r="BK23" s="625">
        <v>0</v>
      </c>
      <c r="BL23" s="625">
        <v>0</v>
      </c>
      <c r="BM23" s="625">
        <v>0</v>
      </c>
      <c r="BN23" s="625">
        <v>0</v>
      </c>
      <c r="BO23" s="625">
        <v>0</v>
      </c>
      <c r="BP23" s="1065" t="s">
        <v>51</v>
      </c>
      <c r="BQ23" s="710"/>
      <c r="BR23" s="1023">
        <v>0</v>
      </c>
      <c r="BS23" s="625">
        <v>0</v>
      </c>
      <c r="BT23" s="625">
        <v>0</v>
      </c>
      <c r="BU23" s="625">
        <v>0</v>
      </c>
      <c r="BV23" s="625">
        <v>0</v>
      </c>
      <c r="BW23" s="625">
        <v>0</v>
      </c>
      <c r="BX23" s="1065" t="s">
        <v>51</v>
      </c>
      <c r="BY23" s="710"/>
      <c r="BZ23" s="1023">
        <v>0</v>
      </c>
      <c r="CA23" s="625">
        <v>0</v>
      </c>
      <c r="CB23" s="625">
        <v>0</v>
      </c>
      <c r="CC23" s="625">
        <v>0</v>
      </c>
      <c r="CD23" s="625">
        <v>0</v>
      </c>
      <c r="CE23" s="625">
        <v>0</v>
      </c>
      <c r="CF23" s="1065" t="s">
        <v>51</v>
      </c>
      <c r="CG23" s="710"/>
      <c r="CH23" s="1023">
        <v>0</v>
      </c>
      <c r="CI23" s="668">
        <v>0</v>
      </c>
      <c r="CJ23" s="625">
        <v>0</v>
      </c>
      <c r="CK23" s="625">
        <v>0</v>
      </c>
      <c r="CL23" s="625">
        <v>0</v>
      </c>
      <c r="CM23" s="625">
        <v>0</v>
      </c>
      <c r="CN23" s="1065" t="s">
        <v>51</v>
      </c>
      <c r="CO23" s="710"/>
      <c r="CP23" s="1023">
        <v>0</v>
      </c>
      <c r="CQ23" s="625">
        <v>0</v>
      </c>
      <c r="CR23" s="625">
        <v>0</v>
      </c>
      <c r="CS23" s="625">
        <v>0</v>
      </c>
      <c r="CT23" s="625">
        <v>0</v>
      </c>
      <c r="CU23" s="631">
        <v>0</v>
      </c>
      <c r="CV23" s="1065" t="s">
        <v>51</v>
      </c>
      <c r="CW23" s="654"/>
      <c r="CX23" s="759">
        <v>0</v>
      </c>
      <c r="CY23" s="637">
        <v>0</v>
      </c>
      <c r="CZ23" s="637">
        <v>0</v>
      </c>
      <c r="DA23" s="637">
        <v>0</v>
      </c>
      <c r="DB23" s="637">
        <v>0</v>
      </c>
      <c r="DC23" s="683" t="s">
        <v>51</v>
      </c>
      <c r="DD23" s="683"/>
      <c r="DE23" s="1065" t="s">
        <v>51</v>
      </c>
      <c r="DF23" s="629" t="s">
        <v>51</v>
      </c>
      <c r="DG23" s="801"/>
      <c r="DH23" s="1177"/>
    </row>
    <row r="24" ht="2.25" customHeight="1" spans="2:112">
      <c r="B24" s="1022" t="s">
        <v>158</v>
      </c>
      <c r="C24" s="710"/>
      <c r="D24" s="1023"/>
      <c r="E24" s="625"/>
      <c r="F24" s="625"/>
      <c r="G24" s="631"/>
      <c r="H24" s="1061" t="s">
        <v>51</v>
      </c>
      <c r="I24" s="710"/>
      <c r="J24" s="1023"/>
      <c r="K24" s="625"/>
      <c r="L24" s="625"/>
      <c r="M24" s="631"/>
      <c r="N24" s="1061" t="s">
        <v>51</v>
      </c>
      <c r="O24" s="710"/>
      <c r="P24" s="1023"/>
      <c r="Q24" s="668"/>
      <c r="R24" s="625"/>
      <c r="S24" s="631"/>
      <c r="T24" s="1061" t="s">
        <v>51</v>
      </c>
      <c r="U24" s="710"/>
      <c r="V24" s="1023"/>
      <c r="W24" s="625"/>
      <c r="X24" s="625"/>
      <c r="Y24" s="625"/>
      <c r="Z24" s="625"/>
      <c r="AA24" s="631"/>
      <c r="AB24" s="1061" t="s">
        <v>51</v>
      </c>
      <c r="AC24" s="710"/>
      <c r="AD24" s="1023"/>
      <c r="AE24" s="625"/>
      <c r="AF24" s="625"/>
      <c r="AG24" s="625"/>
      <c r="AH24" s="625"/>
      <c r="AI24" s="631"/>
      <c r="AJ24" s="1061" t="s">
        <v>51</v>
      </c>
      <c r="AK24" s="710"/>
      <c r="AL24" s="1023"/>
      <c r="AM24" s="625"/>
      <c r="AN24" s="625"/>
      <c r="AO24" s="625"/>
      <c r="AP24" s="625"/>
      <c r="AQ24" s="631"/>
      <c r="AR24" s="1061" t="s">
        <v>51</v>
      </c>
      <c r="AS24" s="710"/>
      <c r="AT24" s="1023"/>
      <c r="AU24" s="625"/>
      <c r="AV24" s="625"/>
      <c r="AW24" s="625"/>
      <c r="AX24" s="625"/>
      <c r="AY24" s="631"/>
      <c r="AZ24" s="1061" t="s">
        <v>51</v>
      </c>
      <c r="BA24" s="710"/>
      <c r="BB24" s="1023"/>
      <c r="BC24" s="625"/>
      <c r="BD24" s="625"/>
      <c r="BE24" s="625"/>
      <c r="BF24" s="625"/>
      <c r="BG24" s="631"/>
      <c r="BH24" s="1061" t="s">
        <v>51</v>
      </c>
      <c r="BI24" s="710"/>
      <c r="BJ24" s="1023"/>
      <c r="BK24" s="625"/>
      <c r="BL24" s="625"/>
      <c r="BM24" s="625"/>
      <c r="BN24" s="625"/>
      <c r="BO24" s="631">
        <v>0</v>
      </c>
      <c r="BP24" s="1061" t="s">
        <v>51</v>
      </c>
      <c r="BQ24" s="710"/>
      <c r="BR24" s="1023"/>
      <c r="BS24" s="625"/>
      <c r="BT24" s="625"/>
      <c r="BU24" s="625"/>
      <c r="BV24" s="625"/>
      <c r="BW24" s="631"/>
      <c r="BX24" s="1061" t="s">
        <v>51</v>
      </c>
      <c r="BY24" s="710"/>
      <c r="BZ24" s="1023"/>
      <c r="CA24" s="625"/>
      <c r="CB24" s="625"/>
      <c r="CC24" s="625"/>
      <c r="CD24" s="625"/>
      <c r="CE24" s="631"/>
      <c r="CF24" s="1061" t="s">
        <v>51</v>
      </c>
      <c r="CG24" s="710"/>
      <c r="CH24" s="1023"/>
      <c r="CI24" s="668"/>
      <c r="CJ24" s="625"/>
      <c r="CK24" s="625"/>
      <c r="CL24" s="625"/>
      <c r="CM24" s="631"/>
      <c r="CN24" s="1061" t="s">
        <v>51</v>
      </c>
      <c r="CO24" s="710"/>
      <c r="CP24" s="1023"/>
      <c r="CQ24" s="625"/>
      <c r="CR24" s="625"/>
      <c r="CS24" s="625"/>
      <c r="CT24" s="625"/>
      <c r="CU24" s="631"/>
      <c r="CV24" s="1061"/>
      <c r="CW24" s="654"/>
      <c r="CX24" s="759"/>
      <c r="CY24" s="637"/>
      <c r="CZ24" s="637"/>
      <c r="DA24" s="637"/>
      <c r="DB24" s="637"/>
      <c r="DC24" s="683"/>
      <c r="DD24" s="682"/>
      <c r="DE24" s="1061" t="s">
        <v>51</v>
      </c>
      <c r="DF24" s="629"/>
      <c r="DG24" s="801"/>
      <c r="DH24" s="1177"/>
    </row>
    <row r="25" s="1006" customFormat="1" spans="1:242">
      <c r="A25" s="602"/>
      <c r="B25" s="1027" t="s">
        <v>172</v>
      </c>
      <c r="C25" s="1036"/>
      <c r="D25" s="1028">
        <v>583840875.56007</v>
      </c>
      <c r="E25" s="1063">
        <v>641530989.144347</v>
      </c>
      <c r="F25" s="1063">
        <v>-57690113.5842773</v>
      </c>
      <c r="G25" s="1063">
        <v>701144741.79545</v>
      </c>
      <c r="H25" s="1064">
        <v>-0.167303352992416</v>
      </c>
      <c r="I25" s="1036"/>
      <c r="J25" s="1028">
        <v>-159156430.065091</v>
      </c>
      <c r="K25" s="1063">
        <v>-175236427.157899</v>
      </c>
      <c r="L25" s="1063">
        <v>16079997.0928077</v>
      </c>
      <c r="M25" s="1063">
        <v>-144388750.264661</v>
      </c>
      <c r="N25" s="1064">
        <v>0.10227721878167</v>
      </c>
      <c r="O25" s="1036"/>
      <c r="P25" s="1028">
        <v>2300693376.65315</v>
      </c>
      <c r="Q25" s="1084">
        <v>-213771335.416234</v>
      </c>
      <c r="R25" s="1063">
        <v>2514464712.06938</v>
      </c>
      <c r="S25" s="1063">
        <v>-132247576.640217</v>
      </c>
      <c r="T25" s="1064">
        <v>-18.3968660530713</v>
      </c>
      <c r="U25" s="1036"/>
      <c r="V25" s="1028">
        <v>-161181848.867114</v>
      </c>
      <c r="W25" s="1063">
        <v>-3048649897.15812</v>
      </c>
      <c r="X25" s="1063">
        <v>-149534389.170921</v>
      </c>
      <c r="Y25" s="1063">
        <v>2887468048.29101</v>
      </c>
      <c r="Z25" s="1063">
        <v>-11647459.6961925</v>
      </c>
      <c r="AA25" s="1063">
        <v>248113043.035189</v>
      </c>
      <c r="AB25" s="1064">
        <v>-1.64963069613496</v>
      </c>
      <c r="AC25" s="1036"/>
      <c r="AD25" s="1091">
        <v>-154490441.790177</v>
      </c>
      <c r="AE25" s="1092">
        <v>-172681269.453656</v>
      </c>
      <c r="AF25" s="1092">
        <v>-241477447.307772</v>
      </c>
      <c r="AG25" s="1092">
        <v>18190827.6634792</v>
      </c>
      <c r="AH25" s="1092">
        <v>86987005.5175951</v>
      </c>
      <c r="AI25" s="1092">
        <v>-128709068.141702</v>
      </c>
      <c r="AJ25" s="1096">
        <v>0.200307360007385</v>
      </c>
      <c r="AK25" s="1036"/>
      <c r="AL25" s="1091">
        <v>-385677626.290865</v>
      </c>
      <c r="AM25" s="1092">
        <v>-136737636.643346</v>
      </c>
      <c r="AN25" s="1092">
        <v>-168917885.094595</v>
      </c>
      <c r="AO25" s="1092">
        <v>-248939989.647519</v>
      </c>
      <c r="AP25" s="1092">
        <v>-216759741.19627</v>
      </c>
      <c r="AQ25" s="1092">
        <v>-4536963.95169008</v>
      </c>
      <c r="AR25" s="1096">
        <v>84.0078665816146</v>
      </c>
      <c r="AS25" s="1036"/>
      <c r="AT25" s="1091">
        <v>-276185306.900973</v>
      </c>
      <c r="AU25" s="1092">
        <v>-130191640.092835</v>
      </c>
      <c r="AV25" s="1092">
        <v>-263276849.855846</v>
      </c>
      <c r="AW25" s="1092">
        <v>-145993666.808138</v>
      </c>
      <c r="AX25" s="1092">
        <v>-12908457.045127</v>
      </c>
      <c r="AY25" s="1092">
        <v>-135491223.019952</v>
      </c>
      <c r="AZ25" s="1096">
        <v>1.03839998447946</v>
      </c>
      <c r="BA25" s="1036"/>
      <c r="BB25" s="1091">
        <v>-323078772.015407</v>
      </c>
      <c r="BC25" s="1092">
        <v>134980649.564236</v>
      </c>
      <c r="BD25" s="1092">
        <v>-300079597.080157</v>
      </c>
      <c r="BE25" s="1092">
        <v>-458059421.579643</v>
      </c>
      <c r="BF25" s="1092">
        <v>-22999174.9352496</v>
      </c>
      <c r="BG25" s="1092">
        <v>-136512222.270671</v>
      </c>
      <c r="BH25" s="1096">
        <v>1.36666553837808</v>
      </c>
      <c r="BI25" s="1036"/>
      <c r="BJ25" s="1091">
        <v>-447829309.244162</v>
      </c>
      <c r="BK25" s="1092">
        <v>-43836120.3306988</v>
      </c>
      <c r="BL25" s="1092">
        <v>-323518123.782146</v>
      </c>
      <c r="BM25" s="1092">
        <v>-403993188.913463</v>
      </c>
      <c r="BN25" s="1092">
        <v>-124311185.462016</v>
      </c>
      <c r="BO25" s="1092">
        <v>-192372580.605424</v>
      </c>
      <c r="BP25" s="1096">
        <v>1.32792692095089</v>
      </c>
      <c r="BQ25" s="1036"/>
      <c r="BR25" s="1091">
        <v>-12192084.639322</v>
      </c>
      <c r="BS25" s="1092">
        <v>-16204772.6943631</v>
      </c>
      <c r="BT25" s="1092">
        <v>-307739755.25468</v>
      </c>
      <c r="BU25" s="1092">
        <v>4012688.05504113</v>
      </c>
      <c r="BV25" s="1092">
        <v>295547670.615358</v>
      </c>
      <c r="BW25" s="1092">
        <v>-192679501.355848</v>
      </c>
      <c r="BX25" s="1096">
        <v>-0.936723499108475</v>
      </c>
      <c r="BY25" s="1036"/>
      <c r="BZ25" s="1091">
        <v>0</v>
      </c>
      <c r="CA25" s="1092">
        <v>0</v>
      </c>
      <c r="CB25" s="1092">
        <v>0</v>
      </c>
      <c r="CC25" s="1092">
        <v>0</v>
      </c>
      <c r="CD25" s="1092">
        <v>0</v>
      </c>
      <c r="CE25" s="1092">
        <v>0</v>
      </c>
      <c r="CF25" s="1096" t="s">
        <v>51</v>
      </c>
      <c r="CG25" s="1036"/>
      <c r="CH25" s="1091">
        <v>0</v>
      </c>
      <c r="CI25" s="1102">
        <v>0</v>
      </c>
      <c r="CJ25" s="1092">
        <v>-250000</v>
      </c>
      <c r="CK25" s="1092">
        <v>0</v>
      </c>
      <c r="CL25" s="1092">
        <v>250000</v>
      </c>
      <c r="CM25" s="1092">
        <v>0</v>
      </c>
      <c r="CN25" s="1096" t="s">
        <v>51</v>
      </c>
      <c r="CO25" s="1036"/>
      <c r="CP25" s="1028">
        <v>964742432.400105</v>
      </c>
      <c r="CQ25" s="1063">
        <v>-3161806656.03761</v>
      </c>
      <c r="CR25" s="1063">
        <v>794594761.784748</v>
      </c>
      <c r="CS25" s="1063">
        <v>4126549088.43772</v>
      </c>
      <c r="CT25" s="1063">
        <v>170147670.615356</v>
      </c>
      <c r="CU25" s="1063">
        <v>-117213113.419526</v>
      </c>
      <c r="CV25" s="1064">
        <v>-9.23066979670716</v>
      </c>
      <c r="CW25" s="656"/>
      <c r="CX25" s="1148">
        <v>167696852.601419</v>
      </c>
      <c r="CY25" s="1063">
        <v>90000000</v>
      </c>
      <c r="CZ25" s="1063">
        <v>0</v>
      </c>
      <c r="DA25" s="1063">
        <v>3358242562.62547</v>
      </c>
      <c r="DB25" s="1063">
        <v>1859516262.60333</v>
      </c>
      <c r="DC25" s="1139">
        <v>-0.909816947571815</v>
      </c>
      <c r="DD25" s="1139">
        <v>-0.951600315732652</v>
      </c>
      <c r="DE25" s="1064">
        <v>-1</v>
      </c>
      <c r="DF25" s="1173">
        <v>0.805976441380467</v>
      </c>
      <c r="DG25" s="1172"/>
      <c r="DH25" s="1174"/>
      <c r="DI25" s="1193"/>
      <c r="DJ25" s="602"/>
      <c r="DK25" s="602"/>
      <c r="DL25" s="602"/>
      <c r="DM25" s="602"/>
      <c r="DN25" s="602"/>
      <c r="DO25" s="602"/>
      <c r="DP25" s="602"/>
      <c r="DQ25" s="602"/>
      <c r="DR25" s="602"/>
      <c r="DS25" s="602"/>
      <c r="DT25" s="602"/>
      <c r="DU25" s="602"/>
      <c r="DV25" s="602"/>
      <c r="DW25" s="602"/>
      <c r="DX25" s="602"/>
      <c r="DY25" s="602"/>
      <c r="DZ25" s="602"/>
      <c r="EA25" s="602"/>
      <c r="EB25" s="602"/>
      <c r="EC25" s="602"/>
      <c r="ED25" s="602"/>
      <c r="EE25" s="602"/>
      <c r="EF25" s="602"/>
      <c r="EG25" s="602"/>
      <c r="EH25" s="602"/>
      <c r="EI25" s="602"/>
      <c r="EJ25" s="602"/>
      <c r="EK25" s="602"/>
      <c r="EL25" s="602"/>
      <c r="EM25" s="602"/>
      <c r="EN25" s="602"/>
      <c r="EO25" s="602"/>
      <c r="EP25" s="602"/>
      <c r="EQ25" s="602"/>
      <c r="ER25" s="602"/>
      <c r="ES25" s="602"/>
      <c r="ET25" s="602"/>
      <c r="EU25" s="602"/>
      <c r="EV25" s="602"/>
      <c r="EW25" s="602"/>
      <c r="EX25" s="602"/>
      <c r="EY25" s="602"/>
      <c r="EZ25" s="602"/>
      <c r="FA25" s="602"/>
      <c r="FB25" s="602"/>
      <c r="FC25" s="602"/>
      <c r="FD25" s="602"/>
      <c r="FE25" s="602"/>
      <c r="FF25" s="602"/>
      <c r="FG25" s="602"/>
      <c r="FH25" s="602"/>
      <c r="FI25" s="602"/>
      <c r="FJ25" s="602"/>
      <c r="FK25" s="602"/>
      <c r="FL25" s="602"/>
      <c r="FM25" s="602"/>
      <c r="FN25" s="602"/>
      <c r="FO25" s="602"/>
      <c r="FP25" s="602"/>
      <c r="FQ25" s="602"/>
      <c r="FR25" s="602"/>
      <c r="FS25" s="602"/>
      <c r="FT25" s="602"/>
      <c r="FU25" s="602"/>
      <c r="FV25" s="602"/>
      <c r="FW25" s="602"/>
      <c r="FX25" s="602"/>
      <c r="FY25" s="602"/>
      <c r="FZ25" s="602"/>
      <c r="GA25" s="602"/>
      <c r="GB25" s="602"/>
      <c r="GC25" s="602"/>
      <c r="GD25" s="602"/>
      <c r="GE25" s="602"/>
      <c r="GF25" s="602"/>
      <c r="GG25" s="602"/>
      <c r="GH25" s="602"/>
      <c r="GI25" s="602"/>
      <c r="GJ25" s="602"/>
      <c r="GK25" s="602"/>
      <c r="GL25" s="602"/>
      <c r="GM25" s="602"/>
      <c r="GN25" s="602"/>
      <c r="GO25" s="602"/>
      <c r="GP25" s="602"/>
      <c r="GQ25" s="602"/>
      <c r="GR25" s="602"/>
      <c r="GS25" s="602"/>
      <c r="GT25" s="602"/>
      <c r="GU25" s="602"/>
      <c r="GV25" s="602"/>
      <c r="GW25" s="602"/>
      <c r="GX25" s="602"/>
      <c r="GY25" s="602"/>
      <c r="GZ25" s="602"/>
      <c r="HA25" s="602"/>
      <c r="HB25" s="602"/>
      <c r="HC25" s="602"/>
      <c r="HD25" s="602"/>
      <c r="HE25" s="602"/>
      <c r="HF25" s="602"/>
      <c r="HG25" s="602"/>
      <c r="HH25" s="602"/>
      <c r="HI25" s="602"/>
      <c r="HJ25" s="602"/>
      <c r="HK25" s="602"/>
      <c r="HL25" s="602"/>
      <c r="HM25" s="602"/>
      <c r="HN25" s="602"/>
      <c r="HO25" s="602"/>
      <c r="HP25" s="602"/>
      <c r="HQ25" s="602"/>
      <c r="HR25" s="602"/>
      <c r="HS25" s="602"/>
      <c r="HT25" s="602"/>
      <c r="HU25" s="602"/>
      <c r="HV25" s="602"/>
      <c r="HW25" s="602"/>
      <c r="HX25" s="602"/>
      <c r="HY25" s="602"/>
      <c r="HZ25" s="602"/>
      <c r="IA25" s="602"/>
      <c r="IB25" s="602"/>
      <c r="IC25" s="602"/>
      <c r="ID25" s="602"/>
      <c r="IE25" s="602"/>
      <c r="IF25" s="602"/>
      <c r="IG25" s="602"/>
      <c r="IH25" s="602"/>
    </row>
    <row r="26" s="451" customFormat="1" ht="15" spans="1:242">
      <c r="A26" s="1029"/>
      <c r="B26" s="1035" t="s">
        <v>164</v>
      </c>
      <c r="C26" s="710"/>
      <c r="D26" s="1032">
        <v>1.6090149880981</v>
      </c>
      <c r="E26" s="683">
        <v>1.7985580328828</v>
      </c>
      <c r="F26" s="683">
        <v>-0.189543044784694</v>
      </c>
      <c r="G26" s="683">
        <v>1.74017338536066</v>
      </c>
      <c r="H26" s="1061">
        <v>-0.0753708787675621</v>
      </c>
      <c r="I26" s="710"/>
      <c r="J26" s="1032">
        <v>-0.501807222218147</v>
      </c>
      <c r="K26" s="683">
        <v>-0.538298530048417</v>
      </c>
      <c r="L26" s="683">
        <v>0.03649130783027</v>
      </c>
      <c r="M26" s="683">
        <v>-0.44206443685356</v>
      </c>
      <c r="N26" s="1061">
        <v>0.135144970696608</v>
      </c>
      <c r="O26" s="710"/>
      <c r="P26" s="1032">
        <v>6.61516737829748</v>
      </c>
      <c r="Q26" s="1085">
        <v>-0.524798609790813</v>
      </c>
      <c r="R26" s="683">
        <v>7.13996598808829</v>
      </c>
      <c r="S26" s="683">
        <v>-0.356736592143475</v>
      </c>
      <c r="T26" s="1061">
        <v>-19.543562740648</v>
      </c>
      <c r="U26" s="710"/>
      <c r="V26" s="1032">
        <v>-0.41472962749416</v>
      </c>
      <c r="W26" s="683">
        <v>-6.41202700495087</v>
      </c>
      <c r="X26" s="683">
        <v>-0.378099036874103</v>
      </c>
      <c r="Y26" s="683">
        <v>5.99729737745671</v>
      </c>
      <c r="Z26" s="683">
        <v>-0.0366305906200571</v>
      </c>
      <c r="AA26" s="683">
        <v>0.631031778492184</v>
      </c>
      <c r="AB26" s="1061">
        <v>-1.65722463056478</v>
      </c>
      <c r="AC26" s="710"/>
      <c r="AD26" s="1032">
        <v>-0.406885315758818</v>
      </c>
      <c r="AE26" s="683">
        <v>-0.332620615955997</v>
      </c>
      <c r="AF26" s="683">
        <v>-0.519665480083007</v>
      </c>
      <c r="AG26" s="683">
        <v>-0.0742646998028219</v>
      </c>
      <c r="AH26" s="683">
        <v>0.112780164324189</v>
      </c>
      <c r="AI26" s="683">
        <v>-0.33987940361949</v>
      </c>
      <c r="AJ26" s="1061">
        <v>0.19714613897094</v>
      </c>
      <c r="AK26" s="710"/>
      <c r="AL26" s="1032">
        <v>-1.08240722464371</v>
      </c>
      <c r="AM26" s="683">
        <v>-0.24358291759686</v>
      </c>
      <c r="AN26" s="683">
        <v>-0.295737398829194</v>
      </c>
      <c r="AO26" s="683">
        <v>-0.838824307046846</v>
      </c>
      <c r="AP26" s="683">
        <v>-0.786669825814513</v>
      </c>
      <c r="AQ26" s="683">
        <v>-0.0124906767875329</v>
      </c>
      <c r="AR26" s="1061">
        <v>85.6572118593345</v>
      </c>
      <c r="AS26" s="710"/>
      <c r="AT26" s="1032">
        <v>-0.695214754442746</v>
      </c>
      <c r="AU26" s="683">
        <v>-0.217513682553924</v>
      </c>
      <c r="AV26" s="683">
        <v>-0.621293328277071</v>
      </c>
      <c r="AW26" s="683">
        <v>-0.477701071888821</v>
      </c>
      <c r="AX26" s="683">
        <v>-0.0739214261656751</v>
      </c>
      <c r="AY26" s="683">
        <v>-0.348023656160325</v>
      </c>
      <c r="AZ26" s="1061">
        <v>0.997607754923647</v>
      </c>
      <c r="BA26" s="710"/>
      <c r="BB26" s="1112">
        <v>-0.81568621618476</v>
      </c>
      <c r="BC26" s="683">
        <v>0.217347461749553</v>
      </c>
      <c r="BD26" s="683">
        <v>-0.750202883063747</v>
      </c>
      <c r="BE26" s="683">
        <v>-1.03303367793431</v>
      </c>
      <c r="BF26" s="683">
        <v>-0.0654833331210127</v>
      </c>
      <c r="BG26" s="683">
        <v>-0.360257506376551</v>
      </c>
      <c r="BH26" s="1061">
        <v>1.26417549043983</v>
      </c>
      <c r="BI26" s="710"/>
      <c r="BJ26" s="1032">
        <v>-1.15099986007766</v>
      </c>
      <c r="BK26" s="683">
        <v>-0.0687553729979152</v>
      </c>
      <c r="BL26" s="683">
        <v>-0.812212640875329</v>
      </c>
      <c r="BM26" s="683">
        <v>-1.08224448707974</v>
      </c>
      <c r="BN26" s="683">
        <v>-0.33878721920233</v>
      </c>
      <c r="BO26" s="683">
        <v>-0.525791666720538</v>
      </c>
      <c r="BP26" s="1061">
        <v>1.18907969245055</v>
      </c>
      <c r="BQ26" s="710"/>
      <c r="BR26" s="1032">
        <v>-0.0280705264345462</v>
      </c>
      <c r="BS26" s="683">
        <v>-0.024083450995794</v>
      </c>
      <c r="BT26" s="683">
        <v>-0.762417135867515</v>
      </c>
      <c r="BU26" s="683">
        <v>-0.00398707543875221</v>
      </c>
      <c r="BV26" s="683">
        <v>0.734346609432969</v>
      </c>
      <c r="BW26" s="683">
        <v>-0.529489019754507</v>
      </c>
      <c r="BX26" s="1061">
        <v>-0.946985630698138</v>
      </c>
      <c r="BY26" s="710"/>
      <c r="BZ26" s="1032" t="e">
        <v>#DIV/0!</v>
      </c>
      <c r="CA26" s="683" t="e">
        <v>#DIV/0!</v>
      </c>
      <c r="CB26" s="683" t="e">
        <v>#DIV/0!</v>
      </c>
      <c r="CC26" s="683" t="e">
        <v>#DIV/0!</v>
      </c>
      <c r="CD26" s="683" t="e">
        <v>#DIV/0!</v>
      </c>
      <c r="CE26" s="683" t="e">
        <v>#DIV/0!</v>
      </c>
      <c r="CF26" s="1061" t="s">
        <v>51</v>
      </c>
      <c r="CG26" s="710"/>
      <c r="CH26" s="1032" t="e">
        <v>#DIV/0!</v>
      </c>
      <c r="CI26" s="1085" t="e">
        <v>#DIV/0!</v>
      </c>
      <c r="CJ26" s="683" t="e">
        <v>#DIV/0!</v>
      </c>
      <c r="CK26" s="683" t="e">
        <v>#DIV/0!</v>
      </c>
      <c r="CL26" s="683" t="e">
        <v>#DIV/0!</v>
      </c>
      <c r="CM26" s="683" t="e">
        <v>#DIV/0!</v>
      </c>
      <c r="CN26" s="1061" t="s">
        <v>51</v>
      </c>
      <c r="CO26" s="710"/>
      <c r="CP26" s="1032">
        <v>0.255952400373887</v>
      </c>
      <c r="CQ26" s="683">
        <v>-0.610912512143899</v>
      </c>
      <c r="CR26" s="683">
        <v>0.212542295274772</v>
      </c>
      <c r="CS26" s="683">
        <v>0.866864912517785</v>
      </c>
      <c r="CT26" s="683">
        <v>0.0434101050991151</v>
      </c>
      <c r="CU26" s="682">
        <v>-0.0313960190658116</v>
      </c>
      <c r="CV26" s="1140">
        <v>-9.15238390056284</v>
      </c>
      <c r="CW26" s="654"/>
      <c r="CX26" s="1149">
        <v>0.025267973207649</v>
      </c>
      <c r="CY26" s="683" t="e">
        <v>#DIV/0!</v>
      </c>
      <c r="CZ26" s="683" t="e">
        <v>#DIV/0!</v>
      </c>
      <c r="DA26" s="683">
        <v>0.736862954044206</v>
      </c>
      <c r="DB26" s="683">
        <v>0.418361841310359</v>
      </c>
      <c r="DC26" s="1158">
        <v>-39.309386810271</v>
      </c>
      <c r="DD26" s="1160" t="s">
        <v>51</v>
      </c>
      <c r="DE26" s="1140" t="s">
        <v>51</v>
      </c>
      <c r="DF26" s="1175">
        <v>31.8501112733848</v>
      </c>
      <c r="DG26" s="1176"/>
      <c r="DH26" s="1179"/>
      <c r="DI26" s="1029"/>
      <c r="DJ26" s="1029"/>
      <c r="DK26" s="1029"/>
      <c r="DL26" s="1029"/>
      <c r="DM26" s="1029"/>
      <c r="DN26" s="1029"/>
      <c r="DO26" s="1029"/>
      <c r="DP26" s="1029"/>
      <c r="DQ26" s="1029"/>
      <c r="DR26" s="1029"/>
      <c r="DS26" s="1029"/>
      <c r="DT26" s="1029"/>
      <c r="DU26" s="1029"/>
      <c r="DV26" s="1029"/>
      <c r="DW26" s="1029"/>
      <c r="DX26" s="1029"/>
      <c r="DY26" s="1029"/>
      <c r="DZ26" s="1029"/>
      <c r="EA26" s="1029"/>
      <c r="EB26" s="1029"/>
      <c r="EC26" s="1029"/>
      <c r="ED26" s="1029"/>
      <c r="EE26" s="1029"/>
      <c r="EF26" s="1029"/>
      <c r="EG26" s="1029"/>
      <c r="EH26" s="1029"/>
      <c r="EI26" s="1029"/>
      <c r="EJ26" s="1029"/>
      <c r="EK26" s="1029"/>
      <c r="EL26" s="1029"/>
      <c r="EM26" s="1029"/>
      <c r="EN26" s="1029"/>
      <c r="EO26" s="1029"/>
      <c r="EP26" s="1029"/>
      <c r="EQ26" s="1029"/>
      <c r="ER26" s="1029"/>
      <c r="ES26" s="1029"/>
      <c r="ET26" s="1029"/>
      <c r="EU26" s="1029"/>
      <c r="EV26" s="1029"/>
      <c r="EW26" s="1029"/>
      <c r="EX26" s="1029"/>
      <c r="EY26" s="1029"/>
      <c r="EZ26" s="1029"/>
      <c r="FA26" s="1029"/>
      <c r="FB26" s="1029"/>
      <c r="FC26" s="1029"/>
      <c r="FD26" s="1029"/>
      <c r="FE26" s="1029"/>
      <c r="FF26" s="1029"/>
      <c r="FG26" s="1029"/>
      <c r="FH26" s="1029"/>
      <c r="FI26" s="1029"/>
      <c r="FJ26" s="1029"/>
      <c r="FK26" s="1029"/>
      <c r="FL26" s="1029"/>
      <c r="FM26" s="1029"/>
      <c r="FN26" s="1029"/>
      <c r="FO26" s="1029"/>
      <c r="FP26" s="1029"/>
      <c r="FQ26" s="1029"/>
      <c r="FR26" s="1029"/>
      <c r="FS26" s="1029"/>
      <c r="FT26" s="1029"/>
      <c r="FU26" s="1029"/>
      <c r="FV26" s="1029"/>
      <c r="FW26" s="1029"/>
      <c r="FX26" s="1029"/>
      <c r="FY26" s="1029"/>
      <c r="FZ26" s="1029"/>
      <c r="GA26" s="1029"/>
      <c r="GB26" s="1029"/>
      <c r="GC26" s="1029"/>
      <c r="GD26" s="1029"/>
      <c r="GE26" s="1029"/>
      <c r="GF26" s="1029"/>
      <c r="GG26" s="1029"/>
      <c r="GH26" s="1029"/>
      <c r="GI26" s="1029"/>
      <c r="GJ26" s="1029"/>
      <c r="GK26" s="1029"/>
      <c r="GL26" s="1029"/>
      <c r="GM26" s="1029"/>
      <c r="GN26" s="1029"/>
      <c r="GO26" s="1029"/>
      <c r="GP26" s="1029"/>
      <c r="GQ26" s="1029"/>
      <c r="GR26" s="1029"/>
      <c r="GS26" s="1029"/>
      <c r="GT26" s="1029"/>
      <c r="GU26" s="1029"/>
      <c r="GV26" s="1029"/>
      <c r="GW26" s="1029"/>
      <c r="GX26" s="1029"/>
      <c r="GY26" s="1029"/>
      <c r="GZ26" s="1029"/>
      <c r="HA26" s="1029"/>
      <c r="HB26" s="1029"/>
      <c r="HC26" s="1029"/>
      <c r="HD26" s="1029"/>
      <c r="HE26" s="1029"/>
      <c r="HF26" s="1029"/>
      <c r="HG26" s="1029"/>
      <c r="HH26" s="1029"/>
      <c r="HI26" s="1029"/>
      <c r="HJ26" s="1029"/>
      <c r="HK26" s="1029"/>
      <c r="HL26" s="1029"/>
      <c r="HM26" s="1029"/>
      <c r="HN26" s="1029"/>
      <c r="HO26" s="1029"/>
      <c r="HP26" s="1029"/>
      <c r="HQ26" s="1029"/>
      <c r="HR26" s="1029"/>
      <c r="HS26" s="1029"/>
      <c r="HT26" s="1029"/>
      <c r="HU26" s="1029"/>
      <c r="HV26" s="1029"/>
      <c r="HW26" s="1029"/>
      <c r="HX26" s="1029"/>
      <c r="HY26" s="1029"/>
      <c r="HZ26" s="1029"/>
      <c r="IA26" s="1029"/>
      <c r="IB26" s="1029"/>
      <c r="IC26" s="1029"/>
      <c r="ID26" s="1029"/>
      <c r="IE26" s="1029"/>
      <c r="IF26" s="1029"/>
      <c r="IG26" s="1029"/>
      <c r="IH26" s="1029"/>
    </row>
    <row r="27" s="451" customFormat="1" ht="4.5" customHeight="1" spans="1:242">
      <c r="A27" s="1029"/>
      <c r="B27" s="1037"/>
      <c r="C27" s="710"/>
      <c r="D27" s="1023"/>
      <c r="E27" s="683"/>
      <c r="F27" s="683"/>
      <c r="G27" s="683"/>
      <c r="H27" s="1061" t="s">
        <v>51</v>
      </c>
      <c r="I27" s="710"/>
      <c r="J27" s="1023"/>
      <c r="K27" s="683"/>
      <c r="L27" s="683"/>
      <c r="M27" s="683"/>
      <c r="N27" s="1061" t="s">
        <v>51</v>
      </c>
      <c r="O27" s="710"/>
      <c r="P27" s="1023"/>
      <c r="Q27" s="1085"/>
      <c r="R27" s="683"/>
      <c r="S27" s="683"/>
      <c r="T27" s="1061" t="s">
        <v>51</v>
      </c>
      <c r="U27" s="710"/>
      <c r="V27" s="1023"/>
      <c r="W27" s="683"/>
      <c r="X27" s="683"/>
      <c r="Y27" s="683"/>
      <c r="Z27" s="683"/>
      <c r="AA27" s="683"/>
      <c r="AB27" s="1061" t="s">
        <v>51</v>
      </c>
      <c r="AC27" s="710"/>
      <c r="AD27" s="1023"/>
      <c r="AE27" s="683"/>
      <c r="AF27" s="683"/>
      <c r="AG27" s="683"/>
      <c r="AH27" s="683"/>
      <c r="AI27" s="683"/>
      <c r="AJ27" s="1061" t="s">
        <v>51</v>
      </c>
      <c r="AK27" s="710"/>
      <c r="AL27" s="1023"/>
      <c r="AM27" s="683"/>
      <c r="AN27" s="683"/>
      <c r="AO27" s="683"/>
      <c r="AP27" s="683"/>
      <c r="AQ27" s="683"/>
      <c r="AR27" s="1061" t="s">
        <v>51</v>
      </c>
      <c r="AS27" s="710"/>
      <c r="AT27" s="1023"/>
      <c r="AU27" s="683"/>
      <c r="AV27" s="683"/>
      <c r="AW27" s="683"/>
      <c r="AX27" s="683"/>
      <c r="AY27" s="683"/>
      <c r="AZ27" s="1061" t="s">
        <v>51</v>
      </c>
      <c r="BA27" s="710"/>
      <c r="BB27" s="1113"/>
      <c r="BC27" s="683"/>
      <c r="BD27" s="683"/>
      <c r="BE27" s="683"/>
      <c r="BF27" s="683"/>
      <c r="BG27" s="683"/>
      <c r="BH27" s="1061" t="s">
        <v>51</v>
      </c>
      <c r="BI27" s="710"/>
      <c r="BJ27" s="1023"/>
      <c r="BK27" s="683"/>
      <c r="BL27" s="683"/>
      <c r="BM27" s="683"/>
      <c r="BN27" s="683"/>
      <c r="BO27" s="683"/>
      <c r="BP27" s="1061" t="s">
        <v>51</v>
      </c>
      <c r="BQ27" s="710"/>
      <c r="BR27" s="1023"/>
      <c r="BS27" s="683"/>
      <c r="BT27" s="683"/>
      <c r="BU27" s="683"/>
      <c r="BV27" s="683"/>
      <c r="BW27" s="683"/>
      <c r="BX27" s="1061" t="s">
        <v>51</v>
      </c>
      <c r="BY27" s="710"/>
      <c r="BZ27" s="1023"/>
      <c r="CA27" s="683"/>
      <c r="CB27" s="683"/>
      <c r="CC27" s="683"/>
      <c r="CD27" s="683"/>
      <c r="CE27" s="683"/>
      <c r="CF27" s="1061" t="s">
        <v>51</v>
      </c>
      <c r="CG27" s="710"/>
      <c r="CH27" s="1023"/>
      <c r="CI27" s="1085"/>
      <c r="CJ27" s="683"/>
      <c r="CK27" s="683"/>
      <c r="CL27" s="683"/>
      <c r="CM27" s="683"/>
      <c r="CN27" s="1061" t="s">
        <v>51</v>
      </c>
      <c r="CO27" s="710"/>
      <c r="CP27" s="1023"/>
      <c r="CQ27" s="683"/>
      <c r="CR27" s="683"/>
      <c r="CS27" s="683"/>
      <c r="CT27" s="683"/>
      <c r="CU27" s="631"/>
      <c r="CV27" s="1065"/>
      <c r="CW27" s="654"/>
      <c r="CX27" s="1149"/>
      <c r="CY27" s="683"/>
      <c r="CZ27" s="683"/>
      <c r="DA27" s="683"/>
      <c r="DB27" s="683"/>
      <c r="DC27" s="683"/>
      <c r="DD27" s="683"/>
      <c r="DE27" s="1065"/>
      <c r="DF27" s="629" t="s">
        <v>51</v>
      </c>
      <c r="DG27" s="1176"/>
      <c r="DH27" s="1179"/>
      <c r="DI27" s="1029"/>
      <c r="DJ27" s="1029"/>
      <c r="DK27" s="1029"/>
      <c r="DL27" s="1029"/>
      <c r="DM27" s="1029"/>
      <c r="DN27" s="1029"/>
      <c r="DO27" s="1029"/>
      <c r="DP27" s="1029"/>
      <c r="DQ27" s="1029"/>
      <c r="DR27" s="1029"/>
      <c r="DS27" s="1029"/>
      <c r="DT27" s="1029"/>
      <c r="DU27" s="1029"/>
      <c r="DV27" s="1029"/>
      <c r="DW27" s="1029"/>
      <c r="DX27" s="1029"/>
      <c r="DY27" s="1029"/>
      <c r="DZ27" s="1029"/>
      <c r="EA27" s="1029"/>
      <c r="EB27" s="1029"/>
      <c r="EC27" s="1029"/>
      <c r="ED27" s="1029"/>
      <c r="EE27" s="1029"/>
      <c r="EF27" s="1029"/>
      <c r="EG27" s="1029"/>
      <c r="EH27" s="1029"/>
      <c r="EI27" s="1029"/>
      <c r="EJ27" s="1029"/>
      <c r="EK27" s="1029"/>
      <c r="EL27" s="1029"/>
      <c r="EM27" s="1029"/>
      <c r="EN27" s="1029"/>
      <c r="EO27" s="1029"/>
      <c r="EP27" s="1029"/>
      <c r="EQ27" s="1029"/>
      <c r="ER27" s="1029"/>
      <c r="ES27" s="1029"/>
      <c r="ET27" s="1029"/>
      <c r="EU27" s="1029"/>
      <c r="EV27" s="1029"/>
      <c r="EW27" s="1029"/>
      <c r="EX27" s="1029"/>
      <c r="EY27" s="1029"/>
      <c r="EZ27" s="1029"/>
      <c r="FA27" s="1029"/>
      <c r="FB27" s="1029"/>
      <c r="FC27" s="1029"/>
      <c r="FD27" s="1029"/>
      <c r="FE27" s="1029"/>
      <c r="FF27" s="1029"/>
      <c r="FG27" s="1029"/>
      <c r="FH27" s="1029"/>
      <c r="FI27" s="1029"/>
      <c r="FJ27" s="1029"/>
      <c r="FK27" s="1029"/>
      <c r="FL27" s="1029"/>
      <c r="FM27" s="1029"/>
      <c r="FN27" s="1029"/>
      <c r="FO27" s="1029"/>
      <c r="FP27" s="1029"/>
      <c r="FQ27" s="1029"/>
      <c r="FR27" s="1029"/>
      <c r="FS27" s="1029"/>
      <c r="FT27" s="1029"/>
      <c r="FU27" s="1029"/>
      <c r="FV27" s="1029"/>
      <c r="FW27" s="1029"/>
      <c r="FX27" s="1029"/>
      <c r="FY27" s="1029"/>
      <c r="FZ27" s="1029"/>
      <c r="GA27" s="1029"/>
      <c r="GB27" s="1029"/>
      <c r="GC27" s="1029"/>
      <c r="GD27" s="1029"/>
      <c r="GE27" s="1029"/>
      <c r="GF27" s="1029"/>
      <c r="GG27" s="1029"/>
      <c r="GH27" s="1029"/>
      <c r="GI27" s="1029"/>
      <c r="GJ27" s="1029"/>
      <c r="GK27" s="1029"/>
      <c r="GL27" s="1029"/>
      <c r="GM27" s="1029"/>
      <c r="GN27" s="1029"/>
      <c r="GO27" s="1029"/>
      <c r="GP27" s="1029"/>
      <c r="GQ27" s="1029"/>
      <c r="GR27" s="1029"/>
      <c r="GS27" s="1029"/>
      <c r="GT27" s="1029"/>
      <c r="GU27" s="1029"/>
      <c r="GV27" s="1029"/>
      <c r="GW27" s="1029"/>
      <c r="GX27" s="1029"/>
      <c r="GY27" s="1029"/>
      <c r="GZ27" s="1029"/>
      <c r="HA27" s="1029"/>
      <c r="HB27" s="1029"/>
      <c r="HC27" s="1029"/>
      <c r="HD27" s="1029"/>
      <c r="HE27" s="1029"/>
      <c r="HF27" s="1029"/>
      <c r="HG27" s="1029"/>
      <c r="HH27" s="1029"/>
      <c r="HI27" s="1029"/>
      <c r="HJ27" s="1029"/>
      <c r="HK27" s="1029"/>
      <c r="HL27" s="1029"/>
      <c r="HM27" s="1029"/>
      <c r="HN27" s="1029"/>
      <c r="HO27" s="1029"/>
      <c r="HP27" s="1029"/>
      <c r="HQ27" s="1029"/>
      <c r="HR27" s="1029"/>
      <c r="HS27" s="1029"/>
      <c r="HT27" s="1029"/>
      <c r="HU27" s="1029"/>
      <c r="HV27" s="1029"/>
      <c r="HW27" s="1029"/>
      <c r="HX27" s="1029"/>
      <c r="HY27" s="1029"/>
      <c r="HZ27" s="1029"/>
      <c r="IA27" s="1029"/>
      <c r="IB27" s="1029"/>
      <c r="IC27" s="1029"/>
      <c r="ID27" s="1029"/>
      <c r="IE27" s="1029"/>
      <c r="IF27" s="1029"/>
      <c r="IG27" s="1029"/>
      <c r="IH27" s="1029"/>
    </row>
    <row r="28" s="1005" customFormat="1" spans="1:242">
      <c r="A28" s="602"/>
      <c r="B28" s="1024" t="s">
        <v>173</v>
      </c>
      <c r="C28" s="1036"/>
      <c r="D28" s="1025">
        <v>-95511897</v>
      </c>
      <c r="E28" s="627">
        <v>-105786052.236042</v>
      </c>
      <c r="F28" s="627">
        <v>10274155.2360417</v>
      </c>
      <c r="G28" s="627">
        <v>-43710000</v>
      </c>
      <c r="H28" s="1062">
        <v>1.18512690459849</v>
      </c>
      <c r="I28" s="1036"/>
      <c r="J28" s="1025">
        <v>-101282465</v>
      </c>
      <c r="K28" s="627">
        <v>-105296853.236042</v>
      </c>
      <c r="L28" s="627">
        <v>4014388.23604165</v>
      </c>
      <c r="M28" s="627">
        <v>-41134707</v>
      </c>
      <c r="N28" s="1062">
        <v>1.46221432913087</v>
      </c>
      <c r="O28" s="1036"/>
      <c r="P28" s="1025">
        <v>-102216675</v>
      </c>
      <c r="Q28" s="627">
        <v>-103926121.236042</v>
      </c>
      <c r="R28" s="627">
        <v>1709446.23604167</v>
      </c>
      <c r="S28" s="627">
        <v>-43780313</v>
      </c>
      <c r="T28" s="1062">
        <v>1.33476345863493</v>
      </c>
      <c r="U28" s="1036"/>
      <c r="V28" s="1025">
        <v>-102216675</v>
      </c>
      <c r="W28" s="627">
        <v>-104265837.236042</v>
      </c>
      <c r="X28" s="627">
        <v>-104265837.236042</v>
      </c>
      <c r="Y28" s="627">
        <v>2049162.23604167</v>
      </c>
      <c r="Z28" s="627">
        <v>2049162.23604167</v>
      </c>
      <c r="AA28" s="627">
        <v>-42549392.3945016</v>
      </c>
      <c r="AB28" s="1062">
        <v>1.40230633735698</v>
      </c>
      <c r="AC28" s="1036"/>
      <c r="AD28" s="1025">
        <v>-158473885</v>
      </c>
      <c r="AE28" s="627">
        <v>-103508138.236042</v>
      </c>
      <c r="AF28" s="627">
        <v>-103508138.236042</v>
      </c>
      <c r="AG28" s="627">
        <v>-54965746.7639583</v>
      </c>
      <c r="AH28" s="627">
        <v>-54965746.7639583</v>
      </c>
      <c r="AI28" s="627">
        <v>-46354606</v>
      </c>
      <c r="AJ28" s="1062">
        <v>2.41873006104291</v>
      </c>
      <c r="AK28" s="1036"/>
      <c r="AL28" s="1025">
        <v>-107890682</v>
      </c>
      <c r="AM28" s="627">
        <v>-103254040.236042</v>
      </c>
      <c r="AN28" s="627">
        <v>-103254040.236042</v>
      </c>
      <c r="AO28" s="627">
        <v>-4636641.76395833</v>
      </c>
      <c r="AP28" s="627">
        <v>-4636641.76395833</v>
      </c>
      <c r="AQ28" s="627">
        <v>-49265600</v>
      </c>
      <c r="AR28" s="1062">
        <v>1.18998006722744</v>
      </c>
      <c r="AS28" s="1036"/>
      <c r="AT28" s="1110">
        <v>-99239348</v>
      </c>
      <c r="AU28" s="627">
        <v>-96571863.069375</v>
      </c>
      <c r="AV28" s="627">
        <v>-102498325.236042</v>
      </c>
      <c r="AW28" s="627">
        <v>-2667484.93062501</v>
      </c>
      <c r="AX28" s="627">
        <v>3258977.23604167</v>
      </c>
      <c r="AY28" s="627">
        <v>-49265600</v>
      </c>
      <c r="AZ28" s="1062">
        <v>1.01437408658374</v>
      </c>
      <c r="BA28" s="1036"/>
      <c r="BB28" s="1025">
        <v>-102216675</v>
      </c>
      <c r="BC28" s="627">
        <v>-96286379.069375</v>
      </c>
      <c r="BD28" s="627">
        <v>-95765128.069375</v>
      </c>
      <c r="BE28" s="627">
        <v>-5930295.93062499</v>
      </c>
      <c r="BF28" s="627">
        <v>-6451546.93062499</v>
      </c>
      <c r="BG28" s="627">
        <v>-49265600</v>
      </c>
      <c r="BH28" s="1062">
        <v>1.07480828407652</v>
      </c>
      <c r="BI28" s="1036"/>
      <c r="BJ28" s="1110">
        <v>-97444328</v>
      </c>
      <c r="BK28" s="627">
        <v>-95765128.069375</v>
      </c>
      <c r="BL28" s="627">
        <v>-95765128.069375</v>
      </c>
      <c r="BM28" s="627">
        <v>-1679199.93062499</v>
      </c>
      <c r="BN28" s="627">
        <v>-1679199.93062499</v>
      </c>
      <c r="BO28" s="627">
        <v>-49265600</v>
      </c>
      <c r="BP28" s="1062">
        <v>0.977938520996395</v>
      </c>
      <c r="BQ28" s="1036"/>
      <c r="BR28" s="1025">
        <v>-97285759</v>
      </c>
      <c r="BS28" s="627"/>
      <c r="BT28" s="627">
        <v>-95026227.069375</v>
      </c>
      <c r="BU28" s="627">
        <v>-97285759</v>
      </c>
      <c r="BV28" s="627">
        <v>-2259531.93062499</v>
      </c>
      <c r="BW28" s="627">
        <v>-42899545.8572426</v>
      </c>
      <c r="BX28" s="1062">
        <v>1.26775731667974</v>
      </c>
      <c r="BY28" s="1036"/>
      <c r="BZ28" s="1025"/>
      <c r="CA28" s="627"/>
      <c r="CB28" s="627"/>
      <c r="CC28" s="627">
        <v>0</v>
      </c>
      <c r="CD28" s="627">
        <v>0</v>
      </c>
      <c r="CE28" s="627"/>
      <c r="CF28" s="1062" t="s">
        <v>51</v>
      </c>
      <c r="CG28" s="1036"/>
      <c r="CH28" s="1025"/>
      <c r="CI28" s="1083"/>
      <c r="CJ28" s="627"/>
      <c r="CK28" s="627">
        <v>0</v>
      </c>
      <c r="CL28" s="627">
        <v>0</v>
      </c>
      <c r="CM28" s="627"/>
      <c r="CN28" s="1062" t="s">
        <v>51</v>
      </c>
      <c r="CO28" s="1036"/>
      <c r="CP28" s="1025">
        <v>-1063778389</v>
      </c>
      <c r="CQ28" s="627">
        <v>-914660412.624375</v>
      </c>
      <c r="CR28" s="627">
        <v>-1061518857.06938</v>
      </c>
      <c r="CS28" s="627">
        <v>-149117976.375625</v>
      </c>
      <c r="CT28" s="627">
        <v>-2259531.93062496</v>
      </c>
      <c r="CU28" s="627">
        <v>-457490964.251744</v>
      </c>
      <c r="CV28" s="1062">
        <v>1.32524458868795</v>
      </c>
      <c r="CW28" s="656"/>
      <c r="CX28" s="603">
        <v>-1198352699.8325</v>
      </c>
      <c r="CY28" s="627"/>
      <c r="CZ28" s="627"/>
      <c r="DA28" s="627"/>
      <c r="DB28" s="627">
        <v>-664958215</v>
      </c>
      <c r="DC28" s="684">
        <v>0.802147372271355</v>
      </c>
      <c r="DD28" s="684">
        <v>-1</v>
      </c>
      <c r="DE28" s="1062">
        <v>-1</v>
      </c>
      <c r="DF28" s="628">
        <v>-1</v>
      </c>
      <c r="DG28" s="1181"/>
      <c r="DH28" s="1174"/>
      <c r="DI28" s="602"/>
      <c r="DJ28" s="602"/>
      <c r="DK28" s="602"/>
      <c r="DL28" s="602"/>
      <c r="DM28" s="602"/>
      <c r="DN28" s="602"/>
      <c r="DO28" s="602"/>
      <c r="DP28" s="602"/>
      <c r="DQ28" s="602"/>
      <c r="DR28" s="602"/>
      <c r="DS28" s="602"/>
      <c r="DT28" s="602"/>
      <c r="DU28" s="602"/>
      <c r="DV28" s="602"/>
      <c r="DW28" s="602"/>
      <c r="DX28" s="602"/>
      <c r="DY28" s="602"/>
      <c r="DZ28" s="602"/>
      <c r="EA28" s="602"/>
      <c r="EB28" s="602"/>
      <c r="EC28" s="602"/>
      <c r="ED28" s="602"/>
      <c r="EE28" s="602"/>
      <c r="EF28" s="602"/>
      <c r="EG28" s="602"/>
      <c r="EH28" s="602"/>
      <c r="EI28" s="602"/>
      <c r="EJ28" s="602"/>
      <c r="EK28" s="602"/>
      <c r="EL28" s="602"/>
      <c r="EM28" s="602"/>
      <c r="EN28" s="602"/>
      <c r="EO28" s="602"/>
      <c r="EP28" s="602"/>
      <c r="EQ28" s="602"/>
      <c r="ER28" s="602"/>
      <c r="ES28" s="602"/>
      <c r="ET28" s="602"/>
      <c r="EU28" s="602"/>
      <c r="EV28" s="602"/>
      <c r="EW28" s="602"/>
      <c r="EX28" s="602"/>
      <c r="EY28" s="602"/>
      <c r="EZ28" s="602"/>
      <c r="FA28" s="602"/>
      <c r="FB28" s="602"/>
      <c r="FC28" s="602"/>
      <c r="FD28" s="602"/>
      <c r="FE28" s="602"/>
      <c r="FF28" s="602"/>
      <c r="FG28" s="602"/>
      <c r="FH28" s="602"/>
      <c r="FI28" s="602"/>
      <c r="FJ28" s="602"/>
      <c r="FK28" s="602"/>
      <c r="FL28" s="602"/>
      <c r="FM28" s="602"/>
      <c r="FN28" s="602"/>
      <c r="FO28" s="602"/>
      <c r="FP28" s="602"/>
      <c r="FQ28" s="602"/>
      <c r="FR28" s="602"/>
      <c r="FS28" s="602"/>
      <c r="FT28" s="602"/>
      <c r="FU28" s="602"/>
      <c r="FV28" s="602"/>
      <c r="FW28" s="602"/>
      <c r="FX28" s="602"/>
      <c r="FY28" s="602"/>
      <c r="FZ28" s="602"/>
      <c r="GA28" s="602"/>
      <c r="GB28" s="602"/>
      <c r="GC28" s="602"/>
      <c r="GD28" s="602"/>
      <c r="GE28" s="602"/>
      <c r="GF28" s="602"/>
      <c r="GG28" s="602"/>
      <c r="GH28" s="602"/>
      <c r="GI28" s="602"/>
      <c r="GJ28" s="602"/>
      <c r="GK28" s="602"/>
      <c r="GL28" s="602"/>
      <c r="GM28" s="602"/>
      <c r="GN28" s="602"/>
      <c r="GO28" s="602"/>
      <c r="GP28" s="602"/>
      <c r="GQ28" s="602"/>
      <c r="GR28" s="602"/>
      <c r="GS28" s="602"/>
      <c r="GT28" s="602"/>
      <c r="GU28" s="602"/>
      <c r="GV28" s="602"/>
      <c r="GW28" s="602"/>
      <c r="GX28" s="602"/>
      <c r="GY28" s="602"/>
      <c r="GZ28" s="602"/>
      <c r="HA28" s="602"/>
      <c r="HB28" s="602"/>
      <c r="HC28" s="602"/>
      <c r="HD28" s="602"/>
      <c r="HE28" s="602"/>
      <c r="HF28" s="602"/>
      <c r="HG28" s="602"/>
      <c r="HH28" s="602"/>
      <c r="HI28" s="602"/>
      <c r="HJ28" s="602"/>
      <c r="HK28" s="602"/>
      <c r="HL28" s="602"/>
      <c r="HM28" s="602"/>
      <c r="HN28" s="602"/>
      <c r="HO28" s="602"/>
      <c r="HP28" s="602"/>
      <c r="HQ28" s="602"/>
      <c r="HR28" s="602"/>
      <c r="HS28" s="602"/>
      <c r="HT28" s="602"/>
      <c r="HU28" s="602"/>
      <c r="HV28" s="602"/>
      <c r="HW28" s="602"/>
      <c r="HX28" s="602"/>
      <c r="HY28" s="602"/>
      <c r="HZ28" s="602"/>
      <c r="IA28" s="602"/>
      <c r="IB28" s="602"/>
      <c r="IC28" s="602"/>
      <c r="ID28" s="602"/>
      <c r="IE28" s="602"/>
      <c r="IF28" s="602"/>
      <c r="IG28" s="602"/>
      <c r="IH28" s="602"/>
    </row>
    <row r="29" s="697" customFormat="1" spans="1:242">
      <c r="A29" s="877"/>
      <c r="B29" s="1038" t="s">
        <v>174</v>
      </c>
      <c r="C29" s="710"/>
      <c r="D29" s="1039"/>
      <c r="E29" s="663"/>
      <c r="F29" s="663">
        <v>0</v>
      </c>
      <c r="G29" s="663">
        <v>0</v>
      </c>
      <c r="H29" s="1066" t="s">
        <v>51</v>
      </c>
      <c r="I29" s="710"/>
      <c r="J29" s="1039"/>
      <c r="K29" s="663"/>
      <c r="L29" s="663">
        <v>0</v>
      </c>
      <c r="M29" s="663"/>
      <c r="N29" s="1066" t="s">
        <v>51</v>
      </c>
      <c r="O29" s="710"/>
      <c r="P29" s="1039"/>
      <c r="Q29" s="1087"/>
      <c r="R29" s="663">
        <v>0</v>
      </c>
      <c r="S29" s="663">
        <v>0</v>
      </c>
      <c r="T29" s="1066" t="s">
        <v>51</v>
      </c>
      <c r="U29" s="710"/>
      <c r="V29" s="1093">
        <v>0</v>
      </c>
      <c r="W29" s="663"/>
      <c r="X29" s="663">
        <v>0</v>
      </c>
      <c r="Y29" s="663">
        <v>0</v>
      </c>
      <c r="Z29" s="663">
        <v>0</v>
      </c>
      <c r="AA29" s="663"/>
      <c r="AB29" s="1066" t="s">
        <v>51</v>
      </c>
      <c r="AC29" s="710"/>
      <c r="AD29" s="1093"/>
      <c r="AE29" s="663"/>
      <c r="AF29" s="663">
        <v>0</v>
      </c>
      <c r="AG29" s="663">
        <v>0</v>
      </c>
      <c r="AH29" s="663">
        <v>0</v>
      </c>
      <c r="AI29" s="663"/>
      <c r="AJ29" s="1066" t="s">
        <v>51</v>
      </c>
      <c r="AK29" s="710"/>
      <c r="AL29" s="1093"/>
      <c r="AM29" s="663"/>
      <c r="AN29" s="663"/>
      <c r="AO29" s="663">
        <v>0</v>
      </c>
      <c r="AP29" s="663">
        <v>0</v>
      </c>
      <c r="AQ29" s="663"/>
      <c r="AR29" s="1066" t="s">
        <v>51</v>
      </c>
      <c r="AS29" s="710"/>
      <c r="AT29" s="1093"/>
      <c r="AU29" s="663">
        <v>0</v>
      </c>
      <c r="AV29" s="663">
        <v>0</v>
      </c>
      <c r="AW29" s="663">
        <v>0</v>
      </c>
      <c r="AX29" s="663">
        <v>0</v>
      </c>
      <c r="AY29" s="663"/>
      <c r="AZ29" s="1066" t="s">
        <v>51</v>
      </c>
      <c r="BA29" s="710"/>
      <c r="BB29" s="1093"/>
      <c r="BC29" s="663"/>
      <c r="BD29" s="663"/>
      <c r="BE29" s="663">
        <v>0</v>
      </c>
      <c r="BF29" s="663">
        <v>0</v>
      </c>
      <c r="BG29" s="663"/>
      <c r="BH29" s="1066" t="s">
        <v>51</v>
      </c>
      <c r="BI29" s="710"/>
      <c r="BJ29" s="1093"/>
      <c r="BK29" s="663"/>
      <c r="BL29" s="663"/>
      <c r="BM29" s="663">
        <v>0</v>
      </c>
      <c r="BN29" s="663">
        <v>0</v>
      </c>
      <c r="BO29" s="663">
        <v>0</v>
      </c>
      <c r="BP29" s="1066" t="s">
        <v>51</v>
      </c>
      <c r="BQ29" s="710"/>
      <c r="BR29" s="1093"/>
      <c r="BS29" s="663"/>
      <c r="BT29" s="663"/>
      <c r="BU29" s="663">
        <v>0</v>
      </c>
      <c r="BV29" s="663">
        <v>0</v>
      </c>
      <c r="BW29" s="663"/>
      <c r="BX29" s="1066" t="s">
        <v>51</v>
      </c>
      <c r="BY29" s="710"/>
      <c r="BZ29" s="1093"/>
      <c r="CA29" s="663"/>
      <c r="CB29" s="663"/>
      <c r="CC29" s="663">
        <v>0</v>
      </c>
      <c r="CD29" s="663">
        <v>0</v>
      </c>
      <c r="CE29" s="663"/>
      <c r="CF29" s="1066" t="s">
        <v>51</v>
      </c>
      <c r="CG29" s="710"/>
      <c r="CH29" s="1093"/>
      <c r="CI29" s="1087"/>
      <c r="CJ29" s="663"/>
      <c r="CK29" s="663">
        <v>0</v>
      </c>
      <c r="CL29" s="663">
        <v>0</v>
      </c>
      <c r="CM29" s="663"/>
      <c r="CN29" s="1066" t="s">
        <v>51</v>
      </c>
      <c r="CO29" s="710"/>
      <c r="CP29" s="1124"/>
      <c r="CQ29" s="1125"/>
      <c r="CR29" s="1125"/>
      <c r="CS29" s="1125"/>
      <c r="CT29" s="1125"/>
      <c r="CU29" s="1125"/>
      <c r="CV29" s="1066" t="s">
        <v>51</v>
      </c>
      <c r="CW29" s="654"/>
      <c r="CX29" s="1150"/>
      <c r="CY29" s="1125"/>
      <c r="CZ29" s="1125"/>
      <c r="DA29" s="1125"/>
      <c r="DB29" s="1125">
        <v>0</v>
      </c>
      <c r="DC29" s="1162" t="s">
        <v>51</v>
      </c>
      <c r="DD29" s="1162"/>
      <c r="DE29" s="1066" t="s">
        <v>51</v>
      </c>
      <c r="DF29" s="691" t="s">
        <v>51</v>
      </c>
      <c r="DG29" s="799"/>
      <c r="DH29" s="1182"/>
      <c r="DI29" s="877"/>
      <c r="DJ29" s="877"/>
      <c r="DK29" s="877"/>
      <c r="DL29" s="877"/>
      <c r="DM29" s="877"/>
      <c r="DN29" s="877"/>
      <c r="DO29" s="877"/>
      <c r="DP29" s="877"/>
      <c r="DQ29" s="877"/>
      <c r="DR29" s="877"/>
      <c r="DS29" s="877"/>
      <c r="DT29" s="877"/>
      <c r="DU29" s="877"/>
      <c r="DV29" s="877"/>
      <c r="DW29" s="877"/>
      <c r="DX29" s="877"/>
      <c r="DY29" s="877"/>
      <c r="DZ29" s="877"/>
      <c r="EA29" s="877"/>
      <c r="EB29" s="877"/>
      <c r="EC29" s="877"/>
      <c r="ED29" s="877"/>
      <c r="EE29" s="877"/>
      <c r="EF29" s="877"/>
      <c r="EG29" s="877"/>
      <c r="EH29" s="877"/>
      <c r="EI29" s="877"/>
      <c r="EJ29" s="877"/>
      <c r="EK29" s="877"/>
      <c r="EL29" s="877"/>
      <c r="EM29" s="877"/>
      <c r="EN29" s="877"/>
      <c r="EO29" s="877"/>
      <c r="EP29" s="877"/>
      <c r="EQ29" s="877"/>
      <c r="ER29" s="877"/>
      <c r="ES29" s="877"/>
      <c r="ET29" s="877"/>
      <c r="EU29" s="877"/>
      <c r="EV29" s="877"/>
      <c r="EW29" s="877"/>
      <c r="EX29" s="877"/>
      <c r="EY29" s="877"/>
      <c r="EZ29" s="877"/>
      <c r="FA29" s="877"/>
      <c r="FB29" s="877"/>
      <c r="FC29" s="877"/>
      <c r="FD29" s="877"/>
      <c r="FE29" s="877"/>
      <c r="FF29" s="877"/>
      <c r="FG29" s="877"/>
      <c r="FH29" s="877"/>
      <c r="FI29" s="877"/>
      <c r="FJ29" s="877"/>
      <c r="FK29" s="877"/>
      <c r="FL29" s="877"/>
      <c r="FM29" s="877"/>
      <c r="FN29" s="877"/>
      <c r="FO29" s="877"/>
      <c r="FP29" s="877"/>
      <c r="FQ29" s="877"/>
      <c r="FR29" s="877"/>
      <c r="FS29" s="877"/>
      <c r="FT29" s="877"/>
      <c r="FU29" s="877"/>
      <c r="FV29" s="877"/>
      <c r="FW29" s="877"/>
      <c r="FX29" s="877"/>
      <c r="FY29" s="877"/>
      <c r="FZ29" s="877"/>
      <c r="GA29" s="877"/>
      <c r="GB29" s="877"/>
      <c r="GC29" s="877"/>
      <c r="GD29" s="877"/>
      <c r="GE29" s="877"/>
      <c r="GF29" s="877"/>
      <c r="GG29" s="877"/>
      <c r="GH29" s="877"/>
      <c r="GI29" s="877"/>
      <c r="GJ29" s="877"/>
      <c r="GK29" s="877"/>
      <c r="GL29" s="877"/>
      <c r="GM29" s="877"/>
      <c r="GN29" s="877"/>
      <c r="GO29" s="877"/>
      <c r="GP29" s="877"/>
      <c r="GQ29" s="877"/>
      <c r="GR29" s="877"/>
      <c r="GS29" s="877"/>
      <c r="GT29" s="877"/>
      <c r="GU29" s="877"/>
      <c r="GV29" s="877"/>
      <c r="GW29" s="877"/>
      <c r="GX29" s="877"/>
      <c r="GY29" s="877"/>
      <c r="GZ29" s="877"/>
      <c r="HA29" s="877"/>
      <c r="HB29" s="877"/>
      <c r="HC29" s="877"/>
      <c r="HD29" s="877"/>
      <c r="HE29" s="877"/>
      <c r="HF29" s="877"/>
      <c r="HG29" s="877"/>
      <c r="HH29" s="877"/>
      <c r="HI29" s="877"/>
      <c r="HJ29" s="877"/>
      <c r="HK29" s="877"/>
      <c r="HL29" s="877"/>
      <c r="HM29" s="877"/>
      <c r="HN29" s="877"/>
      <c r="HO29" s="877"/>
      <c r="HP29" s="877"/>
      <c r="HQ29" s="877"/>
      <c r="HR29" s="877"/>
      <c r="HS29" s="877"/>
      <c r="HT29" s="877"/>
      <c r="HU29" s="877"/>
      <c r="HV29" s="877"/>
      <c r="HW29" s="877"/>
      <c r="HX29" s="877"/>
      <c r="HY29" s="877"/>
      <c r="HZ29" s="877"/>
      <c r="IA29" s="877"/>
      <c r="IB29" s="877"/>
      <c r="IC29" s="877"/>
      <c r="ID29" s="877"/>
      <c r="IE29" s="877"/>
      <c r="IF29" s="877"/>
      <c r="IG29" s="877"/>
      <c r="IH29" s="877"/>
    </row>
    <row r="30" s="705" customFormat="1" ht="15" hidden="1" spans="1:242">
      <c r="A30" s="611"/>
      <c r="B30" s="1040" t="s">
        <v>175</v>
      </c>
      <c r="C30" s="1036"/>
      <c r="D30" s="1041">
        <v>0</v>
      </c>
      <c r="E30" s="634"/>
      <c r="F30" s="634"/>
      <c r="G30" s="1067"/>
      <c r="H30" s="1068" t="s">
        <v>51</v>
      </c>
      <c r="I30" s="1036"/>
      <c r="J30" s="1041">
        <v>0</v>
      </c>
      <c r="K30" s="634"/>
      <c r="L30" s="634"/>
      <c r="M30" s="1067"/>
      <c r="N30" s="1068" t="s">
        <v>51</v>
      </c>
      <c r="O30" s="1036"/>
      <c r="P30" s="1041">
        <v>0</v>
      </c>
      <c r="Q30" s="1088"/>
      <c r="R30" s="634"/>
      <c r="S30" s="1067"/>
      <c r="T30" s="1068" t="s">
        <v>51</v>
      </c>
      <c r="U30" s="1036"/>
      <c r="V30" s="1041"/>
      <c r="W30" s="634"/>
      <c r="X30" s="634">
        <v>0</v>
      </c>
      <c r="Y30" s="634"/>
      <c r="Z30" s="634"/>
      <c r="AA30" s="1067"/>
      <c r="AB30" s="1068" t="s">
        <v>51</v>
      </c>
      <c r="AC30" s="1036"/>
      <c r="AD30" s="1041"/>
      <c r="AE30" s="634">
        <v>0</v>
      </c>
      <c r="AF30" s="634">
        <v>0</v>
      </c>
      <c r="AG30" s="634"/>
      <c r="AH30" s="634"/>
      <c r="AI30" s="1067"/>
      <c r="AJ30" s="1068" t="s">
        <v>51</v>
      </c>
      <c r="AK30" s="1036"/>
      <c r="AL30" s="1041"/>
      <c r="AM30" s="634"/>
      <c r="AN30" s="634"/>
      <c r="AO30" s="634"/>
      <c r="AP30" s="634"/>
      <c r="AQ30" s="1067"/>
      <c r="AR30" s="1068" t="s">
        <v>51</v>
      </c>
      <c r="AS30" s="1036"/>
      <c r="AT30" s="1041"/>
      <c r="AU30" s="634"/>
      <c r="AV30" s="634">
        <v>0</v>
      </c>
      <c r="AW30" s="634"/>
      <c r="AX30" s="634"/>
      <c r="AY30" s="1067"/>
      <c r="AZ30" s="1068" t="s">
        <v>51</v>
      </c>
      <c r="BA30" s="1036"/>
      <c r="BB30" s="1041"/>
      <c r="BC30" s="634"/>
      <c r="BD30" s="634"/>
      <c r="BE30" s="634"/>
      <c r="BF30" s="634"/>
      <c r="BG30" s="1067"/>
      <c r="BH30" s="1068" t="s">
        <v>51</v>
      </c>
      <c r="BI30" s="1036"/>
      <c r="BJ30" s="1041"/>
      <c r="BK30" s="634"/>
      <c r="BL30" s="634"/>
      <c r="BM30" s="634"/>
      <c r="BN30" s="634"/>
      <c r="BO30" s="1067">
        <v>0</v>
      </c>
      <c r="BP30" s="1068" t="s">
        <v>51</v>
      </c>
      <c r="BQ30" s="1036"/>
      <c r="BR30" s="1041"/>
      <c r="BS30" s="634"/>
      <c r="BT30" s="634"/>
      <c r="BU30" s="634"/>
      <c r="BV30" s="634"/>
      <c r="BW30" s="1067"/>
      <c r="BX30" s="1068" t="s">
        <v>51</v>
      </c>
      <c r="BY30" s="1036"/>
      <c r="BZ30" s="1041"/>
      <c r="CA30" s="634"/>
      <c r="CB30" s="634"/>
      <c r="CC30" s="634"/>
      <c r="CD30" s="634"/>
      <c r="CE30" s="1067"/>
      <c r="CF30" s="1068" t="s">
        <v>51</v>
      </c>
      <c r="CG30" s="1036"/>
      <c r="CH30" s="1041"/>
      <c r="CI30" s="1088"/>
      <c r="CJ30" s="634"/>
      <c r="CK30" s="634"/>
      <c r="CL30" s="634"/>
      <c r="CM30" s="1067"/>
      <c r="CN30" s="1068" t="s">
        <v>51</v>
      </c>
      <c r="CO30" s="1036"/>
      <c r="CP30" s="1041"/>
      <c r="CQ30" s="634"/>
      <c r="CR30" s="634">
        <v>0</v>
      </c>
      <c r="CS30" s="634"/>
      <c r="CT30" s="634"/>
      <c r="CU30" s="1067"/>
      <c r="CV30" s="1068"/>
      <c r="CW30" s="656"/>
      <c r="CX30" s="1151"/>
      <c r="CY30" s="1152"/>
      <c r="CZ30" s="1152"/>
      <c r="DA30" s="1152"/>
      <c r="DB30" s="1152"/>
      <c r="DC30" s="686"/>
      <c r="DD30" s="686"/>
      <c r="DE30" s="1068" t="s">
        <v>51</v>
      </c>
      <c r="DF30" s="635" t="s">
        <v>51</v>
      </c>
      <c r="DG30" s="1183"/>
      <c r="DH30" s="1184"/>
      <c r="DI30" s="611"/>
      <c r="DJ30" s="611"/>
      <c r="DK30" s="611"/>
      <c r="DL30" s="611"/>
      <c r="DM30" s="611"/>
      <c r="DN30" s="611"/>
      <c r="DO30" s="611"/>
      <c r="DP30" s="611"/>
      <c r="DQ30" s="611"/>
      <c r="DR30" s="611"/>
      <c r="DS30" s="611"/>
      <c r="DT30" s="611"/>
      <c r="DU30" s="611"/>
      <c r="DV30" s="611"/>
      <c r="DW30" s="611"/>
      <c r="DX30" s="611"/>
      <c r="DY30" s="611"/>
      <c r="DZ30" s="611"/>
      <c r="EA30" s="611"/>
      <c r="EB30" s="611"/>
      <c r="EC30" s="611"/>
      <c r="ED30" s="611"/>
      <c r="EE30" s="611"/>
      <c r="EF30" s="611"/>
      <c r="EG30" s="611"/>
      <c r="EH30" s="611"/>
      <c r="EI30" s="611"/>
      <c r="EJ30" s="611"/>
      <c r="EK30" s="611"/>
      <c r="EL30" s="611"/>
      <c r="EM30" s="611"/>
      <c r="EN30" s="611"/>
      <c r="EO30" s="611"/>
      <c r="EP30" s="611"/>
      <c r="EQ30" s="611"/>
      <c r="ER30" s="611"/>
      <c r="ES30" s="611"/>
      <c r="ET30" s="611"/>
      <c r="EU30" s="611"/>
      <c r="EV30" s="611"/>
      <c r="EW30" s="611"/>
      <c r="EX30" s="611"/>
      <c r="EY30" s="611"/>
      <c r="EZ30" s="611"/>
      <c r="FA30" s="611"/>
      <c r="FB30" s="611"/>
      <c r="FC30" s="611"/>
      <c r="FD30" s="611"/>
      <c r="FE30" s="611"/>
      <c r="FF30" s="611"/>
      <c r="FG30" s="611"/>
      <c r="FH30" s="611"/>
      <c r="FI30" s="611"/>
      <c r="FJ30" s="611"/>
      <c r="FK30" s="611"/>
      <c r="FL30" s="611"/>
      <c r="FM30" s="611"/>
      <c r="FN30" s="611"/>
      <c r="FO30" s="611"/>
      <c r="FP30" s="611"/>
      <c r="FQ30" s="611"/>
      <c r="FR30" s="611"/>
      <c r="FS30" s="611"/>
      <c r="FT30" s="611"/>
      <c r="FU30" s="611"/>
      <c r="FV30" s="611"/>
      <c r="FW30" s="611"/>
      <c r="FX30" s="611"/>
      <c r="FY30" s="611"/>
      <c r="FZ30" s="611"/>
      <c r="GA30" s="611"/>
      <c r="GB30" s="611"/>
      <c r="GC30" s="611"/>
      <c r="GD30" s="611"/>
      <c r="GE30" s="611"/>
      <c r="GF30" s="611"/>
      <c r="GG30" s="611"/>
      <c r="GH30" s="611"/>
      <c r="GI30" s="611"/>
      <c r="GJ30" s="611"/>
      <c r="GK30" s="611"/>
      <c r="GL30" s="611"/>
      <c r="GM30" s="611"/>
      <c r="GN30" s="611"/>
      <c r="GO30" s="611"/>
      <c r="GP30" s="611"/>
      <c r="GQ30" s="611"/>
      <c r="GR30" s="611"/>
      <c r="GS30" s="611"/>
      <c r="GT30" s="611"/>
      <c r="GU30" s="611"/>
      <c r="GV30" s="611"/>
      <c r="GW30" s="611"/>
      <c r="GX30" s="611"/>
      <c r="GY30" s="611"/>
      <c r="GZ30" s="611"/>
      <c r="HA30" s="611"/>
      <c r="HB30" s="611"/>
      <c r="HC30" s="611"/>
      <c r="HD30" s="611"/>
      <c r="HE30" s="611"/>
      <c r="HF30" s="611"/>
      <c r="HG30" s="611"/>
      <c r="HH30" s="611"/>
      <c r="HI30" s="611"/>
      <c r="HJ30" s="611"/>
      <c r="HK30" s="611"/>
      <c r="HL30" s="611"/>
      <c r="HM30" s="611"/>
      <c r="HN30" s="611"/>
      <c r="HO30" s="611"/>
      <c r="HP30" s="611"/>
      <c r="HQ30" s="611"/>
      <c r="HR30" s="611"/>
      <c r="HS30" s="611"/>
      <c r="HT30" s="611"/>
      <c r="HU30" s="611"/>
      <c r="HV30" s="611"/>
      <c r="HW30" s="611"/>
      <c r="HX30" s="611"/>
      <c r="HY30" s="611"/>
      <c r="HZ30" s="611"/>
      <c r="IA30" s="611"/>
      <c r="IB30" s="611"/>
      <c r="IC30" s="611"/>
      <c r="ID30" s="611"/>
      <c r="IE30" s="611"/>
      <c r="IF30" s="611"/>
      <c r="IG30" s="611"/>
      <c r="IH30" s="611"/>
    </row>
    <row r="31" s="1008" customFormat="1" spans="1:242">
      <c r="A31" s="877"/>
      <c r="B31" s="1042" t="s">
        <v>176</v>
      </c>
      <c r="C31" s="710"/>
      <c r="D31" s="1043">
        <v>488328978.56007</v>
      </c>
      <c r="E31" s="1069">
        <v>535744936.908305</v>
      </c>
      <c r="F31" s="1069">
        <v>-47415958.3482356</v>
      </c>
      <c r="G31" s="1069">
        <v>657434741.79545</v>
      </c>
      <c r="H31" s="1070">
        <v>-0.257220606829438</v>
      </c>
      <c r="I31" s="1078"/>
      <c r="J31" s="1043">
        <v>-260438895.065091</v>
      </c>
      <c r="K31" s="1069">
        <v>-280533280.393941</v>
      </c>
      <c r="L31" s="1069">
        <v>20094385.3288493</v>
      </c>
      <c r="M31" s="1069">
        <v>-185523457.264661</v>
      </c>
      <c r="N31" s="1081">
        <v>0.403805744594115</v>
      </c>
      <c r="O31" s="1078"/>
      <c r="P31" s="1043">
        <v>2198476701.65315</v>
      </c>
      <c r="Q31" s="1069">
        <v>-317697456.652276</v>
      </c>
      <c r="R31" s="1089">
        <v>2516174158.30542</v>
      </c>
      <c r="S31" s="1089">
        <v>-176027889.640217</v>
      </c>
      <c r="T31" s="1081">
        <v>-13.4893657825848</v>
      </c>
      <c r="U31" s="1078"/>
      <c r="V31" s="1043">
        <v>-263398523.867114</v>
      </c>
      <c r="W31" s="1089">
        <v>-3152915734.39416</v>
      </c>
      <c r="X31" s="1089">
        <v>-253800226.406963</v>
      </c>
      <c r="Y31" s="1089">
        <v>2889517210.52705</v>
      </c>
      <c r="Z31" s="1089">
        <v>-9598297.46015084</v>
      </c>
      <c r="AA31" s="1089">
        <v>205563650.640687</v>
      </c>
      <c r="AB31" s="1081">
        <v>-2.28134776282757</v>
      </c>
      <c r="AC31" s="1078"/>
      <c r="AD31" s="1103">
        <v>-312964326.790177</v>
      </c>
      <c r="AE31" s="1104">
        <v>-276189407.689698</v>
      </c>
      <c r="AF31" s="1104">
        <v>-344985585.543814</v>
      </c>
      <c r="AG31" s="1104">
        <v>-36774919.1004791</v>
      </c>
      <c r="AH31" s="1104">
        <v>32021258.7536368</v>
      </c>
      <c r="AI31" s="1104">
        <v>-175063674.141702</v>
      </c>
      <c r="AJ31" s="1105">
        <v>0.78771711678377</v>
      </c>
      <c r="AK31" s="1078"/>
      <c r="AL31" s="1103">
        <v>-493568308.290865</v>
      </c>
      <c r="AM31" s="1104">
        <v>-239991676.879388</v>
      </c>
      <c r="AN31" s="1104">
        <v>-272171925.330636</v>
      </c>
      <c r="AO31" s="1104">
        <v>-253576631.411478</v>
      </c>
      <c r="AP31" s="1104">
        <v>-221396382.960229</v>
      </c>
      <c r="AQ31" s="1104">
        <v>-53802563.9516901</v>
      </c>
      <c r="AR31" s="1105">
        <v>8.17369493271818</v>
      </c>
      <c r="AS31" s="1078"/>
      <c r="AT31" s="1111">
        <v>-375424654.900973</v>
      </c>
      <c r="AU31" s="1104">
        <v>-226763503.16221</v>
      </c>
      <c r="AV31" s="1104">
        <v>-365775175.091888</v>
      </c>
      <c r="AW31" s="1104">
        <v>-148661151.738763</v>
      </c>
      <c r="AX31" s="1104">
        <v>-9649479.80908531</v>
      </c>
      <c r="AY31" s="1104">
        <v>-184756823.019952</v>
      </c>
      <c r="AZ31" s="1105">
        <v>1.03199345368929</v>
      </c>
      <c r="BA31" s="1078"/>
      <c r="BB31" s="1103">
        <v>-425295447.015407</v>
      </c>
      <c r="BC31" s="1104">
        <v>38694270.4948613</v>
      </c>
      <c r="BD31" s="1104">
        <v>-395844725.149532</v>
      </c>
      <c r="BE31" s="1104">
        <v>-463989717.510268</v>
      </c>
      <c r="BF31" s="1104">
        <v>-29450721.8658745</v>
      </c>
      <c r="BG31" s="1104">
        <v>-185777822.270671</v>
      </c>
      <c r="BH31" s="1105">
        <v>1.28926920241194</v>
      </c>
      <c r="BI31" s="1078"/>
      <c r="BJ31" s="1103">
        <v>-545273637.244162</v>
      </c>
      <c r="BK31" s="1104">
        <v>-139601248.400074</v>
      </c>
      <c r="BL31" s="1104">
        <v>-419283251.851521</v>
      </c>
      <c r="BM31" s="1104">
        <v>-405672388.844088</v>
      </c>
      <c r="BN31" s="1104">
        <v>-125990385.392641</v>
      </c>
      <c r="BO31" s="1104">
        <v>-241638180.605424</v>
      </c>
      <c r="BP31" s="1105">
        <v>1.25657069540078</v>
      </c>
      <c r="BQ31" s="1078"/>
      <c r="BR31" s="1103">
        <v>-109477843.639322</v>
      </c>
      <c r="BS31" s="1104">
        <v>-16204772.6943631</v>
      </c>
      <c r="BT31" s="1104">
        <v>-402765982.324055</v>
      </c>
      <c r="BU31" s="1104">
        <v>-93273070.9449589</v>
      </c>
      <c r="BV31" s="1104">
        <v>293288138.684733</v>
      </c>
      <c r="BW31" s="1104">
        <v>-235579047.21309</v>
      </c>
      <c r="BX31" s="1105">
        <v>-0.535281915202352</v>
      </c>
      <c r="BY31" s="1078"/>
      <c r="BZ31" s="1103">
        <v>0</v>
      </c>
      <c r="CA31" s="1104">
        <v>0</v>
      </c>
      <c r="CB31" s="1104">
        <v>0</v>
      </c>
      <c r="CC31" s="1104">
        <v>0</v>
      </c>
      <c r="CD31" s="1104">
        <v>0</v>
      </c>
      <c r="CE31" s="1104">
        <v>0</v>
      </c>
      <c r="CF31" s="1105" t="s">
        <v>51</v>
      </c>
      <c r="CG31" s="1078"/>
      <c r="CH31" s="1103">
        <v>0</v>
      </c>
      <c r="CI31" s="1104">
        <v>0</v>
      </c>
      <c r="CJ31" s="1104">
        <v>-250000</v>
      </c>
      <c r="CK31" s="1120">
        <v>0</v>
      </c>
      <c r="CL31" s="1120">
        <v>250000</v>
      </c>
      <c r="CM31" s="1120">
        <v>0</v>
      </c>
      <c r="CN31" s="1121" t="s">
        <v>51</v>
      </c>
      <c r="CO31" s="710"/>
      <c r="CP31" s="1043">
        <v>-99035956.5998955</v>
      </c>
      <c r="CQ31" s="1069">
        <v>-4075457872.86295</v>
      </c>
      <c r="CR31" s="1089">
        <v>-266924095.284627</v>
      </c>
      <c r="CS31" s="1069">
        <v>3976421916.26305</v>
      </c>
      <c r="CT31" s="1069">
        <v>167888138.684731</v>
      </c>
      <c r="CU31" s="1069">
        <v>-574704077.67127</v>
      </c>
      <c r="CV31" s="1142">
        <v>-0.827674867035581</v>
      </c>
      <c r="CW31" s="713"/>
      <c r="CX31" s="1153">
        <v>-1030655847.23108</v>
      </c>
      <c r="CY31" s="1069">
        <v>90000000</v>
      </c>
      <c r="CZ31" s="1069">
        <v>0</v>
      </c>
      <c r="DA31" s="1069">
        <v>3358242562.62547</v>
      </c>
      <c r="DB31" s="1069">
        <v>1194558047.60333</v>
      </c>
      <c r="DC31" s="1163">
        <v>-1.86279260292031</v>
      </c>
      <c r="DD31" s="1163">
        <v>-0.924658328508549</v>
      </c>
      <c r="DE31" s="1142">
        <v>-1</v>
      </c>
      <c r="DF31" s="1185">
        <v>1.81128453268821</v>
      </c>
      <c r="DG31" s="807"/>
      <c r="DH31" s="1186"/>
      <c r="DI31" s="1193"/>
      <c r="DJ31" s="877"/>
      <c r="DK31" s="877"/>
      <c r="DL31" s="877"/>
      <c r="DM31" s="877"/>
      <c r="DN31" s="877"/>
      <c r="DO31" s="877"/>
      <c r="DP31" s="877"/>
      <c r="DQ31" s="877"/>
      <c r="DR31" s="877"/>
      <c r="DS31" s="877"/>
      <c r="DT31" s="877"/>
      <c r="DU31" s="877"/>
      <c r="DV31" s="877"/>
      <c r="DW31" s="877"/>
      <c r="DX31" s="877"/>
      <c r="DY31" s="877"/>
      <c r="DZ31" s="877"/>
      <c r="EA31" s="877"/>
      <c r="EB31" s="877"/>
      <c r="EC31" s="877"/>
      <c r="ED31" s="877"/>
      <c r="EE31" s="877"/>
      <c r="EF31" s="877"/>
      <c r="EG31" s="877"/>
      <c r="EH31" s="877"/>
      <c r="EI31" s="877"/>
      <c r="EJ31" s="877"/>
      <c r="EK31" s="877"/>
      <c r="EL31" s="877"/>
      <c r="EM31" s="877"/>
      <c r="EN31" s="877"/>
      <c r="EO31" s="877"/>
      <c r="EP31" s="877"/>
      <c r="EQ31" s="877"/>
      <c r="ER31" s="877"/>
      <c r="ES31" s="877"/>
      <c r="ET31" s="877"/>
      <c r="EU31" s="877"/>
      <c r="EV31" s="877"/>
      <c r="EW31" s="877"/>
      <c r="EX31" s="877"/>
      <c r="EY31" s="877"/>
      <c r="EZ31" s="877"/>
      <c r="FA31" s="877"/>
      <c r="FB31" s="877"/>
      <c r="FC31" s="877"/>
      <c r="FD31" s="877"/>
      <c r="FE31" s="877"/>
      <c r="FF31" s="877"/>
      <c r="FG31" s="877"/>
      <c r="FH31" s="877"/>
      <c r="FI31" s="877"/>
      <c r="FJ31" s="877"/>
      <c r="FK31" s="877"/>
      <c r="FL31" s="877"/>
      <c r="FM31" s="877"/>
      <c r="FN31" s="877"/>
      <c r="FO31" s="877"/>
      <c r="FP31" s="877"/>
      <c r="FQ31" s="877"/>
      <c r="FR31" s="877"/>
      <c r="FS31" s="877"/>
      <c r="FT31" s="877"/>
      <c r="FU31" s="877"/>
      <c r="FV31" s="877"/>
      <c r="FW31" s="877"/>
      <c r="FX31" s="877"/>
      <c r="FY31" s="877"/>
      <c r="FZ31" s="877"/>
      <c r="GA31" s="877"/>
      <c r="GB31" s="877"/>
      <c r="GC31" s="877"/>
      <c r="GD31" s="877"/>
      <c r="GE31" s="877"/>
      <c r="GF31" s="877"/>
      <c r="GG31" s="877"/>
      <c r="GH31" s="877"/>
      <c r="GI31" s="877"/>
      <c r="GJ31" s="877"/>
      <c r="GK31" s="877"/>
      <c r="GL31" s="877"/>
      <c r="GM31" s="877"/>
      <c r="GN31" s="877"/>
      <c r="GO31" s="877"/>
      <c r="GP31" s="877"/>
      <c r="GQ31" s="877"/>
      <c r="GR31" s="877"/>
      <c r="GS31" s="877"/>
      <c r="GT31" s="877"/>
      <c r="GU31" s="877"/>
      <c r="GV31" s="877"/>
      <c r="GW31" s="877"/>
      <c r="GX31" s="877"/>
      <c r="GY31" s="877"/>
      <c r="GZ31" s="877"/>
      <c r="HA31" s="877"/>
      <c r="HB31" s="877"/>
      <c r="HC31" s="877"/>
      <c r="HD31" s="877"/>
      <c r="HE31" s="877"/>
      <c r="HF31" s="877"/>
      <c r="HG31" s="877"/>
      <c r="HH31" s="877"/>
      <c r="HI31" s="877"/>
      <c r="HJ31" s="877"/>
      <c r="HK31" s="877"/>
      <c r="HL31" s="877"/>
      <c r="HM31" s="877"/>
      <c r="HN31" s="877"/>
      <c r="HO31" s="877"/>
      <c r="HP31" s="877"/>
      <c r="HQ31" s="877"/>
      <c r="HR31" s="877"/>
      <c r="HS31" s="877"/>
      <c r="HT31" s="877"/>
      <c r="HU31" s="877"/>
      <c r="HV31" s="877"/>
      <c r="HW31" s="877"/>
      <c r="HX31" s="877"/>
      <c r="HY31" s="877"/>
      <c r="HZ31" s="877"/>
      <c r="IA31" s="877"/>
      <c r="IB31" s="877"/>
      <c r="IC31" s="877"/>
      <c r="ID31" s="877"/>
      <c r="IE31" s="877"/>
      <c r="IF31" s="877"/>
      <c r="IG31" s="877"/>
      <c r="IH31" s="877"/>
    </row>
    <row r="32" ht="20.25" spans="2:112">
      <c r="B32" s="1022" t="s">
        <v>177</v>
      </c>
      <c r="C32" s="710"/>
      <c r="D32" s="1023">
        <v>-6201345.75876841</v>
      </c>
      <c r="E32" s="625">
        <v>-6201345.75876841</v>
      </c>
      <c r="F32" s="625">
        <v>0</v>
      </c>
      <c r="G32" s="625">
        <v>9600000</v>
      </c>
      <c r="H32" s="1061">
        <v>-1.64597351653838</v>
      </c>
      <c r="I32" s="710"/>
      <c r="J32" s="1023">
        <v>6201345.75876841</v>
      </c>
      <c r="K32" s="625">
        <v>-6201345.75876841</v>
      </c>
      <c r="L32" s="625">
        <v>12402691.5175368</v>
      </c>
      <c r="M32" s="625">
        <v>-5865576.3509578</v>
      </c>
      <c r="N32" s="1061">
        <v>-2.05724406055268</v>
      </c>
      <c r="O32" s="710"/>
      <c r="P32" s="1023"/>
      <c r="Q32" s="625">
        <v>-6201345.75876841</v>
      </c>
      <c r="R32" s="625">
        <v>6201345.75876841</v>
      </c>
      <c r="S32" s="625">
        <v>7831152.7019156</v>
      </c>
      <c r="T32" s="1061">
        <v>-1</v>
      </c>
      <c r="U32" s="710"/>
      <c r="V32" s="1023"/>
      <c r="W32" s="625"/>
      <c r="X32" s="625"/>
      <c r="Y32" s="625">
        <v>0</v>
      </c>
      <c r="Z32" s="625">
        <v>0</v>
      </c>
      <c r="AA32" s="625"/>
      <c r="AB32" s="1061" t="s">
        <v>51</v>
      </c>
      <c r="AC32" s="710"/>
      <c r="AD32" s="1023"/>
      <c r="AE32" s="625"/>
      <c r="AF32" s="625"/>
      <c r="AG32" s="625">
        <v>0</v>
      </c>
      <c r="AH32" s="625">
        <v>0</v>
      </c>
      <c r="AI32" s="625"/>
      <c r="AJ32" s="1061" t="s">
        <v>51</v>
      </c>
      <c r="AK32" s="710"/>
      <c r="AL32" s="625"/>
      <c r="AM32" s="625"/>
      <c r="AN32" s="625"/>
      <c r="AO32" s="625">
        <v>0</v>
      </c>
      <c r="AP32" s="625">
        <v>0</v>
      </c>
      <c r="AQ32" s="625">
        <v>2100000</v>
      </c>
      <c r="AR32" s="1061">
        <v>-1</v>
      </c>
      <c r="AS32" s="710"/>
      <c r="AT32" s="625"/>
      <c r="AU32" s="625"/>
      <c r="AV32" s="625"/>
      <c r="AW32" s="625">
        <v>0</v>
      </c>
      <c r="AX32" s="625">
        <v>0</v>
      </c>
      <c r="AY32" s="625"/>
      <c r="AZ32" s="1061" t="s">
        <v>51</v>
      </c>
      <c r="BA32" s="710"/>
      <c r="BB32" s="1023">
        <v>0</v>
      </c>
      <c r="BC32" s="625"/>
      <c r="BD32" s="625"/>
      <c r="BE32" s="625">
        <v>0</v>
      </c>
      <c r="BF32" s="625">
        <v>0</v>
      </c>
      <c r="BG32" s="631"/>
      <c r="BH32" s="1061" t="s">
        <v>51</v>
      </c>
      <c r="BI32" s="710"/>
      <c r="BJ32" s="1023"/>
      <c r="BK32" s="625"/>
      <c r="BL32" s="625"/>
      <c r="BM32" s="625">
        <v>0</v>
      </c>
      <c r="BN32" s="625">
        <v>0</v>
      </c>
      <c r="BO32" s="625">
        <v>0</v>
      </c>
      <c r="BP32" s="1061" t="s">
        <v>51</v>
      </c>
      <c r="BQ32" s="710"/>
      <c r="BR32" s="1023"/>
      <c r="BS32" s="625"/>
      <c r="BT32" s="625"/>
      <c r="BU32" s="625">
        <v>0</v>
      </c>
      <c r="BV32" s="625">
        <v>0</v>
      </c>
      <c r="BW32" s="625"/>
      <c r="BX32" s="1061" t="s">
        <v>51</v>
      </c>
      <c r="BY32" s="710"/>
      <c r="BZ32" s="1023"/>
      <c r="CA32" s="625"/>
      <c r="CB32" s="625"/>
      <c r="CC32" s="625">
        <v>0</v>
      </c>
      <c r="CD32" s="625">
        <v>0</v>
      </c>
      <c r="CE32" s="625"/>
      <c r="CF32" s="1061" t="s">
        <v>51</v>
      </c>
      <c r="CG32" s="710"/>
      <c r="CH32" s="1023"/>
      <c r="CI32" s="668"/>
      <c r="CJ32" s="625"/>
      <c r="CK32" s="625">
        <v>0</v>
      </c>
      <c r="CL32" s="625">
        <v>0</v>
      </c>
      <c r="CM32" s="625"/>
      <c r="CN32" s="1061" t="s">
        <v>51</v>
      </c>
      <c r="CO32" s="710"/>
      <c r="CP32" s="1023">
        <v>0</v>
      </c>
      <c r="CQ32" s="625">
        <v>-18604037.2763052</v>
      </c>
      <c r="CR32" s="625">
        <v>0</v>
      </c>
      <c r="CS32" s="625">
        <v>18604037.2763052</v>
      </c>
      <c r="CT32" s="625">
        <v>0</v>
      </c>
      <c r="CU32" s="631"/>
      <c r="CV32" s="1061" t="s">
        <v>51</v>
      </c>
      <c r="CW32" s="654"/>
      <c r="CX32" s="759">
        <v>-74416149.1052209</v>
      </c>
      <c r="CY32" s="637"/>
      <c r="CZ32" s="637"/>
      <c r="DA32" s="637"/>
      <c r="DB32" s="637">
        <v>1800000</v>
      </c>
      <c r="DC32" s="682">
        <v>-42.3423050584561</v>
      </c>
      <c r="DD32" s="682">
        <v>-1</v>
      </c>
      <c r="DE32" s="1061">
        <v>-1</v>
      </c>
      <c r="DF32" s="626">
        <v>-1</v>
      </c>
      <c r="DG32" s="801"/>
      <c r="DH32" s="1010"/>
    </row>
    <row r="33" ht="20.25" spans="2:112">
      <c r="B33" s="1022" t="s">
        <v>178</v>
      </c>
      <c r="C33" s="710"/>
      <c r="D33" s="1023"/>
      <c r="E33" s="625"/>
      <c r="F33" s="625"/>
      <c r="G33" s="631"/>
      <c r="H33" s="1061" t="s">
        <v>51</v>
      </c>
      <c r="I33" s="710"/>
      <c r="J33" s="1023"/>
      <c r="K33" s="625"/>
      <c r="L33" s="625">
        <v>0</v>
      </c>
      <c r="M33" s="631"/>
      <c r="N33" s="1061" t="s">
        <v>51</v>
      </c>
      <c r="O33" s="710"/>
      <c r="P33" s="1023">
        <v>-14500000</v>
      </c>
      <c r="Q33" s="625"/>
      <c r="R33" s="625">
        <v>-14500000</v>
      </c>
      <c r="S33" s="631"/>
      <c r="T33" s="1061" t="s">
        <v>51</v>
      </c>
      <c r="U33" s="710"/>
      <c r="V33" s="1049">
        <v>-4833333.33333333</v>
      </c>
      <c r="W33" s="625"/>
      <c r="X33" s="625"/>
      <c r="Y33" s="625">
        <v>-4833333.33333333</v>
      </c>
      <c r="Z33" s="625">
        <v>-4833333.33333333</v>
      </c>
      <c r="AA33" s="631"/>
      <c r="AB33" s="1061" t="s">
        <v>51</v>
      </c>
      <c r="AC33" s="710"/>
      <c r="AD33" s="1049"/>
      <c r="AE33" s="625"/>
      <c r="AF33" s="625"/>
      <c r="AG33" s="625">
        <v>0</v>
      </c>
      <c r="AH33" s="625">
        <v>0</v>
      </c>
      <c r="AI33" s="631"/>
      <c r="AJ33" s="1061" t="s">
        <v>51</v>
      </c>
      <c r="AK33" s="710"/>
      <c r="AL33" s="1023">
        <v>6800000</v>
      </c>
      <c r="AM33" s="625"/>
      <c r="AN33" s="625"/>
      <c r="AO33" s="625">
        <v>6800000</v>
      </c>
      <c r="AP33" s="625">
        <v>6800000</v>
      </c>
      <c r="AQ33" s="631"/>
      <c r="AR33" s="1061" t="s">
        <v>51</v>
      </c>
      <c r="AS33" s="710"/>
      <c r="AT33" s="1049"/>
      <c r="AU33" s="625"/>
      <c r="AV33" s="625"/>
      <c r="AW33" s="625">
        <v>0</v>
      </c>
      <c r="AX33" s="625">
        <v>0</v>
      </c>
      <c r="AY33" s="631"/>
      <c r="AZ33" s="1061" t="s">
        <v>51</v>
      </c>
      <c r="BA33" s="710"/>
      <c r="BB33" s="1049">
        <v>0</v>
      </c>
      <c r="BC33" s="625"/>
      <c r="BD33" s="625"/>
      <c r="BE33" s="625">
        <v>0</v>
      </c>
      <c r="BF33" s="625">
        <v>0</v>
      </c>
      <c r="BG33" s="631"/>
      <c r="BH33" s="1061" t="s">
        <v>51</v>
      </c>
      <c r="BI33" s="710"/>
      <c r="BJ33" s="1049">
        <v>18000000</v>
      </c>
      <c r="BK33" s="625"/>
      <c r="BL33" s="625"/>
      <c r="BM33" s="625">
        <v>18000000</v>
      </c>
      <c r="BN33" s="625">
        <v>18000000</v>
      </c>
      <c r="BO33" s="631">
        <v>0</v>
      </c>
      <c r="BP33" s="1061" t="s">
        <v>51</v>
      </c>
      <c r="BQ33" s="710"/>
      <c r="BR33" s="1049"/>
      <c r="BS33" s="625"/>
      <c r="BT33" s="625"/>
      <c r="BU33" s="625">
        <v>0</v>
      </c>
      <c r="BV33" s="625">
        <v>0</v>
      </c>
      <c r="BW33" s="631"/>
      <c r="BX33" s="1061" t="s">
        <v>51</v>
      </c>
      <c r="BY33" s="710"/>
      <c r="BZ33" s="1049"/>
      <c r="CA33" s="625"/>
      <c r="CB33" s="625"/>
      <c r="CC33" s="625">
        <v>0</v>
      </c>
      <c r="CD33" s="625">
        <v>0</v>
      </c>
      <c r="CE33" s="631"/>
      <c r="CF33" s="1061" t="s">
        <v>51</v>
      </c>
      <c r="CG33" s="710"/>
      <c r="CH33" s="1049"/>
      <c r="CI33" s="668"/>
      <c r="CJ33" s="625"/>
      <c r="CK33" s="625">
        <v>0</v>
      </c>
      <c r="CL33" s="625">
        <v>0</v>
      </c>
      <c r="CM33" s="631"/>
      <c r="CN33" s="1061" t="s">
        <v>51</v>
      </c>
      <c r="CO33" s="710"/>
      <c r="CP33" s="1023">
        <v>5466666.66666667</v>
      </c>
      <c r="CQ33" s="625">
        <v>0</v>
      </c>
      <c r="CR33" s="625">
        <v>-12533333.3333333</v>
      </c>
      <c r="CS33" s="625">
        <v>5466666.66666667</v>
      </c>
      <c r="CT33" s="625">
        <v>18000000</v>
      </c>
      <c r="CU33" s="631">
        <v>0</v>
      </c>
      <c r="CV33" s="1061"/>
      <c r="CW33" s="654"/>
      <c r="CX33" s="759"/>
      <c r="CY33" s="637"/>
      <c r="CZ33" s="637"/>
      <c r="DA33" s="637"/>
      <c r="DB33" s="637">
        <v>0</v>
      </c>
      <c r="DC33" s="682" t="s">
        <v>51</v>
      </c>
      <c r="DD33" s="682" t="e">
        <v>#DIV/0!</v>
      </c>
      <c r="DE33" s="1061" t="s">
        <v>51</v>
      </c>
      <c r="DF33" s="626" t="s">
        <v>51</v>
      </c>
      <c r="DG33" s="801"/>
      <c r="DH33" s="1010"/>
    </row>
    <row r="34" ht="3.75" customHeight="1" spans="2:112">
      <c r="B34" s="1044"/>
      <c r="C34" s="710"/>
      <c r="D34" s="1045"/>
      <c r="E34" s="1071"/>
      <c r="F34" s="1071"/>
      <c r="G34" s="1072"/>
      <c r="H34" s="1073" t="s">
        <v>51</v>
      </c>
      <c r="I34" s="710"/>
      <c r="J34" s="1045"/>
      <c r="K34" s="1071"/>
      <c r="L34" s="1071"/>
      <c r="M34" s="1072"/>
      <c r="N34" s="1073" t="s">
        <v>51</v>
      </c>
      <c r="O34" s="710"/>
      <c r="P34" s="1045"/>
      <c r="Q34" s="1071"/>
      <c r="R34" s="1071"/>
      <c r="S34" s="1072"/>
      <c r="T34" s="1073" t="s">
        <v>51</v>
      </c>
      <c r="U34" s="710"/>
      <c r="V34" s="1045"/>
      <c r="W34" s="1071"/>
      <c r="X34" s="1071"/>
      <c r="Y34" s="1071"/>
      <c r="Z34" s="1071"/>
      <c r="AA34" s="1072"/>
      <c r="AB34" s="1073" t="s">
        <v>51</v>
      </c>
      <c r="AC34" s="710"/>
      <c r="AD34" s="1045"/>
      <c r="AE34" s="1071"/>
      <c r="AF34" s="1071"/>
      <c r="AG34" s="1071"/>
      <c r="AH34" s="1071"/>
      <c r="AI34" s="1072"/>
      <c r="AJ34" s="1073" t="s">
        <v>51</v>
      </c>
      <c r="AK34" s="710"/>
      <c r="AL34" s="1045"/>
      <c r="AM34" s="1071"/>
      <c r="AN34" s="1071"/>
      <c r="AO34" s="1071"/>
      <c r="AP34" s="1071"/>
      <c r="AQ34" s="1072"/>
      <c r="AR34" s="1073" t="s">
        <v>51</v>
      </c>
      <c r="AS34" s="710"/>
      <c r="AT34" s="1045"/>
      <c r="AU34" s="1071"/>
      <c r="AV34" s="1071"/>
      <c r="AW34" s="1071"/>
      <c r="AX34" s="1071"/>
      <c r="AY34" s="1072"/>
      <c r="AZ34" s="1073" t="s">
        <v>51</v>
      </c>
      <c r="BA34" s="710"/>
      <c r="BB34" s="1045"/>
      <c r="BC34" s="1071"/>
      <c r="BD34" s="1071"/>
      <c r="BE34" s="1071"/>
      <c r="BF34" s="1071"/>
      <c r="BG34" s="1072"/>
      <c r="BH34" s="1073" t="s">
        <v>51</v>
      </c>
      <c r="BI34" s="710"/>
      <c r="BJ34" s="1045"/>
      <c r="BK34" s="1071"/>
      <c r="BL34" s="1071"/>
      <c r="BM34" s="1071"/>
      <c r="BN34" s="1071"/>
      <c r="BO34" s="1072">
        <v>0</v>
      </c>
      <c r="BP34" s="1073" t="s">
        <v>51</v>
      </c>
      <c r="BQ34" s="710"/>
      <c r="BR34" s="1045"/>
      <c r="BS34" s="1071"/>
      <c r="BT34" s="1071"/>
      <c r="BU34" s="1071"/>
      <c r="BV34" s="1071"/>
      <c r="BW34" s="1072"/>
      <c r="BX34" s="1073" t="s">
        <v>51</v>
      </c>
      <c r="BY34" s="710"/>
      <c r="BZ34" s="1045"/>
      <c r="CA34" s="1071"/>
      <c r="CB34" s="1071"/>
      <c r="CC34" s="1071"/>
      <c r="CD34" s="1071"/>
      <c r="CE34" s="1072"/>
      <c r="CF34" s="1073" t="s">
        <v>51</v>
      </c>
      <c r="CG34" s="710"/>
      <c r="CH34" s="1045"/>
      <c r="CI34" s="1071"/>
      <c r="CJ34" s="1071"/>
      <c r="CK34" s="1071"/>
      <c r="CL34" s="1071"/>
      <c r="CM34" s="1072"/>
      <c r="CN34" s="1073" t="s">
        <v>51</v>
      </c>
      <c r="CO34" s="710"/>
      <c r="CP34" s="1045"/>
      <c r="CQ34" s="1126"/>
      <c r="CR34" s="1126"/>
      <c r="CS34" s="1126"/>
      <c r="CT34" s="1126"/>
      <c r="CU34" s="1071"/>
      <c r="CV34" s="1073"/>
      <c r="CW34" s="654"/>
      <c r="CX34" s="759"/>
      <c r="CY34" s="637"/>
      <c r="CZ34" s="637"/>
      <c r="DA34" s="637"/>
      <c r="DB34" s="637"/>
      <c r="DC34" s="682"/>
      <c r="DD34" s="1164"/>
      <c r="DE34" s="1073"/>
      <c r="DF34" s="1187" t="s">
        <v>51</v>
      </c>
      <c r="DG34" s="801"/>
      <c r="DH34" s="1010"/>
    </row>
    <row r="35" s="705" customFormat="1" ht="12" customHeight="1" spans="1:242">
      <c r="A35" s="611"/>
      <c r="B35" s="1046" t="s">
        <v>179</v>
      </c>
      <c r="C35" s="609"/>
      <c r="D35" s="1047">
        <v>482127632.801301</v>
      </c>
      <c r="E35" s="1074">
        <v>529543591.149537</v>
      </c>
      <c r="F35" s="1074">
        <v>-47415958.3482356</v>
      </c>
      <c r="G35" s="1074">
        <v>667034741.79545</v>
      </c>
      <c r="H35" s="1075">
        <v>-0.277207613649083</v>
      </c>
      <c r="I35" s="609"/>
      <c r="J35" s="1047">
        <v>-254237549.306323</v>
      </c>
      <c r="K35" s="1074">
        <v>-286734626.152709</v>
      </c>
      <c r="L35" s="1074">
        <v>32497076.8463861</v>
      </c>
      <c r="M35" s="1074">
        <v>-191389033.615618</v>
      </c>
      <c r="N35" s="1075">
        <v>0.328380965739803</v>
      </c>
      <c r="O35" s="609"/>
      <c r="P35" s="1047">
        <v>2183976701.65315</v>
      </c>
      <c r="Q35" s="1074">
        <v>-323898802.411044</v>
      </c>
      <c r="R35" s="1074">
        <v>2507875504.06419</v>
      </c>
      <c r="S35" s="1074">
        <v>-168196736.938302</v>
      </c>
      <c r="T35" s="1075">
        <v>-13.9846555968222</v>
      </c>
      <c r="U35" s="609"/>
      <c r="V35" s="1047">
        <v>-268231857.200447</v>
      </c>
      <c r="W35" s="1074">
        <v>-3152915734.39416</v>
      </c>
      <c r="X35" s="1074">
        <v>-253800226.406963</v>
      </c>
      <c r="Y35" s="1074">
        <v>2884683877.19372</v>
      </c>
      <c r="Z35" s="1074">
        <v>-14431630.7934842</v>
      </c>
      <c r="AA35" s="1074">
        <v>205563650.640687</v>
      </c>
      <c r="AB35" s="1075">
        <v>-2.30486035038023</v>
      </c>
      <c r="AC35" s="609"/>
      <c r="AD35" s="1057">
        <v>-312964326.790177</v>
      </c>
      <c r="AE35" s="1057">
        <v>-276189407.689698</v>
      </c>
      <c r="AF35" s="1057">
        <v>-344985585.543814</v>
      </c>
      <c r="AG35" s="1057">
        <v>-36774919.1004791</v>
      </c>
      <c r="AH35" s="1057">
        <v>32021258.7536368</v>
      </c>
      <c r="AI35" s="1057">
        <v>-175063674.141702</v>
      </c>
      <c r="AJ35" s="1059">
        <v>0.78771711678377</v>
      </c>
      <c r="AK35" s="609"/>
      <c r="AL35" s="1057">
        <v>-486768308.290865</v>
      </c>
      <c r="AM35" s="1057">
        <v>-239991676.879388</v>
      </c>
      <c r="AN35" s="1057">
        <v>-272171925.330636</v>
      </c>
      <c r="AO35" s="1057">
        <v>-246776631.411478</v>
      </c>
      <c r="AP35" s="1057">
        <v>-214596382.960229</v>
      </c>
      <c r="AQ35" s="1057">
        <v>-51702563.9516901</v>
      </c>
      <c r="AR35" s="1059">
        <v>8.41478083651117</v>
      </c>
      <c r="AS35" s="609"/>
      <c r="AT35" s="1019">
        <v>-375424654.900973</v>
      </c>
      <c r="AU35" s="1057">
        <v>-226763503.16221</v>
      </c>
      <c r="AV35" s="1057">
        <v>-365775175.091888</v>
      </c>
      <c r="AW35" s="1057">
        <v>-148661151.738763</v>
      </c>
      <c r="AX35" s="1057">
        <v>-9649479.80908531</v>
      </c>
      <c r="AY35" s="1057">
        <v>-184756823.019952</v>
      </c>
      <c r="AZ35" s="1075">
        <v>1.03199345368929</v>
      </c>
      <c r="BA35" s="609"/>
      <c r="BB35" s="1019">
        <v>-425295447.015407</v>
      </c>
      <c r="BC35" s="1057">
        <v>38694270.4948613</v>
      </c>
      <c r="BD35" s="1057">
        <v>-395844725.149532</v>
      </c>
      <c r="BE35" s="1057">
        <v>-463989717.510268</v>
      </c>
      <c r="BF35" s="1057">
        <v>-29450721.8658745</v>
      </c>
      <c r="BG35" s="1057">
        <v>-185777822.270671</v>
      </c>
      <c r="BH35" s="1075">
        <v>1.28926920241194</v>
      </c>
      <c r="BI35" s="609"/>
      <c r="BJ35" s="1019">
        <v>-527273637.244162</v>
      </c>
      <c r="BK35" s="1057">
        <v>-139601248.400074</v>
      </c>
      <c r="BL35" s="1057">
        <v>-419283251.851521</v>
      </c>
      <c r="BM35" s="1057">
        <v>-387672388.844088</v>
      </c>
      <c r="BN35" s="1057">
        <v>-107990385.392641</v>
      </c>
      <c r="BO35" s="1057">
        <v>-241638180.605424</v>
      </c>
      <c r="BP35" s="1059">
        <v>1.18207915621231</v>
      </c>
      <c r="BQ35" s="609"/>
      <c r="BR35" s="1019">
        <v>-109477843.639322</v>
      </c>
      <c r="BS35" s="1057">
        <v>-16204772.6943631</v>
      </c>
      <c r="BT35" s="1057">
        <v>-402765982.324055</v>
      </c>
      <c r="BU35" s="1057">
        <v>-93273070.9449589</v>
      </c>
      <c r="BV35" s="1057">
        <v>293288138.684733</v>
      </c>
      <c r="BW35" s="1057">
        <v>-235579047.21309</v>
      </c>
      <c r="BX35" s="1117">
        <v>-0.535281915202352</v>
      </c>
      <c r="BY35" s="609"/>
      <c r="BZ35" s="1019">
        <v>0</v>
      </c>
      <c r="CA35" s="1057">
        <v>0</v>
      </c>
      <c r="CB35" s="1057">
        <v>0</v>
      </c>
      <c r="CC35" s="1057">
        <v>0</v>
      </c>
      <c r="CD35" s="1057"/>
      <c r="CE35" s="1057">
        <v>0</v>
      </c>
      <c r="CF35" s="1117" t="s">
        <v>51</v>
      </c>
      <c r="CG35" s="609"/>
      <c r="CH35" s="1019">
        <v>0</v>
      </c>
      <c r="CI35" s="1057">
        <v>0</v>
      </c>
      <c r="CJ35" s="1057">
        <v>-250000</v>
      </c>
      <c r="CK35" s="1057">
        <v>0</v>
      </c>
      <c r="CL35" s="1057">
        <v>250000</v>
      </c>
      <c r="CM35" s="1057">
        <v>0</v>
      </c>
      <c r="CN35" s="1117" t="s">
        <v>51</v>
      </c>
      <c r="CO35" s="609"/>
      <c r="CP35" s="1047">
        <v>-93569289.9332288</v>
      </c>
      <c r="CQ35" s="1074">
        <v>-4094061910.13925</v>
      </c>
      <c r="CR35" s="1074">
        <v>-279457428.61796</v>
      </c>
      <c r="CS35" s="1074">
        <v>4000492620.20602</v>
      </c>
      <c r="CT35" s="1074">
        <v>185888138.684731</v>
      </c>
      <c r="CU35" s="1074">
        <v>-574704077.67127</v>
      </c>
      <c r="CV35" s="1075">
        <v>0.837187008812646</v>
      </c>
      <c r="CW35" s="983"/>
      <c r="CX35" s="1019">
        <v>-1105071996.3363</v>
      </c>
      <c r="CY35" s="1057">
        <v>90000000</v>
      </c>
      <c r="CZ35" s="1057">
        <v>0</v>
      </c>
      <c r="DA35" s="1057">
        <v>3358242562.62547</v>
      </c>
      <c r="DB35" s="1057">
        <v>1196358047.60333</v>
      </c>
      <c r="DC35" s="1156">
        <v>-1.92369671316216</v>
      </c>
      <c r="DD35" s="1165">
        <v>-0.924771685048387</v>
      </c>
      <c r="DE35" s="1075">
        <v>-1</v>
      </c>
      <c r="DF35" s="1188">
        <v>1.80705476872333</v>
      </c>
      <c r="DG35" s="1183"/>
      <c r="DH35" s="1186"/>
      <c r="DI35" s="1193"/>
      <c r="DJ35" s="611"/>
      <c r="DK35" s="611"/>
      <c r="DL35" s="611"/>
      <c r="DM35" s="611"/>
      <c r="DN35" s="611"/>
      <c r="DO35" s="611"/>
      <c r="DP35" s="611"/>
      <c r="DQ35" s="611"/>
      <c r="DR35" s="611"/>
      <c r="DS35" s="611"/>
      <c r="DT35" s="611"/>
      <c r="DU35" s="611"/>
      <c r="DV35" s="611"/>
      <c r="DW35" s="611"/>
      <c r="DX35" s="611"/>
      <c r="DY35" s="611"/>
      <c r="DZ35" s="611"/>
      <c r="EA35" s="611"/>
      <c r="EB35" s="611"/>
      <c r="EC35" s="611"/>
      <c r="ED35" s="611"/>
      <c r="EE35" s="611"/>
      <c r="EF35" s="611"/>
      <c r="EG35" s="611"/>
      <c r="EH35" s="611"/>
      <c r="EI35" s="611"/>
      <c r="EJ35" s="611"/>
      <c r="EK35" s="611"/>
      <c r="EL35" s="611"/>
      <c r="EM35" s="611"/>
      <c r="EN35" s="611"/>
      <c r="EO35" s="611"/>
      <c r="EP35" s="611"/>
      <c r="EQ35" s="611"/>
      <c r="ER35" s="611"/>
      <c r="ES35" s="611"/>
      <c r="ET35" s="611"/>
      <c r="EU35" s="611"/>
      <c r="EV35" s="611"/>
      <c r="EW35" s="611"/>
      <c r="EX35" s="611"/>
      <c r="EY35" s="611"/>
      <c r="EZ35" s="611"/>
      <c r="FA35" s="611"/>
      <c r="FB35" s="611"/>
      <c r="FC35" s="611"/>
      <c r="FD35" s="611"/>
      <c r="FE35" s="611"/>
      <c r="FF35" s="611"/>
      <c r="FG35" s="611"/>
      <c r="FH35" s="611"/>
      <c r="FI35" s="611"/>
      <c r="FJ35" s="611"/>
      <c r="FK35" s="611"/>
      <c r="FL35" s="611"/>
      <c r="FM35" s="611"/>
      <c r="FN35" s="611"/>
      <c r="FO35" s="611"/>
      <c r="FP35" s="611"/>
      <c r="FQ35" s="611"/>
      <c r="FR35" s="611"/>
      <c r="FS35" s="611"/>
      <c r="FT35" s="611"/>
      <c r="FU35" s="611"/>
      <c r="FV35" s="611"/>
      <c r="FW35" s="611"/>
      <c r="FX35" s="611"/>
      <c r="FY35" s="611"/>
      <c r="FZ35" s="611"/>
      <c r="GA35" s="611"/>
      <c r="GB35" s="611"/>
      <c r="GC35" s="611"/>
      <c r="GD35" s="611"/>
      <c r="GE35" s="611"/>
      <c r="GF35" s="611"/>
      <c r="GG35" s="611"/>
      <c r="GH35" s="611"/>
      <c r="GI35" s="611"/>
      <c r="GJ35" s="611"/>
      <c r="GK35" s="611"/>
      <c r="GL35" s="611"/>
      <c r="GM35" s="611"/>
      <c r="GN35" s="611"/>
      <c r="GO35" s="611"/>
      <c r="GP35" s="611"/>
      <c r="GQ35" s="611"/>
      <c r="GR35" s="611"/>
      <c r="GS35" s="611"/>
      <c r="GT35" s="611"/>
      <c r="GU35" s="611"/>
      <c r="GV35" s="611"/>
      <c r="GW35" s="611"/>
      <c r="GX35" s="611"/>
      <c r="GY35" s="611"/>
      <c r="GZ35" s="611"/>
      <c r="HA35" s="611"/>
      <c r="HB35" s="611"/>
      <c r="HC35" s="611"/>
      <c r="HD35" s="611"/>
      <c r="HE35" s="611"/>
      <c r="HF35" s="611"/>
      <c r="HG35" s="611"/>
      <c r="HH35" s="611"/>
      <c r="HI35" s="611"/>
      <c r="HJ35" s="611"/>
      <c r="HK35" s="611"/>
      <c r="HL35" s="611"/>
      <c r="HM35" s="611"/>
      <c r="HN35" s="611"/>
      <c r="HO35" s="611"/>
      <c r="HP35" s="611"/>
      <c r="HQ35" s="611"/>
      <c r="HR35" s="611"/>
      <c r="HS35" s="611"/>
      <c r="HT35" s="611"/>
      <c r="HU35" s="611"/>
      <c r="HV35" s="611"/>
      <c r="HW35" s="611"/>
      <c r="HX35" s="611"/>
      <c r="HY35" s="611"/>
      <c r="HZ35" s="611"/>
      <c r="IA35" s="611"/>
      <c r="IB35" s="611"/>
      <c r="IC35" s="611"/>
      <c r="ID35" s="611"/>
      <c r="IE35" s="611"/>
      <c r="IF35" s="611"/>
      <c r="IG35" s="611"/>
      <c r="IH35" s="611"/>
    </row>
    <row r="36" s="585" customFormat="1" ht="3.75" customHeight="1" spans="1:242">
      <c r="A36" s="1048"/>
      <c r="B36" s="1026"/>
      <c r="C36" s="712"/>
      <c r="D36" s="1049"/>
      <c r="E36" s="625"/>
      <c r="F36" s="625"/>
      <c r="G36" s="625"/>
      <c r="H36" s="1065"/>
      <c r="I36" s="712"/>
      <c r="J36" s="1049"/>
      <c r="K36" s="625"/>
      <c r="L36" s="625"/>
      <c r="M36" s="625"/>
      <c r="N36" s="1065"/>
      <c r="O36" s="712"/>
      <c r="P36" s="1049"/>
      <c r="Q36" s="625"/>
      <c r="R36" s="625"/>
      <c r="S36" s="625"/>
      <c r="T36" s="1065"/>
      <c r="U36" s="712"/>
      <c r="V36" s="1049"/>
      <c r="W36" s="625"/>
      <c r="X36" s="625"/>
      <c r="Y36" s="625"/>
      <c r="Z36" s="625"/>
      <c r="AA36" s="625"/>
      <c r="AB36" s="1065"/>
      <c r="AC36" s="712"/>
      <c r="AD36" s="1049"/>
      <c r="AE36" s="625"/>
      <c r="AF36" s="625"/>
      <c r="AG36" s="625"/>
      <c r="AH36" s="625"/>
      <c r="AI36" s="625"/>
      <c r="AJ36" s="1065"/>
      <c r="AK36" s="712"/>
      <c r="AL36" s="1049"/>
      <c r="AM36" s="625"/>
      <c r="AN36" s="625"/>
      <c r="AO36" s="625"/>
      <c r="AP36" s="625"/>
      <c r="AQ36" s="625"/>
      <c r="AR36" s="1065"/>
      <c r="AS36" s="712"/>
      <c r="AT36" s="1049"/>
      <c r="AU36" s="625"/>
      <c r="AV36" s="625"/>
      <c r="AW36" s="625"/>
      <c r="AX36" s="625"/>
      <c r="AY36" s="625"/>
      <c r="AZ36" s="1065"/>
      <c r="BA36" s="712"/>
      <c r="BB36" s="1049"/>
      <c r="BC36" s="625"/>
      <c r="BD36" s="625"/>
      <c r="BE36" s="625"/>
      <c r="BF36" s="625"/>
      <c r="BG36" s="625"/>
      <c r="BH36" s="1065"/>
      <c r="BI36" s="712"/>
      <c r="BJ36" s="1049"/>
      <c r="BK36" s="625"/>
      <c r="BL36" s="625"/>
      <c r="BM36" s="625"/>
      <c r="BN36" s="625"/>
      <c r="BO36" s="625"/>
      <c r="BP36" s="1065"/>
      <c r="BQ36" s="712"/>
      <c r="BR36" s="1049"/>
      <c r="BS36" s="625"/>
      <c r="BT36" s="625"/>
      <c r="BU36" s="625"/>
      <c r="BV36" s="625"/>
      <c r="BW36" s="625"/>
      <c r="BX36" s="1065"/>
      <c r="BY36" s="712"/>
      <c r="BZ36" s="1049"/>
      <c r="CA36" s="625"/>
      <c r="CB36" s="625"/>
      <c r="CC36" s="625"/>
      <c r="CD36" s="625"/>
      <c r="CE36" s="625"/>
      <c r="CF36" s="1065"/>
      <c r="CG36" s="712"/>
      <c r="CH36" s="1049"/>
      <c r="CI36" s="625"/>
      <c r="CJ36" s="625"/>
      <c r="CK36" s="625"/>
      <c r="CL36" s="625"/>
      <c r="CM36" s="625"/>
      <c r="CN36" s="1065"/>
      <c r="CO36" s="712"/>
      <c r="CP36" s="1127"/>
      <c r="CQ36" s="625"/>
      <c r="CR36" s="625"/>
      <c r="CS36" s="625"/>
      <c r="CT36" s="625"/>
      <c r="CU36" s="625"/>
      <c r="CV36" s="790"/>
      <c r="CW36" s="654"/>
      <c r="CX36" s="759"/>
      <c r="CY36" s="637"/>
      <c r="CZ36" s="637"/>
      <c r="DA36" s="637"/>
      <c r="DB36" s="637"/>
      <c r="DC36" s="682"/>
      <c r="DD36" s="682"/>
      <c r="DE36" s="790"/>
      <c r="DF36" s="626"/>
      <c r="DG36" s="1189"/>
      <c r="DH36" s="1010"/>
      <c r="DI36" s="1048"/>
      <c r="DJ36" s="1048"/>
      <c r="DK36" s="1048"/>
      <c r="DL36" s="1048"/>
      <c r="DM36" s="1048"/>
      <c r="DN36" s="1048"/>
      <c r="DO36" s="1048"/>
      <c r="DP36" s="1048"/>
      <c r="DQ36" s="1048"/>
      <c r="DR36" s="1048"/>
      <c r="DS36" s="1048"/>
      <c r="DT36" s="1048"/>
      <c r="DU36" s="1048"/>
      <c r="DV36" s="1048"/>
      <c r="DW36" s="1048"/>
      <c r="DX36" s="1048"/>
      <c r="DY36" s="1048"/>
      <c r="DZ36" s="1048"/>
      <c r="EA36" s="1048"/>
      <c r="EB36" s="1048"/>
      <c r="EC36" s="1048"/>
      <c r="ED36" s="1048"/>
      <c r="EE36" s="1048"/>
      <c r="EF36" s="1048"/>
      <c r="EG36" s="1048"/>
      <c r="EH36" s="1048"/>
      <c r="EI36" s="1048"/>
      <c r="EJ36" s="1048"/>
      <c r="EK36" s="1048"/>
      <c r="EL36" s="1048"/>
      <c r="EM36" s="1048"/>
      <c r="EN36" s="1048"/>
      <c r="EO36" s="1048"/>
      <c r="EP36" s="1048"/>
      <c r="EQ36" s="1048"/>
      <c r="ER36" s="1048"/>
      <c r="ES36" s="1048"/>
      <c r="ET36" s="1048"/>
      <c r="EU36" s="1048"/>
      <c r="EV36" s="1048"/>
      <c r="EW36" s="1048"/>
      <c r="EX36" s="1048"/>
      <c r="EY36" s="1048"/>
      <c r="EZ36" s="1048"/>
      <c r="FA36" s="1048"/>
      <c r="FB36" s="1048"/>
      <c r="FC36" s="1048"/>
      <c r="FD36" s="1048"/>
      <c r="FE36" s="1048"/>
      <c r="FF36" s="1048"/>
      <c r="FG36" s="1048"/>
      <c r="FH36" s="1048"/>
      <c r="FI36" s="1048"/>
      <c r="FJ36" s="1048"/>
      <c r="FK36" s="1048"/>
      <c r="FL36" s="1048"/>
      <c r="FM36" s="1048"/>
      <c r="FN36" s="1048"/>
      <c r="FO36" s="1048"/>
      <c r="FP36" s="1048"/>
      <c r="FQ36" s="1048"/>
      <c r="FR36" s="1048"/>
      <c r="FS36" s="1048"/>
      <c r="FT36" s="1048"/>
      <c r="FU36" s="1048"/>
      <c r="FV36" s="1048"/>
      <c r="FW36" s="1048"/>
      <c r="FX36" s="1048"/>
      <c r="FY36" s="1048"/>
      <c r="FZ36" s="1048"/>
      <c r="GA36" s="1048"/>
      <c r="GB36" s="1048"/>
      <c r="GC36" s="1048"/>
      <c r="GD36" s="1048"/>
      <c r="GE36" s="1048"/>
      <c r="GF36" s="1048"/>
      <c r="GG36" s="1048"/>
      <c r="GH36" s="1048"/>
      <c r="GI36" s="1048"/>
      <c r="GJ36" s="1048"/>
      <c r="GK36" s="1048"/>
      <c r="GL36" s="1048"/>
      <c r="GM36" s="1048"/>
      <c r="GN36" s="1048"/>
      <c r="GO36" s="1048"/>
      <c r="GP36" s="1048"/>
      <c r="GQ36" s="1048"/>
      <c r="GR36" s="1048"/>
      <c r="GS36" s="1048"/>
      <c r="GT36" s="1048"/>
      <c r="GU36" s="1048"/>
      <c r="GV36" s="1048"/>
      <c r="GW36" s="1048"/>
      <c r="GX36" s="1048"/>
      <c r="GY36" s="1048"/>
      <c r="GZ36" s="1048"/>
      <c r="HA36" s="1048"/>
      <c r="HB36" s="1048"/>
      <c r="HC36" s="1048"/>
      <c r="HD36" s="1048"/>
      <c r="HE36" s="1048"/>
      <c r="HF36" s="1048"/>
      <c r="HG36" s="1048"/>
      <c r="HH36" s="1048"/>
      <c r="HI36" s="1048"/>
      <c r="HJ36" s="1048"/>
      <c r="HK36" s="1048"/>
      <c r="HL36" s="1048"/>
      <c r="HM36" s="1048"/>
      <c r="HN36" s="1048"/>
      <c r="HO36" s="1048"/>
      <c r="HP36" s="1048"/>
      <c r="HQ36" s="1048"/>
      <c r="HR36" s="1048"/>
      <c r="HS36" s="1048"/>
      <c r="HT36" s="1048"/>
      <c r="HU36" s="1048"/>
      <c r="HV36" s="1048"/>
      <c r="HW36" s="1048"/>
      <c r="HX36" s="1048"/>
      <c r="HY36" s="1048"/>
      <c r="HZ36" s="1048"/>
      <c r="IA36" s="1048"/>
      <c r="IB36" s="1048"/>
      <c r="IC36" s="1048"/>
      <c r="ID36" s="1048"/>
      <c r="IE36" s="1048"/>
      <c r="IF36" s="1048"/>
      <c r="IG36" s="1048"/>
      <c r="IH36" s="1048"/>
    </row>
    <row r="37" s="638" customFormat="1" ht="12" customHeight="1" spans="1:242">
      <c r="A37" s="1050"/>
      <c r="B37" s="1035" t="s">
        <v>164</v>
      </c>
      <c r="C37" s="1034"/>
      <c r="D37" s="1051">
        <v>1.32870208275395</v>
      </c>
      <c r="E37" s="683">
        <v>1.48459684058895</v>
      </c>
      <c r="F37" s="683"/>
      <c r="G37" s="683">
        <v>1.65551566686639</v>
      </c>
      <c r="H37" s="1061"/>
      <c r="I37" s="1034"/>
      <c r="J37" s="1051">
        <v>-0.801590223836879</v>
      </c>
      <c r="K37" s="683">
        <v>-0.880803325400533</v>
      </c>
      <c r="L37" s="683"/>
      <c r="M37" s="683">
        <v>-0.585961754015839</v>
      </c>
      <c r="N37" s="1061"/>
      <c r="O37" s="1034"/>
      <c r="P37" s="1051">
        <v>6.27957274895729</v>
      </c>
      <c r="Q37" s="683">
        <v>-0.795156380004148</v>
      </c>
      <c r="R37" s="683"/>
      <c r="S37" s="683">
        <v>-0.453709113387076</v>
      </c>
      <c r="T37" s="1061"/>
      <c r="U37" s="1034"/>
      <c r="V37" s="1051">
        <v>-0.69017509726249</v>
      </c>
      <c r="W37" s="683">
        <v>-6.63132255760666</v>
      </c>
      <c r="X37" s="683">
        <v>-0.641736136382753</v>
      </c>
      <c r="Y37" s="683"/>
      <c r="Z37" s="683"/>
      <c r="AA37" s="683">
        <v>0.522814901104339</v>
      </c>
      <c r="AB37" s="1061"/>
      <c r="AC37" s="1034"/>
      <c r="AD37" s="1051">
        <v>-0.824261924891226</v>
      </c>
      <c r="AE37" s="683">
        <v>-0.531999163527832</v>
      </c>
      <c r="AF37" s="683">
        <v>-0.742417571214623</v>
      </c>
      <c r="AG37" s="683"/>
      <c r="AH37" s="683"/>
      <c r="AI37" s="683">
        <v>-0.46228706354405</v>
      </c>
      <c r="AJ37" s="1061"/>
      <c r="AK37" s="1034"/>
      <c r="AL37" s="1051">
        <v>-1.36611900122065</v>
      </c>
      <c r="AM37" s="683">
        <v>-0.427518525903153</v>
      </c>
      <c r="AN37" s="683">
        <v>-0.47651210637962</v>
      </c>
      <c r="AO37" s="683"/>
      <c r="AP37" s="683"/>
      <c r="AQ37" s="683">
        <v>-0.142341888162179</v>
      </c>
      <c r="AR37" s="1061"/>
      <c r="AS37" s="1034"/>
      <c r="AT37" s="1051">
        <v>-0.945020436450354</v>
      </c>
      <c r="AU37" s="683">
        <v>-0.378858155611754</v>
      </c>
      <c r="AV37" s="683">
        <v>-0.86317378857426</v>
      </c>
      <c r="AW37" s="683"/>
      <c r="AX37" s="683"/>
      <c r="AY37" s="683">
        <v>-0.474567603825535</v>
      </c>
      <c r="AZ37" s="1061"/>
      <c r="BA37" s="1034"/>
      <c r="BB37" s="1051">
        <v>-1.0737555790885</v>
      </c>
      <c r="BC37" s="683">
        <v>0.0623059786973866</v>
      </c>
      <c r="BD37" s="683">
        <v>-0.989616944778257</v>
      </c>
      <c r="BE37" s="683">
        <v>2.06259766470739</v>
      </c>
      <c r="BF37" s="683">
        <v>7.52109542893784</v>
      </c>
      <c r="BG37" s="683">
        <v>-0.49027005698139</v>
      </c>
      <c r="BH37" s="683"/>
      <c r="BI37" s="1034"/>
      <c r="BJ37" s="1051">
        <v>-1.35518571509973</v>
      </c>
      <c r="BK37" s="683">
        <v>-0.218959520877122</v>
      </c>
      <c r="BL37" s="683">
        <v>-1.0526370309023</v>
      </c>
      <c r="BM37" s="683"/>
      <c r="BN37" s="683"/>
      <c r="BO37" s="683">
        <v>-0.66044413046805</v>
      </c>
      <c r="BP37" s="1061"/>
      <c r="BQ37" s="1034"/>
      <c r="BR37" s="1051">
        <v>-0.252057034935873</v>
      </c>
      <c r="BS37" s="683">
        <v>-0.024083450995794</v>
      </c>
      <c r="BT37" s="683">
        <v>-0.997842109851039</v>
      </c>
      <c r="BU37" s="683"/>
      <c r="BV37" s="683"/>
      <c r="BW37" s="683">
        <v>-0.647378251997818</v>
      </c>
      <c r="BX37" s="1061"/>
      <c r="BY37" s="1034"/>
      <c r="BZ37" s="1051" t="e">
        <v>#DIV/0!</v>
      </c>
      <c r="CA37" s="683" t="e">
        <v>#DIV/0!</v>
      </c>
      <c r="CB37" s="683" t="e">
        <v>#DIV/0!</v>
      </c>
      <c r="CC37" s="683"/>
      <c r="CD37" s="683"/>
      <c r="CE37" s="683" t="e">
        <v>#DIV/0!</v>
      </c>
      <c r="CF37" s="1061"/>
      <c r="CG37" s="1034"/>
      <c r="CH37" s="1051" t="e">
        <v>#DIV/0!</v>
      </c>
      <c r="CI37" s="683" t="e">
        <v>#DIV/0!</v>
      </c>
      <c r="CJ37" s="683" t="e">
        <v>#DIV/0!</v>
      </c>
      <c r="CK37" s="683"/>
      <c r="CL37" s="683"/>
      <c r="CM37" s="683" t="e">
        <v>#DIV/0!</v>
      </c>
      <c r="CN37" s="1061"/>
      <c r="CO37" s="1034"/>
      <c r="CP37" s="1128">
        <v>-0.0248245371566259</v>
      </c>
      <c r="CQ37" s="683">
        <v>-0.791039401988679</v>
      </c>
      <c r="CR37" s="683">
        <v>-0.0747507108864344</v>
      </c>
      <c r="CS37" s="683"/>
      <c r="CT37" s="683"/>
      <c r="CU37" s="682">
        <v>-0.153936873216449</v>
      </c>
      <c r="CV37" s="1143"/>
      <c r="CW37" s="1034"/>
      <c r="CX37" s="1149">
        <v>-0.166508370090379</v>
      </c>
      <c r="CY37" s="683" t="e">
        <v>#DIV/0!</v>
      </c>
      <c r="CZ37" s="683" t="e">
        <v>#DIV/0!</v>
      </c>
      <c r="DA37" s="683">
        <v>0.736862954044206</v>
      </c>
      <c r="DB37" s="683">
        <v>-0.306307059485763</v>
      </c>
      <c r="DC37" s="1158">
        <v>13.9798689395384</v>
      </c>
      <c r="DD37" s="683" t="s">
        <v>51</v>
      </c>
      <c r="DE37" s="1143" t="s">
        <v>51</v>
      </c>
      <c r="DF37" s="1175">
        <v>104.317001352997</v>
      </c>
      <c r="DG37" s="1190"/>
      <c r="DH37" s="1010"/>
      <c r="DI37" s="1050"/>
      <c r="DJ37" s="1050"/>
      <c r="DK37" s="1050"/>
      <c r="DL37" s="1050"/>
      <c r="DM37" s="1050"/>
      <c r="DN37" s="1050"/>
      <c r="DO37" s="1050"/>
      <c r="DP37" s="1050"/>
      <c r="DQ37" s="1050"/>
      <c r="DR37" s="1050"/>
      <c r="DS37" s="1050"/>
      <c r="DT37" s="1050"/>
      <c r="DU37" s="1050"/>
      <c r="DV37" s="1050"/>
      <c r="DW37" s="1050"/>
      <c r="DX37" s="1050"/>
      <c r="DY37" s="1050"/>
      <c r="DZ37" s="1050"/>
      <c r="EA37" s="1050"/>
      <c r="EB37" s="1050"/>
      <c r="EC37" s="1050"/>
      <c r="ED37" s="1050"/>
      <c r="EE37" s="1050"/>
      <c r="EF37" s="1050"/>
      <c r="EG37" s="1050"/>
      <c r="EH37" s="1050"/>
      <c r="EI37" s="1050"/>
      <c r="EJ37" s="1050"/>
      <c r="EK37" s="1050"/>
      <c r="EL37" s="1050"/>
      <c r="EM37" s="1050"/>
      <c r="EN37" s="1050"/>
      <c r="EO37" s="1050"/>
      <c r="EP37" s="1050"/>
      <c r="EQ37" s="1050"/>
      <c r="ER37" s="1050"/>
      <c r="ES37" s="1050"/>
      <c r="ET37" s="1050"/>
      <c r="EU37" s="1050"/>
      <c r="EV37" s="1050"/>
      <c r="EW37" s="1050"/>
      <c r="EX37" s="1050"/>
      <c r="EY37" s="1050"/>
      <c r="EZ37" s="1050"/>
      <c r="FA37" s="1050"/>
      <c r="FB37" s="1050"/>
      <c r="FC37" s="1050"/>
      <c r="FD37" s="1050"/>
      <c r="FE37" s="1050"/>
      <c r="FF37" s="1050"/>
      <c r="FG37" s="1050"/>
      <c r="FH37" s="1050"/>
      <c r="FI37" s="1050"/>
      <c r="FJ37" s="1050"/>
      <c r="FK37" s="1050"/>
      <c r="FL37" s="1050"/>
      <c r="FM37" s="1050"/>
      <c r="FN37" s="1050"/>
      <c r="FO37" s="1050"/>
      <c r="FP37" s="1050"/>
      <c r="FQ37" s="1050"/>
      <c r="FR37" s="1050"/>
      <c r="FS37" s="1050"/>
      <c r="FT37" s="1050"/>
      <c r="FU37" s="1050"/>
      <c r="FV37" s="1050"/>
      <c r="FW37" s="1050"/>
      <c r="FX37" s="1050"/>
      <c r="FY37" s="1050"/>
      <c r="FZ37" s="1050"/>
      <c r="GA37" s="1050"/>
      <c r="GB37" s="1050"/>
      <c r="GC37" s="1050"/>
      <c r="GD37" s="1050"/>
      <c r="GE37" s="1050"/>
      <c r="GF37" s="1050"/>
      <c r="GG37" s="1050"/>
      <c r="GH37" s="1050"/>
      <c r="GI37" s="1050"/>
      <c r="GJ37" s="1050"/>
      <c r="GK37" s="1050"/>
      <c r="GL37" s="1050"/>
      <c r="GM37" s="1050"/>
      <c r="GN37" s="1050"/>
      <c r="GO37" s="1050"/>
      <c r="GP37" s="1050"/>
      <c r="GQ37" s="1050"/>
      <c r="GR37" s="1050"/>
      <c r="GS37" s="1050"/>
      <c r="GT37" s="1050"/>
      <c r="GU37" s="1050"/>
      <c r="GV37" s="1050"/>
      <c r="GW37" s="1050"/>
      <c r="GX37" s="1050"/>
      <c r="GY37" s="1050"/>
      <c r="GZ37" s="1050"/>
      <c r="HA37" s="1050"/>
      <c r="HB37" s="1050"/>
      <c r="HC37" s="1050"/>
      <c r="HD37" s="1050"/>
      <c r="HE37" s="1050"/>
      <c r="HF37" s="1050"/>
      <c r="HG37" s="1050"/>
      <c r="HH37" s="1050"/>
      <c r="HI37" s="1050"/>
      <c r="HJ37" s="1050"/>
      <c r="HK37" s="1050"/>
      <c r="HL37" s="1050"/>
      <c r="HM37" s="1050"/>
      <c r="HN37" s="1050"/>
      <c r="HO37" s="1050"/>
      <c r="HP37" s="1050"/>
      <c r="HQ37" s="1050"/>
      <c r="HR37" s="1050"/>
      <c r="HS37" s="1050"/>
      <c r="HT37" s="1050"/>
      <c r="HU37" s="1050"/>
      <c r="HV37" s="1050"/>
      <c r="HW37" s="1050"/>
      <c r="HX37" s="1050"/>
      <c r="HY37" s="1050"/>
      <c r="HZ37" s="1050"/>
      <c r="IA37" s="1050"/>
      <c r="IB37" s="1050"/>
      <c r="IC37" s="1050"/>
      <c r="ID37" s="1050"/>
      <c r="IE37" s="1050"/>
      <c r="IF37" s="1050"/>
      <c r="IG37" s="1050"/>
      <c r="IH37" s="1050"/>
    </row>
    <row r="38" s="614" customFormat="1" ht="4.5" customHeight="1" spans="1:242">
      <c r="A38" s="1052"/>
      <c r="B38" s="1053"/>
      <c r="C38" s="657"/>
      <c r="D38" s="1054"/>
      <c r="E38" s="1076"/>
      <c r="F38" s="1076"/>
      <c r="G38" s="1076"/>
      <c r="H38" s="1077"/>
      <c r="I38" s="657"/>
      <c r="J38" s="1054"/>
      <c r="K38" s="1076"/>
      <c r="L38" s="1076"/>
      <c r="M38" s="1076"/>
      <c r="N38" s="1077"/>
      <c r="O38" s="657"/>
      <c r="P38" s="1054"/>
      <c r="Q38" s="1076"/>
      <c r="R38" s="1076"/>
      <c r="S38" s="1076"/>
      <c r="T38" s="1077"/>
      <c r="U38" s="657"/>
      <c r="V38" s="1054"/>
      <c r="W38" s="1076"/>
      <c r="X38" s="1076"/>
      <c r="Y38" s="1076"/>
      <c r="Z38" s="1076"/>
      <c r="AA38" s="1076"/>
      <c r="AB38" s="1077"/>
      <c r="AC38" s="657"/>
      <c r="AD38" s="1054"/>
      <c r="AE38" s="1076"/>
      <c r="AF38" s="1076"/>
      <c r="AG38" s="1076"/>
      <c r="AH38" s="1076"/>
      <c r="AI38" s="1076"/>
      <c r="AJ38" s="1077"/>
      <c r="AK38" s="657"/>
      <c r="AL38" s="1054"/>
      <c r="AM38" s="1076"/>
      <c r="AN38" s="1076"/>
      <c r="AO38" s="1076"/>
      <c r="AP38" s="1076"/>
      <c r="AQ38" s="1076"/>
      <c r="AR38" s="1077"/>
      <c r="AS38" s="657"/>
      <c r="AT38" s="1054"/>
      <c r="AU38" s="1076"/>
      <c r="AV38" s="1076"/>
      <c r="AW38" s="1076"/>
      <c r="AX38" s="1076"/>
      <c r="AY38" s="1076"/>
      <c r="AZ38" s="1077"/>
      <c r="BA38" s="657"/>
      <c r="BB38" s="1054"/>
      <c r="BC38" s="1076"/>
      <c r="BD38" s="1076"/>
      <c r="BE38" s="1076"/>
      <c r="BF38" s="1076"/>
      <c r="BG38" s="1076"/>
      <c r="BH38" s="1077"/>
      <c r="BI38" s="657"/>
      <c r="BJ38" s="1054"/>
      <c r="BK38" s="1076"/>
      <c r="BL38" s="1076"/>
      <c r="BM38" s="1076"/>
      <c r="BN38" s="1076"/>
      <c r="BO38" s="1076">
        <v>0</v>
      </c>
      <c r="BP38" s="1077"/>
      <c r="BQ38" s="657"/>
      <c r="BR38" s="1054"/>
      <c r="BS38" s="1076"/>
      <c r="BT38" s="1076"/>
      <c r="BU38" s="1076"/>
      <c r="BV38" s="1076"/>
      <c r="BW38" s="1076"/>
      <c r="BX38" s="1077"/>
      <c r="BY38" s="657"/>
      <c r="BZ38" s="1054"/>
      <c r="CA38" s="1076"/>
      <c r="CB38" s="1076"/>
      <c r="CC38" s="1076"/>
      <c r="CD38" s="1076"/>
      <c r="CE38" s="1076"/>
      <c r="CF38" s="1077"/>
      <c r="CG38" s="657"/>
      <c r="CH38" s="1054"/>
      <c r="CI38" s="1076"/>
      <c r="CJ38" s="1076"/>
      <c r="CK38" s="1076"/>
      <c r="CL38" s="1076"/>
      <c r="CM38" s="1076"/>
      <c r="CN38" s="1077"/>
      <c r="CO38" s="657"/>
      <c r="CP38" s="1054"/>
      <c r="CQ38" s="1129"/>
      <c r="CR38" s="1129"/>
      <c r="CS38" s="1129"/>
      <c r="CT38" s="1129"/>
      <c r="CU38" s="1076"/>
      <c r="CV38" s="1144"/>
      <c r="CW38" s="1052"/>
      <c r="CX38" s="761"/>
      <c r="CY38" s="753"/>
      <c r="CZ38" s="753"/>
      <c r="DA38" s="753"/>
      <c r="DB38" s="753"/>
      <c r="DC38" s="685"/>
      <c r="DD38" s="1166"/>
      <c r="DE38" s="1144"/>
      <c r="DF38" s="633"/>
      <c r="DG38" s="1191"/>
      <c r="DH38" s="1010"/>
      <c r="DI38" s="1052"/>
      <c r="DJ38" s="1052"/>
      <c r="DK38" s="1052"/>
      <c r="DL38" s="1052"/>
      <c r="DM38" s="1052"/>
      <c r="DN38" s="1052"/>
      <c r="DO38" s="1052"/>
      <c r="DP38" s="1052"/>
      <c r="DQ38" s="1052"/>
      <c r="DR38" s="1052"/>
      <c r="DS38" s="1052"/>
      <c r="DT38" s="1052"/>
      <c r="DU38" s="1052"/>
      <c r="DV38" s="1052"/>
      <c r="DW38" s="1052"/>
      <c r="DX38" s="1052"/>
      <c r="DY38" s="1052"/>
      <c r="DZ38" s="1052"/>
      <c r="EA38" s="1052"/>
      <c r="EB38" s="1052"/>
      <c r="EC38" s="1052"/>
      <c r="ED38" s="1052"/>
      <c r="EE38" s="1052"/>
      <c r="EF38" s="1052"/>
      <c r="EG38" s="1052"/>
      <c r="EH38" s="1052"/>
      <c r="EI38" s="1052"/>
      <c r="EJ38" s="1052"/>
      <c r="EK38" s="1052"/>
      <c r="EL38" s="1052"/>
      <c r="EM38" s="1052"/>
      <c r="EN38" s="1052"/>
      <c r="EO38" s="1052"/>
      <c r="EP38" s="1052"/>
      <c r="EQ38" s="1052"/>
      <c r="ER38" s="1052"/>
      <c r="ES38" s="1052"/>
      <c r="ET38" s="1052"/>
      <c r="EU38" s="1052"/>
      <c r="EV38" s="1052"/>
      <c r="EW38" s="1052"/>
      <c r="EX38" s="1052"/>
      <c r="EY38" s="1052"/>
      <c r="EZ38" s="1052"/>
      <c r="FA38" s="1052"/>
      <c r="FB38" s="1052"/>
      <c r="FC38" s="1052"/>
      <c r="FD38" s="1052"/>
      <c r="FE38" s="1052"/>
      <c r="FF38" s="1052"/>
      <c r="FG38" s="1052"/>
      <c r="FH38" s="1052"/>
      <c r="FI38" s="1052"/>
      <c r="FJ38" s="1052"/>
      <c r="FK38" s="1052"/>
      <c r="FL38" s="1052"/>
      <c r="FM38" s="1052"/>
      <c r="FN38" s="1052"/>
      <c r="FO38" s="1052"/>
      <c r="FP38" s="1052"/>
      <c r="FQ38" s="1052"/>
      <c r="FR38" s="1052"/>
      <c r="FS38" s="1052"/>
      <c r="FT38" s="1052"/>
      <c r="FU38" s="1052"/>
      <c r="FV38" s="1052"/>
      <c r="FW38" s="1052"/>
      <c r="FX38" s="1052"/>
      <c r="FY38" s="1052"/>
      <c r="FZ38" s="1052"/>
      <c r="GA38" s="1052"/>
      <c r="GB38" s="1052"/>
      <c r="GC38" s="1052"/>
      <c r="GD38" s="1052"/>
      <c r="GE38" s="1052"/>
      <c r="GF38" s="1052"/>
      <c r="GG38" s="1052"/>
      <c r="GH38" s="1052"/>
      <c r="GI38" s="1052"/>
      <c r="GJ38" s="1052"/>
      <c r="GK38" s="1052"/>
      <c r="GL38" s="1052"/>
      <c r="GM38" s="1052"/>
      <c r="GN38" s="1052"/>
      <c r="GO38" s="1052"/>
      <c r="GP38" s="1052"/>
      <c r="GQ38" s="1052"/>
      <c r="GR38" s="1052"/>
      <c r="GS38" s="1052"/>
      <c r="GT38" s="1052"/>
      <c r="GU38" s="1052"/>
      <c r="GV38" s="1052"/>
      <c r="GW38" s="1052"/>
      <c r="GX38" s="1052"/>
      <c r="GY38" s="1052"/>
      <c r="GZ38" s="1052"/>
      <c r="HA38" s="1052"/>
      <c r="HB38" s="1052"/>
      <c r="HC38" s="1052"/>
      <c r="HD38" s="1052"/>
      <c r="HE38" s="1052"/>
      <c r="HF38" s="1052"/>
      <c r="HG38" s="1052"/>
      <c r="HH38" s="1052"/>
      <c r="HI38" s="1052"/>
      <c r="HJ38" s="1052"/>
      <c r="HK38" s="1052"/>
      <c r="HL38" s="1052"/>
      <c r="HM38" s="1052"/>
      <c r="HN38" s="1052"/>
      <c r="HO38" s="1052"/>
      <c r="HP38" s="1052"/>
      <c r="HQ38" s="1052"/>
      <c r="HR38" s="1052"/>
      <c r="HS38" s="1052"/>
      <c r="HT38" s="1052"/>
      <c r="HU38" s="1052"/>
      <c r="HV38" s="1052"/>
      <c r="HW38" s="1052"/>
      <c r="HX38" s="1052"/>
      <c r="HY38" s="1052"/>
      <c r="HZ38" s="1052"/>
      <c r="IA38" s="1052"/>
      <c r="IB38" s="1052"/>
      <c r="IC38" s="1052"/>
      <c r="ID38" s="1052"/>
      <c r="IE38" s="1052"/>
      <c r="IF38" s="1052"/>
      <c r="IG38" s="1052"/>
      <c r="IH38" s="1052"/>
    </row>
    <row r="39" s="614" customFormat="1" ht="4.5" customHeight="1" spans="1:242">
      <c r="A39" s="1052"/>
      <c r="B39" s="687"/>
      <c r="C39" s="657"/>
      <c r="D39" s="1055"/>
      <c r="E39" s="1055"/>
      <c r="F39" s="1055"/>
      <c r="G39" s="687"/>
      <c r="H39" s="687"/>
      <c r="I39" s="657"/>
      <c r="J39" s="1055"/>
      <c r="K39" s="1055"/>
      <c r="L39" s="1055"/>
      <c r="M39" s="687"/>
      <c r="N39" s="687"/>
      <c r="O39" s="657"/>
      <c r="P39" s="1055"/>
      <c r="Q39" s="1055"/>
      <c r="R39" s="1055"/>
      <c r="S39" s="687"/>
      <c r="T39" s="687"/>
      <c r="U39" s="657"/>
      <c r="V39" s="1055"/>
      <c r="W39" s="1055"/>
      <c r="X39" s="1055"/>
      <c r="Y39" s="1055"/>
      <c r="Z39" s="1055"/>
      <c r="AA39" s="687"/>
      <c r="AB39" s="687"/>
      <c r="AC39" s="657"/>
      <c r="AD39" s="1055"/>
      <c r="AE39" s="1055"/>
      <c r="AF39" s="1055"/>
      <c r="AG39" s="1055"/>
      <c r="AH39" s="1055"/>
      <c r="AI39" s="687"/>
      <c r="AJ39" s="687"/>
      <c r="AK39" s="657"/>
      <c r="AL39" s="1055"/>
      <c r="AM39" s="1055"/>
      <c r="AN39" s="1055"/>
      <c r="AO39" s="1055"/>
      <c r="AP39" s="1055"/>
      <c r="AQ39" s="687"/>
      <c r="AR39" s="687"/>
      <c r="AS39" s="657"/>
      <c r="AT39" s="1055"/>
      <c r="AU39" s="1055"/>
      <c r="AV39" s="1055"/>
      <c r="AW39" s="1055"/>
      <c r="AX39" s="1055"/>
      <c r="AY39" s="687"/>
      <c r="AZ39" s="687"/>
      <c r="BA39" s="657"/>
      <c r="BB39" s="1055"/>
      <c r="BC39" s="1055"/>
      <c r="BD39" s="1055"/>
      <c r="BE39" s="1055"/>
      <c r="BF39" s="1055"/>
      <c r="BG39" s="687"/>
      <c r="BH39" s="687"/>
      <c r="BI39" s="657"/>
      <c r="BJ39" s="1055"/>
      <c r="BK39" s="1055"/>
      <c r="BL39" s="1055"/>
      <c r="BM39" s="1055"/>
      <c r="BN39" s="1055"/>
      <c r="BO39" s="687"/>
      <c r="BP39" s="687"/>
      <c r="BQ39" s="657"/>
      <c r="BR39" s="1055"/>
      <c r="BS39" s="1055"/>
      <c r="BT39" s="1055"/>
      <c r="BU39" s="1055"/>
      <c r="BV39" s="1055"/>
      <c r="BW39" s="687"/>
      <c r="BX39" s="687"/>
      <c r="BY39" s="657"/>
      <c r="BZ39" s="1055"/>
      <c r="CA39" s="1055"/>
      <c r="CB39" s="1055"/>
      <c r="CC39" s="1055"/>
      <c r="CD39" s="1055"/>
      <c r="CE39" s="687"/>
      <c r="CF39" s="687"/>
      <c r="CG39" s="657"/>
      <c r="CH39" s="1055"/>
      <c r="CI39" s="1055"/>
      <c r="CJ39" s="1055"/>
      <c r="CK39" s="1055"/>
      <c r="CL39" s="1055"/>
      <c r="CM39" s="687"/>
      <c r="CN39" s="687"/>
      <c r="CO39" s="657"/>
      <c r="CP39" s="1130"/>
      <c r="CQ39" s="1131"/>
      <c r="CR39" s="1131"/>
      <c r="CS39" s="1131"/>
      <c r="CT39" s="1131"/>
      <c r="CU39" s="687"/>
      <c r="CV39" s="638"/>
      <c r="CW39" s="1052"/>
      <c r="CX39" s="637"/>
      <c r="CY39" s="637"/>
      <c r="CZ39" s="637"/>
      <c r="DA39" s="637"/>
      <c r="DB39" s="637"/>
      <c r="DC39" s="682"/>
      <c r="DD39" s="682"/>
      <c r="DE39" s="682"/>
      <c r="DF39" s="682"/>
      <c r="DG39" s="1052"/>
      <c r="DH39" s="1010"/>
      <c r="DI39" s="1052"/>
      <c r="DJ39" s="1052"/>
      <c r="DK39" s="1052"/>
      <c r="DL39" s="1052"/>
      <c r="DM39" s="1052"/>
      <c r="DN39" s="1052"/>
      <c r="DO39" s="1052"/>
      <c r="DP39" s="1052"/>
      <c r="DQ39" s="1052"/>
      <c r="DR39" s="1052"/>
      <c r="DS39" s="1052"/>
      <c r="DT39" s="1052"/>
      <c r="DU39" s="1052"/>
      <c r="DV39" s="1052"/>
      <c r="DW39" s="1052"/>
      <c r="DX39" s="1052"/>
      <c r="DY39" s="1052"/>
      <c r="DZ39" s="1052"/>
      <c r="EA39" s="1052"/>
      <c r="EB39" s="1052"/>
      <c r="EC39" s="1052"/>
      <c r="ED39" s="1052"/>
      <c r="EE39" s="1052"/>
      <c r="EF39" s="1052"/>
      <c r="EG39" s="1052"/>
      <c r="EH39" s="1052"/>
      <c r="EI39" s="1052"/>
      <c r="EJ39" s="1052"/>
      <c r="EK39" s="1052"/>
      <c r="EL39" s="1052"/>
      <c r="EM39" s="1052"/>
      <c r="EN39" s="1052"/>
      <c r="EO39" s="1052"/>
      <c r="EP39" s="1052"/>
      <c r="EQ39" s="1052"/>
      <c r="ER39" s="1052"/>
      <c r="ES39" s="1052"/>
      <c r="ET39" s="1052"/>
      <c r="EU39" s="1052"/>
      <c r="EV39" s="1052"/>
      <c r="EW39" s="1052"/>
      <c r="EX39" s="1052"/>
      <c r="EY39" s="1052"/>
      <c r="EZ39" s="1052"/>
      <c r="FA39" s="1052"/>
      <c r="FB39" s="1052"/>
      <c r="FC39" s="1052"/>
      <c r="FD39" s="1052"/>
      <c r="FE39" s="1052"/>
      <c r="FF39" s="1052"/>
      <c r="FG39" s="1052"/>
      <c r="FH39" s="1052"/>
      <c r="FI39" s="1052"/>
      <c r="FJ39" s="1052"/>
      <c r="FK39" s="1052"/>
      <c r="FL39" s="1052"/>
      <c r="FM39" s="1052"/>
      <c r="FN39" s="1052"/>
      <c r="FO39" s="1052"/>
      <c r="FP39" s="1052"/>
      <c r="FQ39" s="1052"/>
      <c r="FR39" s="1052"/>
      <c r="FS39" s="1052"/>
      <c r="FT39" s="1052"/>
      <c r="FU39" s="1052"/>
      <c r="FV39" s="1052"/>
      <c r="FW39" s="1052"/>
      <c r="FX39" s="1052"/>
      <c r="FY39" s="1052"/>
      <c r="FZ39" s="1052"/>
      <c r="GA39" s="1052"/>
      <c r="GB39" s="1052"/>
      <c r="GC39" s="1052"/>
      <c r="GD39" s="1052"/>
      <c r="GE39" s="1052"/>
      <c r="GF39" s="1052"/>
      <c r="GG39" s="1052"/>
      <c r="GH39" s="1052"/>
      <c r="GI39" s="1052"/>
      <c r="GJ39" s="1052"/>
      <c r="GK39" s="1052"/>
      <c r="GL39" s="1052"/>
      <c r="GM39" s="1052"/>
      <c r="GN39" s="1052"/>
      <c r="GO39" s="1052"/>
      <c r="GP39" s="1052"/>
      <c r="GQ39" s="1052"/>
      <c r="GR39" s="1052"/>
      <c r="GS39" s="1052"/>
      <c r="GT39" s="1052"/>
      <c r="GU39" s="1052"/>
      <c r="GV39" s="1052"/>
      <c r="GW39" s="1052"/>
      <c r="GX39" s="1052"/>
      <c r="GY39" s="1052"/>
      <c r="GZ39" s="1052"/>
      <c r="HA39" s="1052"/>
      <c r="HB39" s="1052"/>
      <c r="HC39" s="1052"/>
      <c r="HD39" s="1052"/>
      <c r="HE39" s="1052"/>
      <c r="HF39" s="1052"/>
      <c r="HG39" s="1052"/>
      <c r="HH39" s="1052"/>
      <c r="HI39" s="1052"/>
      <c r="HJ39" s="1052"/>
      <c r="HK39" s="1052"/>
      <c r="HL39" s="1052"/>
      <c r="HM39" s="1052"/>
      <c r="HN39" s="1052"/>
      <c r="HO39" s="1052"/>
      <c r="HP39" s="1052"/>
      <c r="HQ39" s="1052"/>
      <c r="HR39" s="1052"/>
      <c r="HS39" s="1052"/>
      <c r="HT39" s="1052"/>
      <c r="HU39" s="1052"/>
      <c r="HV39" s="1052"/>
      <c r="HW39" s="1052"/>
      <c r="HX39" s="1052"/>
      <c r="HY39" s="1052"/>
      <c r="HZ39" s="1052"/>
      <c r="IA39" s="1052"/>
      <c r="IB39" s="1052"/>
      <c r="IC39" s="1052"/>
      <c r="ID39" s="1052"/>
      <c r="IE39" s="1052"/>
      <c r="IF39" s="1052"/>
      <c r="IG39" s="1052"/>
      <c r="IH39" s="1052"/>
    </row>
    <row r="40" s="614" customFormat="1" ht="12" customHeight="1" spans="1:242">
      <c r="A40" s="1052"/>
      <c r="B40" s="687"/>
      <c r="C40" s="657"/>
      <c r="D40" s="687"/>
      <c r="E40" s="687"/>
      <c r="F40" s="687"/>
      <c r="G40" s="687"/>
      <c r="H40" s="687"/>
      <c r="I40" s="657"/>
      <c r="J40" s="687"/>
      <c r="K40" s="687"/>
      <c r="L40" s="687"/>
      <c r="M40" s="534"/>
      <c r="N40" s="687"/>
      <c r="O40" s="657"/>
      <c r="P40" s="687">
        <v>-4833333.33333333</v>
      </c>
      <c r="Q40" s="687"/>
      <c r="R40" s="687"/>
      <c r="S40" s="687"/>
      <c r="T40" s="687"/>
      <c r="U40" s="657"/>
      <c r="V40" s="687"/>
      <c r="W40" s="687"/>
      <c r="X40" s="687"/>
      <c r="Y40" s="687"/>
      <c r="Z40" s="687"/>
      <c r="AA40" s="687"/>
      <c r="AB40" s="687"/>
      <c r="AC40" s="657"/>
      <c r="AD40" s="687"/>
      <c r="AE40" s="687"/>
      <c r="AF40" s="687"/>
      <c r="AG40" s="687"/>
      <c r="AH40" s="687"/>
      <c r="AI40" s="687"/>
      <c r="AJ40" s="687"/>
      <c r="AK40" s="657"/>
      <c r="AL40" s="1007"/>
      <c r="AM40" s="687"/>
      <c r="AN40" s="687"/>
      <c r="AO40" s="687"/>
      <c r="AP40" s="687"/>
      <c r="AQ40" s="687"/>
      <c r="AR40" s="687"/>
      <c r="AS40" s="657"/>
      <c r="AT40" s="687"/>
      <c r="AU40" s="687"/>
      <c r="AV40" s="687"/>
      <c r="AW40" s="687"/>
      <c r="AX40" s="687"/>
      <c r="AY40" s="687"/>
      <c r="AZ40" s="687"/>
      <c r="BA40" s="657"/>
      <c r="BB40" s="687"/>
      <c r="BC40" s="687"/>
      <c r="BD40" s="687"/>
      <c r="BE40" s="687"/>
      <c r="BF40" s="687"/>
      <c r="BG40" s="687"/>
      <c r="BH40" s="687"/>
      <c r="BI40" s="657"/>
      <c r="BJ40" s="687"/>
      <c r="BK40" s="687"/>
      <c r="BL40" s="687"/>
      <c r="BM40" s="687"/>
      <c r="BN40" s="687"/>
      <c r="BO40" s="687"/>
      <c r="BP40" s="687"/>
      <c r="BQ40" s="657"/>
      <c r="BR40" s="1115"/>
      <c r="BS40" s="1115"/>
      <c r="BT40" s="1115"/>
      <c r="BU40" s="1115"/>
      <c r="BV40" s="1115"/>
      <c r="BW40" s="1115"/>
      <c r="BX40" s="1115"/>
      <c r="BY40" s="657"/>
      <c r="BZ40" s="1115"/>
      <c r="CA40" s="1115"/>
      <c r="CB40" s="1115"/>
      <c r="CC40" s="1115"/>
      <c r="CD40" s="1115"/>
      <c r="CE40" s="1115"/>
      <c r="CF40" s="1115"/>
      <c r="CG40" s="657"/>
      <c r="CH40" s="1119"/>
      <c r="CI40" s="1119"/>
      <c r="CJ40" s="1119"/>
      <c r="CK40" s="1119"/>
      <c r="CL40" s="1119"/>
      <c r="CM40" s="1119"/>
      <c r="CN40" s="1119"/>
      <c r="CO40" s="1132"/>
      <c r="CP40" s="1133"/>
      <c r="CQ40" s="1133"/>
      <c r="CR40" s="1133"/>
      <c r="CS40" s="1133"/>
      <c r="CT40" s="1145"/>
      <c r="CV40" s="638"/>
      <c r="CW40" s="1052"/>
      <c r="CX40" s="637"/>
      <c r="CY40" s="637"/>
      <c r="CZ40" s="637"/>
      <c r="DA40" s="637"/>
      <c r="DB40" s="1167"/>
      <c r="DC40" s="682"/>
      <c r="DD40" s="682"/>
      <c r="DE40" s="682"/>
      <c r="DF40" s="682"/>
      <c r="DG40" s="1052"/>
      <c r="DH40" s="1010"/>
      <c r="DI40" s="1052"/>
      <c r="DJ40" s="1052"/>
      <c r="DK40" s="1052"/>
      <c r="DL40" s="1052"/>
      <c r="DM40" s="1052"/>
      <c r="DN40" s="1052"/>
      <c r="DO40" s="1052"/>
      <c r="DP40" s="1052"/>
      <c r="DQ40" s="1052"/>
      <c r="DR40" s="1052"/>
      <c r="DS40" s="1052"/>
      <c r="DT40" s="1052"/>
      <c r="DU40" s="1052"/>
      <c r="DV40" s="1052"/>
      <c r="DW40" s="1052"/>
      <c r="DX40" s="1052"/>
      <c r="DY40" s="1052"/>
      <c r="DZ40" s="1052"/>
      <c r="EA40" s="1052"/>
      <c r="EB40" s="1052"/>
      <c r="EC40" s="1052"/>
      <c r="ED40" s="1052"/>
      <c r="EE40" s="1052"/>
      <c r="EF40" s="1052"/>
      <c r="EG40" s="1052"/>
      <c r="EH40" s="1052"/>
      <c r="EI40" s="1052"/>
      <c r="EJ40" s="1052"/>
      <c r="EK40" s="1052"/>
      <c r="EL40" s="1052"/>
      <c r="EM40" s="1052"/>
      <c r="EN40" s="1052"/>
      <c r="EO40" s="1052"/>
      <c r="EP40" s="1052"/>
      <c r="EQ40" s="1052"/>
      <c r="ER40" s="1052"/>
      <c r="ES40" s="1052"/>
      <c r="ET40" s="1052"/>
      <c r="EU40" s="1052"/>
      <c r="EV40" s="1052"/>
      <c r="EW40" s="1052"/>
      <c r="EX40" s="1052"/>
      <c r="EY40" s="1052"/>
      <c r="EZ40" s="1052"/>
      <c r="FA40" s="1052"/>
      <c r="FB40" s="1052"/>
      <c r="FC40" s="1052"/>
      <c r="FD40" s="1052"/>
      <c r="FE40" s="1052"/>
      <c r="FF40" s="1052"/>
      <c r="FG40" s="1052"/>
      <c r="FH40" s="1052"/>
      <c r="FI40" s="1052"/>
      <c r="FJ40" s="1052"/>
      <c r="FK40" s="1052"/>
      <c r="FL40" s="1052"/>
      <c r="FM40" s="1052"/>
      <c r="FN40" s="1052"/>
      <c r="FO40" s="1052"/>
      <c r="FP40" s="1052"/>
      <c r="FQ40" s="1052"/>
      <c r="FR40" s="1052"/>
      <c r="FS40" s="1052"/>
      <c r="FT40" s="1052"/>
      <c r="FU40" s="1052"/>
      <c r="FV40" s="1052"/>
      <c r="FW40" s="1052"/>
      <c r="FX40" s="1052"/>
      <c r="FY40" s="1052"/>
      <c r="FZ40" s="1052"/>
      <c r="GA40" s="1052"/>
      <c r="GB40" s="1052"/>
      <c r="GC40" s="1052"/>
      <c r="GD40" s="1052"/>
      <c r="GE40" s="1052"/>
      <c r="GF40" s="1052"/>
      <c r="GG40" s="1052"/>
      <c r="GH40" s="1052"/>
      <c r="GI40" s="1052"/>
      <c r="GJ40" s="1052"/>
      <c r="GK40" s="1052"/>
      <c r="GL40" s="1052"/>
      <c r="GM40" s="1052"/>
      <c r="GN40" s="1052"/>
      <c r="GO40" s="1052"/>
      <c r="GP40" s="1052"/>
      <c r="GQ40" s="1052"/>
      <c r="GR40" s="1052"/>
      <c r="GS40" s="1052"/>
      <c r="GT40" s="1052"/>
      <c r="GU40" s="1052"/>
      <c r="GV40" s="1052"/>
      <c r="GW40" s="1052"/>
      <c r="GX40" s="1052"/>
      <c r="GY40" s="1052"/>
      <c r="GZ40" s="1052"/>
      <c r="HA40" s="1052"/>
      <c r="HB40" s="1052"/>
      <c r="HC40" s="1052"/>
      <c r="HD40" s="1052"/>
      <c r="HE40" s="1052"/>
      <c r="HF40" s="1052"/>
      <c r="HG40" s="1052"/>
      <c r="HH40" s="1052"/>
      <c r="HI40" s="1052"/>
      <c r="HJ40" s="1052"/>
      <c r="HK40" s="1052"/>
      <c r="HL40" s="1052"/>
      <c r="HM40" s="1052"/>
      <c r="HN40" s="1052"/>
      <c r="HO40" s="1052"/>
      <c r="HP40" s="1052"/>
      <c r="HQ40" s="1052"/>
      <c r="HR40" s="1052"/>
      <c r="HS40" s="1052"/>
      <c r="HT40" s="1052"/>
      <c r="HU40" s="1052"/>
      <c r="HV40" s="1052"/>
      <c r="HW40" s="1052"/>
      <c r="HX40" s="1052"/>
      <c r="HY40" s="1052"/>
      <c r="HZ40" s="1052"/>
      <c r="IA40" s="1052"/>
      <c r="IB40" s="1052"/>
      <c r="IC40" s="1052"/>
      <c r="ID40" s="1052"/>
      <c r="IE40" s="1052"/>
      <c r="IF40" s="1052"/>
      <c r="IG40" s="1052"/>
      <c r="IH40" s="1052"/>
    </row>
    <row r="41" s="614" customFormat="1" ht="15" customHeight="1" spans="1:242">
      <c r="A41" s="1052"/>
      <c r="B41" s="687"/>
      <c r="C41" s="657"/>
      <c r="D41" s="687"/>
      <c r="E41" s="687"/>
      <c r="F41" s="687"/>
      <c r="G41" s="687"/>
      <c r="H41" s="687"/>
      <c r="I41" s="657"/>
      <c r="J41" s="687"/>
      <c r="K41" s="687"/>
      <c r="L41" s="687"/>
      <c r="M41" s="687"/>
      <c r="N41" s="687"/>
      <c r="O41" s="657"/>
      <c r="P41" s="687"/>
      <c r="Q41" s="687"/>
      <c r="R41" s="687"/>
      <c r="S41" s="687"/>
      <c r="T41" s="687"/>
      <c r="U41" s="657"/>
      <c r="V41" s="687"/>
      <c r="W41" s="687"/>
      <c r="X41" s="687"/>
      <c r="Y41" s="687"/>
      <c r="Z41" s="687"/>
      <c r="AA41" s="687"/>
      <c r="AB41" s="687"/>
      <c r="AC41" s="657"/>
      <c r="AD41" s="687"/>
      <c r="AE41" s="687"/>
      <c r="AF41" s="687"/>
      <c r="AG41" s="687"/>
      <c r="AH41" s="687"/>
      <c r="AI41" s="687"/>
      <c r="AJ41" s="687"/>
      <c r="AK41" s="657"/>
      <c r="AL41" s="1000"/>
      <c r="AM41" s="1106"/>
      <c r="AN41" s="687"/>
      <c r="AO41" s="687"/>
      <c r="AP41" s="687"/>
      <c r="AQ41" s="687"/>
      <c r="AR41" s="687"/>
      <c r="AS41" s="657"/>
      <c r="AT41" s="687"/>
      <c r="AU41" s="687"/>
      <c r="AV41" s="687"/>
      <c r="AW41" s="687"/>
      <c r="AX41" s="687"/>
      <c r="AY41" s="687"/>
      <c r="AZ41" s="687"/>
      <c r="BA41" s="657"/>
      <c r="BB41" s="687"/>
      <c r="BC41" s="687"/>
      <c r="BD41" s="687"/>
      <c r="BE41" s="687"/>
      <c r="BF41" s="687"/>
      <c r="BG41" s="687"/>
      <c r="BH41" s="687"/>
      <c r="BI41" s="657"/>
      <c r="BJ41" s="687"/>
      <c r="BK41" s="687"/>
      <c r="BL41" s="687"/>
      <c r="BM41" s="687"/>
      <c r="BN41" s="687"/>
      <c r="BO41" s="687"/>
      <c r="BP41" s="687"/>
      <c r="BQ41" s="657"/>
      <c r="BR41" s="1115"/>
      <c r="BS41" s="1115"/>
      <c r="BT41" s="1115"/>
      <c r="BU41" s="1115"/>
      <c r="BV41" s="1115"/>
      <c r="BW41" s="1115"/>
      <c r="BX41" s="1115"/>
      <c r="BY41" s="657"/>
      <c r="BZ41" s="1115"/>
      <c r="CA41" s="1115"/>
      <c r="CB41" s="1115"/>
      <c r="CC41" s="1115"/>
      <c r="CD41" s="1115"/>
      <c r="CE41" s="1115"/>
      <c r="CF41" s="1115"/>
      <c r="CG41" s="657"/>
      <c r="CH41" s="1119"/>
      <c r="CI41" s="1119"/>
      <c r="CJ41" s="1119"/>
      <c r="CK41" s="1119"/>
      <c r="CL41" s="1119"/>
      <c r="CM41" s="1119"/>
      <c r="CN41" s="1122"/>
      <c r="CO41" s="1132"/>
      <c r="CP41" s="1134"/>
      <c r="CQ41" s="1133"/>
      <c r="CR41" s="1133"/>
      <c r="CS41" s="1133"/>
      <c r="CT41" s="1145"/>
      <c r="CV41" s="638"/>
      <c r="CW41" s="1052"/>
      <c r="CX41" s="637"/>
      <c r="CY41" s="637"/>
      <c r="CZ41" s="637"/>
      <c r="DA41" s="637"/>
      <c r="DB41" s="1167"/>
      <c r="DC41" s="682"/>
      <c r="DD41" s="682"/>
      <c r="DE41" s="682"/>
      <c r="DF41" s="682"/>
      <c r="DG41" s="1052"/>
      <c r="DH41" s="1010"/>
      <c r="DI41" s="1052"/>
      <c r="DJ41" s="1052"/>
      <c r="DK41" s="1052"/>
      <c r="DL41" s="1052"/>
      <c r="DM41" s="1052"/>
      <c r="DN41" s="1052"/>
      <c r="DO41" s="1052"/>
      <c r="DP41" s="1052"/>
      <c r="DQ41" s="1052"/>
      <c r="DR41" s="1052"/>
      <c r="DS41" s="1052"/>
      <c r="DT41" s="1052"/>
      <c r="DU41" s="1052"/>
      <c r="DV41" s="1052"/>
      <c r="DW41" s="1052"/>
      <c r="DX41" s="1052"/>
      <c r="DY41" s="1052"/>
      <c r="DZ41" s="1052"/>
      <c r="EA41" s="1052"/>
      <c r="EB41" s="1052"/>
      <c r="EC41" s="1052"/>
      <c r="ED41" s="1052"/>
      <c r="EE41" s="1052"/>
      <c r="EF41" s="1052"/>
      <c r="EG41" s="1052"/>
      <c r="EH41" s="1052"/>
      <c r="EI41" s="1052"/>
      <c r="EJ41" s="1052"/>
      <c r="EK41" s="1052"/>
      <c r="EL41" s="1052"/>
      <c r="EM41" s="1052"/>
      <c r="EN41" s="1052"/>
      <c r="EO41" s="1052"/>
      <c r="EP41" s="1052"/>
      <c r="EQ41" s="1052"/>
      <c r="ER41" s="1052"/>
      <c r="ES41" s="1052"/>
      <c r="ET41" s="1052"/>
      <c r="EU41" s="1052"/>
      <c r="EV41" s="1052"/>
      <c r="EW41" s="1052"/>
      <c r="EX41" s="1052"/>
      <c r="EY41" s="1052"/>
      <c r="EZ41" s="1052"/>
      <c r="FA41" s="1052"/>
      <c r="FB41" s="1052"/>
      <c r="FC41" s="1052"/>
      <c r="FD41" s="1052"/>
      <c r="FE41" s="1052"/>
      <c r="FF41" s="1052"/>
      <c r="FG41" s="1052"/>
      <c r="FH41" s="1052"/>
      <c r="FI41" s="1052"/>
      <c r="FJ41" s="1052"/>
      <c r="FK41" s="1052"/>
      <c r="FL41" s="1052"/>
      <c r="FM41" s="1052"/>
      <c r="FN41" s="1052"/>
      <c r="FO41" s="1052"/>
      <c r="FP41" s="1052"/>
      <c r="FQ41" s="1052"/>
      <c r="FR41" s="1052"/>
      <c r="FS41" s="1052"/>
      <c r="FT41" s="1052"/>
      <c r="FU41" s="1052"/>
      <c r="FV41" s="1052"/>
      <c r="FW41" s="1052"/>
      <c r="FX41" s="1052"/>
      <c r="FY41" s="1052"/>
      <c r="FZ41" s="1052"/>
      <c r="GA41" s="1052"/>
      <c r="GB41" s="1052"/>
      <c r="GC41" s="1052"/>
      <c r="GD41" s="1052"/>
      <c r="GE41" s="1052"/>
      <c r="GF41" s="1052"/>
      <c r="GG41" s="1052"/>
      <c r="GH41" s="1052"/>
      <c r="GI41" s="1052"/>
      <c r="GJ41" s="1052"/>
      <c r="GK41" s="1052"/>
      <c r="GL41" s="1052"/>
      <c r="GM41" s="1052"/>
      <c r="GN41" s="1052"/>
      <c r="GO41" s="1052"/>
      <c r="GP41" s="1052"/>
      <c r="GQ41" s="1052"/>
      <c r="GR41" s="1052"/>
      <c r="GS41" s="1052"/>
      <c r="GT41" s="1052"/>
      <c r="GU41" s="1052"/>
      <c r="GV41" s="1052"/>
      <c r="GW41" s="1052"/>
      <c r="GX41" s="1052"/>
      <c r="GY41" s="1052"/>
      <c r="GZ41" s="1052"/>
      <c r="HA41" s="1052"/>
      <c r="HB41" s="1052"/>
      <c r="HC41" s="1052"/>
      <c r="HD41" s="1052"/>
      <c r="HE41" s="1052"/>
      <c r="HF41" s="1052"/>
      <c r="HG41" s="1052"/>
      <c r="HH41" s="1052"/>
      <c r="HI41" s="1052"/>
      <c r="HJ41" s="1052"/>
      <c r="HK41" s="1052"/>
      <c r="HL41" s="1052"/>
      <c r="HM41" s="1052"/>
      <c r="HN41" s="1052"/>
      <c r="HO41" s="1052"/>
      <c r="HP41" s="1052"/>
      <c r="HQ41" s="1052"/>
      <c r="HR41" s="1052"/>
      <c r="HS41" s="1052"/>
      <c r="HT41" s="1052"/>
      <c r="HU41" s="1052"/>
      <c r="HV41" s="1052"/>
      <c r="HW41" s="1052"/>
      <c r="HX41" s="1052"/>
      <c r="HY41" s="1052"/>
      <c r="HZ41" s="1052"/>
      <c r="IA41" s="1052"/>
      <c r="IB41" s="1052"/>
      <c r="IC41" s="1052"/>
      <c r="ID41" s="1052"/>
      <c r="IE41" s="1052"/>
      <c r="IF41" s="1052"/>
      <c r="IG41" s="1052"/>
      <c r="IH41" s="1052"/>
    </row>
    <row r="42" s="614" customFormat="1" ht="20.25" spans="1:242">
      <c r="A42" s="1052"/>
      <c r="B42" s="687"/>
      <c r="C42" s="657"/>
      <c r="D42" s="687"/>
      <c r="E42" s="687"/>
      <c r="F42" s="687"/>
      <c r="G42" s="687"/>
      <c r="H42" s="687"/>
      <c r="I42" s="657"/>
      <c r="J42" s="687"/>
      <c r="K42" s="687"/>
      <c r="L42" s="687"/>
      <c r="M42" s="534"/>
      <c r="N42" s="687"/>
      <c r="O42" s="657"/>
      <c r="P42" s="687"/>
      <c r="Q42" s="687"/>
      <c r="R42" s="687"/>
      <c r="S42" s="687"/>
      <c r="T42" s="687"/>
      <c r="U42" s="657"/>
      <c r="V42" s="1094"/>
      <c r="W42" s="687"/>
      <c r="X42" s="687"/>
      <c r="Y42" s="687"/>
      <c r="Z42" s="687"/>
      <c r="AA42" s="687"/>
      <c r="AB42" s="687"/>
      <c r="AC42" s="657"/>
      <c r="AD42" s="687"/>
      <c r="AE42" s="687"/>
      <c r="AF42" s="687"/>
      <c r="AG42" s="687"/>
      <c r="AH42" s="687"/>
      <c r="AI42" s="687"/>
      <c r="AJ42" s="687"/>
      <c r="AK42" s="657"/>
      <c r="AL42" s="1107"/>
      <c r="AM42" s="687"/>
      <c r="AN42" s="687"/>
      <c r="AO42" s="687"/>
      <c r="AP42" s="687"/>
      <c r="AQ42" s="687"/>
      <c r="AR42" s="687"/>
      <c r="AS42" s="657"/>
      <c r="AT42" s="687"/>
      <c r="AU42" s="687"/>
      <c r="AV42" s="687"/>
      <c r="AW42" s="687"/>
      <c r="AX42" s="687"/>
      <c r="AY42" s="687"/>
      <c r="AZ42" s="687"/>
      <c r="BA42" s="657"/>
      <c r="BB42" s="687"/>
      <c r="BC42" s="687"/>
      <c r="BD42" s="687"/>
      <c r="BE42" s="687"/>
      <c r="BF42" s="687"/>
      <c r="BG42" s="687"/>
      <c r="BH42" s="687"/>
      <c r="BI42" s="657"/>
      <c r="BJ42" s="687"/>
      <c r="BK42" s="687"/>
      <c r="BL42" s="687"/>
      <c r="BM42" s="687"/>
      <c r="BN42" s="687"/>
      <c r="BO42" s="687"/>
      <c r="BP42" s="687"/>
      <c r="BQ42" s="657"/>
      <c r="BR42" s="687"/>
      <c r="BS42" s="687"/>
      <c r="BT42" s="687"/>
      <c r="BU42" s="687"/>
      <c r="BV42" s="687"/>
      <c r="BW42" s="687"/>
      <c r="BX42" s="687"/>
      <c r="BY42" s="657"/>
      <c r="BZ42" s="687"/>
      <c r="CA42" s="687"/>
      <c r="CB42" s="687"/>
      <c r="CC42" s="687"/>
      <c r="CD42" s="687"/>
      <c r="CE42" s="687"/>
      <c r="CF42" s="687"/>
      <c r="CG42" s="657"/>
      <c r="CH42" s="687"/>
      <c r="CI42" s="687"/>
      <c r="CJ42" s="687"/>
      <c r="CK42" s="687"/>
      <c r="CL42" s="687"/>
      <c r="CM42" s="687"/>
      <c r="CN42" s="687"/>
      <c r="CO42" s="657"/>
      <c r="CP42" s="665"/>
      <c r="CU42" s="665"/>
      <c r="CV42" s="638"/>
      <c r="CW42" s="1052"/>
      <c r="CX42" s="637"/>
      <c r="CY42" s="637"/>
      <c r="CZ42" s="637"/>
      <c r="DA42" s="637"/>
      <c r="DB42" s="637"/>
      <c r="DC42" s="682"/>
      <c r="DD42" s="682"/>
      <c r="DE42" s="682"/>
      <c r="DF42" s="682"/>
      <c r="DG42" s="1052"/>
      <c r="DH42" s="1010"/>
      <c r="DI42" s="1052"/>
      <c r="DJ42" s="1052"/>
      <c r="DK42" s="1052"/>
      <c r="DL42" s="1052"/>
      <c r="DM42" s="1052"/>
      <c r="DN42" s="1052"/>
      <c r="DO42" s="1052"/>
      <c r="DP42" s="1052"/>
      <c r="DQ42" s="1052"/>
      <c r="DR42" s="1052"/>
      <c r="DS42" s="1052"/>
      <c r="DT42" s="1052"/>
      <c r="DU42" s="1052"/>
      <c r="DV42" s="1052"/>
      <c r="DW42" s="1052"/>
      <c r="DX42" s="1052"/>
      <c r="DY42" s="1052"/>
      <c r="DZ42" s="1052"/>
      <c r="EA42" s="1052"/>
      <c r="EB42" s="1052"/>
      <c r="EC42" s="1052"/>
      <c r="ED42" s="1052"/>
      <c r="EE42" s="1052"/>
      <c r="EF42" s="1052"/>
      <c r="EG42" s="1052"/>
      <c r="EH42" s="1052"/>
      <c r="EI42" s="1052"/>
      <c r="EJ42" s="1052"/>
      <c r="EK42" s="1052"/>
      <c r="EL42" s="1052"/>
      <c r="EM42" s="1052"/>
      <c r="EN42" s="1052"/>
      <c r="EO42" s="1052"/>
      <c r="EP42" s="1052"/>
      <c r="EQ42" s="1052"/>
      <c r="ER42" s="1052"/>
      <c r="ES42" s="1052"/>
      <c r="ET42" s="1052"/>
      <c r="EU42" s="1052"/>
      <c r="EV42" s="1052"/>
      <c r="EW42" s="1052"/>
      <c r="EX42" s="1052"/>
      <c r="EY42" s="1052"/>
      <c r="EZ42" s="1052"/>
      <c r="FA42" s="1052"/>
      <c r="FB42" s="1052"/>
      <c r="FC42" s="1052"/>
      <c r="FD42" s="1052"/>
      <c r="FE42" s="1052"/>
      <c r="FF42" s="1052"/>
      <c r="FG42" s="1052"/>
      <c r="FH42" s="1052"/>
      <c r="FI42" s="1052"/>
      <c r="FJ42" s="1052"/>
      <c r="FK42" s="1052"/>
      <c r="FL42" s="1052"/>
      <c r="FM42" s="1052"/>
      <c r="FN42" s="1052"/>
      <c r="FO42" s="1052"/>
      <c r="FP42" s="1052"/>
      <c r="FQ42" s="1052"/>
      <c r="FR42" s="1052"/>
      <c r="FS42" s="1052"/>
      <c r="FT42" s="1052"/>
      <c r="FU42" s="1052"/>
      <c r="FV42" s="1052"/>
      <c r="FW42" s="1052"/>
      <c r="FX42" s="1052"/>
      <c r="FY42" s="1052"/>
      <c r="FZ42" s="1052"/>
      <c r="GA42" s="1052"/>
      <c r="GB42" s="1052"/>
      <c r="GC42" s="1052"/>
      <c r="GD42" s="1052"/>
      <c r="GE42" s="1052"/>
      <c r="GF42" s="1052"/>
      <c r="GG42" s="1052"/>
      <c r="GH42" s="1052"/>
      <c r="GI42" s="1052"/>
      <c r="GJ42" s="1052"/>
      <c r="GK42" s="1052"/>
      <c r="GL42" s="1052"/>
      <c r="GM42" s="1052"/>
      <c r="GN42" s="1052"/>
      <c r="GO42" s="1052"/>
      <c r="GP42" s="1052"/>
      <c r="GQ42" s="1052"/>
      <c r="GR42" s="1052"/>
      <c r="GS42" s="1052"/>
      <c r="GT42" s="1052"/>
      <c r="GU42" s="1052"/>
      <c r="GV42" s="1052"/>
      <c r="GW42" s="1052"/>
      <c r="GX42" s="1052"/>
      <c r="GY42" s="1052"/>
      <c r="GZ42" s="1052"/>
      <c r="HA42" s="1052"/>
      <c r="HB42" s="1052"/>
      <c r="HC42" s="1052"/>
      <c r="HD42" s="1052"/>
      <c r="HE42" s="1052"/>
      <c r="HF42" s="1052"/>
      <c r="HG42" s="1052"/>
      <c r="HH42" s="1052"/>
      <c r="HI42" s="1052"/>
      <c r="HJ42" s="1052"/>
      <c r="HK42" s="1052"/>
      <c r="HL42" s="1052"/>
      <c r="HM42" s="1052"/>
      <c r="HN42" s="1052"/>
      <c r="HO42" s="1052"/>
      <c r="HP42" s="1052"/>
      <c r="HQ42" s="1052"/>
      <c r="HR42" s="1052"/>
      <c r="HS42" s="1052"/>
      <c r="HT42" s="1052"/>
      <c r="HU42" s="1052"/>
      <c r="HV42" s="1052"/>
      <c r="HW42" s="1052"/>
      <c r="HX42" s="1052"/>
      <c r="HY42" s="1052"/>
      <c r="HZ42" s="1052"/>
      <c r="IA42" s="1052"/>
      <c r="IB42" s="1052"/>
      <c r="IC42" s="1052"/>
      <c r="ID42" s="1052"/>
      <c r="IE42" s="1052"/>
      <c r="IF42" s="1052"/>
      <c r="IG42" s="1052"/>
      <c r="IH42" s="1052"/>
    </row>
    <row r="43" s="614" customFormat="1" ht="20.25" spans="1:242">
      <c r="A43" s="1052"/>
      <c r="B43" s="687"/>
      <c r="C43" s="657"/>
      <c r="D43" s="687"/>
      <c r="E43" s="687"/>
      <c r="F43" s="687"/>
      <c r="G43" s="687"/>
      <c r="H43" s="687"/>
      <c r="I43" s="657"/>
      <c r="J43" s="687"/>
      <c r="K43" s="687"/>
      <c r="L43" s="687"/>
      <c r="M43" s="687"/>
      <c r="N43" s="687"/>
      <c r="O43" s="657"/>
      <c r="P43" s="687"/>
      <c r="Q43" s="687"/>
      <c r="R43" s="687"/>
      <c r="S43" s="687"/>
      <c r="T43" s="687"/>
      <c r="U43" s="657"/>
      <c r="V43" s="687"/>
      <c r="W43" s="687"/>
      <c r="X43" s="687"/>
      <c r="Y43" s="687"/>
      <c r="Z43" s="687"/>
      <c r="AA43" s="687"/>
      <c r="AB43" s="687"/>
      <c r="AC43" s="657"/>
      <c r="AD43" s="1000"/>
      <c r="AE43" s="687"/>
      <c r="AF43" s="687"/>
      <c r="AG43" s="687"/>
      <c r="AH43" s="687"/>
      <c r="AI43" s="687"/>
      <c r="AJ43" s="687"/>
      <c r="AK43" s="657"/>
      <c r="AL43" s="687"/>
      <c r="AM43" s="687"/>
      <c r="AN43" s="687"/>
      <c r="AO43" s="687"/>
      <c r="AP43" s="687"/>
      <c r="AQ43" s="687"/>
      <c r="AR43" s="687"/>
      <c r="AS43" s="657"/>
      <c r="AT43" s="687"/>
      <c r="AU43" s="687"/>
      <c r="AV43" s="687"/>
      <c r="AW43" s="687"/>
      <c r="AX43" s="687"/>
      <c r="AY43" s="687"/>
      <c r="AZ43" s="687"/>
      <c r="BA43" s="657"/>
      <c r="BB43" s="687"/>
      <c r="BC43" s="687"/>
      <c r="BD43" s="687"/>
      <c r="BE43" s="687"/>
      <c r="BF43" s="687"/>
      <c r="BG43" s="687"/>
      <c r="BH43" s="687"/>
      <c r="BI43" s="657"/>
      <c r="BJ43" s="687"/>
      <c r="BK43" s="687"/>
      <c r="BL43" s="687"/>
      <c r="BM43" s="687"/>
      <c r="BN43" s="687"/>
      <c r="BO43" s="687"/>
      <c r="BP43" s="687"/>
      <c r="BQ43" s="657"/>
      <c r="BR43" s="687"/>
      <c r="BS43" s="687"/>
      <c r="BT43" s="534"/>
      <c r="BU43" s="687"/>
      <c r="BV43" s="687"/>
      <c r="BW43" s="687"/>
      <c r="BX43" s="687"/>
      <c r="BY43" s="657"/>
      <c r="BZ43" s="687"/>
      <c r="CA43" s="687"/>
      <c r="CB43" s="687"/>
      <c r="CC43" s="687"/>
      <c r="CD43" s="687"/>
      <c r="CE43" s="687"/>
      <c r="CF43" s="687"/>
      <c r="CG43" s="657"/>
      <c r="CH43" s="687"/>
      <c r="CI43" s="687"/>
      <c r="CJ43" s="687"/>
      <c r="CK43" s="687"/>
      <c r="CL43" s="687"/>
      <c r="CM43" s="687"/>
      <c r="CN43" s="687"/>
      <c r="CO43" s="657"/>
      <c r="CP43" s="665"/>
      <c r="CV43" s="638"/>
      <c r="CW43" s="1052"/>
      <c r="CX43" s="637"/>
      <c r="CY43" s="637"/>
      <c r="CZ43" s="637"/>
      <c r="DA43" s="637"/>
      <c r="DB43" s="637"/>
      <c r="DC43" s="682"/>
      <c r="DD43" s="682"/>
      <c r="DE43" s="682"/>
      <c r="DF43" s="682"/>
      <c r="DG43" s="1052"/>
      <c r="DH43" s="1010"/>
      <c r="DI43" s="1052"/>
      <c r="DJ43" s="1052"/>
      <c r="DK43" s="1052"/>
      <c r="DL43" s="1052"/>
      <c r="DM43" s="1052"/>
      <c r="DN43" s="1052"/>
      <c r="DO43" s="1052"/>
      <c r="DP43" s="1052"/>
      <c r="DQ43" s="1052"/>
      <c r="DR43" s="1052"/>
      <c r="DS43" s="1052"/>
      <c r="DT43" s="1052"/>
      <c r="DU43" s="1052"/>
      <c r="DV43" s="1052"/>
      <c r="DW43" s="1052"/>
      <c r="DX43" s="1052"/>
      <c r="DY43" s="1052"/>
      <c r="DZ43" s="1052"/>
      <c r="EA43" s="1052"/>
      <c r="EB43" s="1052"/>
      <c r="EC43" s="1052"/>
      <c r="ED43" s="1052"/>
      <c r="EE43" s="1052"/>
      <c r="EF43" s="1052"/>
      <c r="EG43" s="1052"/>
      <c r="EH43" s="1052"/>
      <c r="EI43" s="1052"/>
      <c r="EJ43" s="1052"/>
      <c r="EK43" s="1052"/>
      <c r="EL43" s="1052"/>
      <c r="EM43" s="1052"/>
      <c r="EN43" s="1052"/>
      <c r="EO43" s="1052"/>
      <c r="EP43" s="1052"/>
      <c r="EQ43" s="1052"/>
      <c r="ER43" s="1052"/>
      <c r="ES43" s="1052"/>
      <c r="ET43" s="1052"/>
      <c r="EU43" s="1052"/>
      <c r="EV43" s="1052"/>
      <c r="EW43" s="1052"/>
      <c r="EX43" s="1052"/>
      <c r="EY43" s="1052"/>
      <c r="EZ43" s="1052"/>
      <c r="FA43" s="1052"/>
      <c r="FB43" s="1052"/>
      <c r="FC43" s="1052"/>
      <c r="FD43" s="1052"/>
      <c r="FE43" s="1052"/>
      <c r="FF43" s="1052"/>
      <c r="FG43" s="1052"/>
      <c r="FH43" s="1052"/>
      <c r="FI43" s="1052"/>
      <c r="FJ43" s="1052"/>
      <c r="FK43" s="1052"/>
      <c r="FL43" s="1052"/>
      <c r="FM43" s="1052"/>
      <c r="FN43" s="1052"/>
      <c r="FO43" s="1052"/>
      <c r="FP43" s="1052"/>
      <c r="FQ43" s="1052"/>
      <c r="FR43" s="1052"/>
      <c r="FS43" s="1052"/>
      <c r="FT43" s="1052"/>
      <c r="FU43" s="1052"/>
      <c r="FV43" s="1052"/>
      <c r="FW43" s="1052"/>
      <c r="FX43" s="1052"/>
      <c r="FY43" s="1052"/>
      <c r="FZ43" s="1052"/>
      <c r="GA43" s="1052"/>
      <c r="GB43" s="1052"/>
      <c r="GC43" s="1052"/>
      <c r="GD43" s="1052"/>
      <c r="GE43" s="1052"/>
      <c r="GF43" s="1052"/>
      <c r="GG43" s="1052"/>
      <c r="GH43" s="1052"/>
      <c r="GI43" s="1052"/>
      <c r="GJ43" s="1052"/>
      <c r="GK43" s="1052"/>
      <c r="GL43" s="1052"/>
      <c r="GM43" s="1052"/>
      <c r="GN43" s="1052"/>
      <c r="GO43" s="1052"/>
      <c r="GP43" s="1052"/>
      <c r="GQ43" s="1052"/>
      <c r="GR43" s="1052"/>
      <c r="GS43" s="1052"/>
      <c r="GT43" s="1052"/>
      <c r="GU43" s="1052"/>
      <c r="GV43" s="1052"/>
      <c r="GW43" s="1052"/>
      <c r="GX43" s="1052"/>
      <c r="GY43" s="1052"/>
      <c r="GZ43" s="1052"/>
      <c r="HA43" s="1052"/>
      <c r="HB43" s="1052"/>
      <c r="HC43" s="1052"/>
      <c r="HD43" s="1052"/>
      <c r="HE43" s="1052"/>
      <c r="HF43" s="1052"/>
      <c r="HG43" s="1052"/>
      <c r="HH43" s="1052"/>
      <c r="HI43" s="1052"/>
      <c r="HJ43" s="1052"/>
      <c r="HK43" s="1052"/>
      <c r="HL43" s="1052"/>
      <c r="HM43" s="1052"/>
      <c r="HN43" s="1052"/>
      <c r="HO43" s="1052"/>
      <c r="HP43" s="1052"/>
      <c r="HQ43" s="1052"/>
      <c r="HR43" s="1052"/>
      <c r="HS43" s="1052"/>
      <c r="HT43" s="1052"/>
      <c r="HU43" s="1052"/>
      <c r="HV43" s="1052"/>
      <c r="HW43" s="1052"/>
      <c r="HX43" s="1052"/>
      <c r="HY43" s="1052"/>
      <c r="HZ43" s="1052"/>
      <c r="IA43" s="1052"/>
      <c r="IB43" s="1052"/>
      <c r="IC43" s="1052"/>
      <c r="ID43" s="1052"/>
      <c r="IE43" s="1052"/>
      <c r="IF43" s="1052"/>
      <c r="IG43" s="1052"/>
      <c r="IH43" s="1052"/>
    </row>
    <row r="44" s="614" customFormat="1" ht="20.25" spans="1:242">
      <c r="A44" s="1052"/>
      <c r="B44" s="687"/>
      <c r="C44" s="657"/>
      <c r="D44" s="687"/>
      <c r="E44" s="687"/>
      <c r="F44" s="687"/>
      <c r="G44" s="687"/>
      <c r="H44" s="687"/>
      <c r="I44" s="657"/>
      <c r="J44" s="687"/>
      <c r="K44" s="687"/>
      <c r="L44" s="687"/>
      <c r="M44" s="687"/>
      <c r="N44" s="687"/>
      <c r="O44" s="657"/>
      <c r="P44" s="687"/>
      <c r="Q44" s="687"/>
      <c r="R44" s="687"/>
      <c r="S44" s="687"/>
      <c r="T44" s="687"/>
      <c r="U44" s="657"/>
      <c r="V44" s="687"/>
      <c r="W44" s="687"/>
      <c r="X44" s="687"/>
      <c r="Y44" s="687"/>
      <c r="Z44" s="687"/>
      <c r="AA44" s="687"/>
      <c r="AB44" s="687"/>
      <c r="AC44" s="657"/>
      <c r="AD44" s="687"/>
      <c r="AE44" s="687"/>
      <c r="AF44" s="687"/>
      <c r="AG44" s="965"/>
      <c r="AH44" s="687"/>
      <c r="AI44" s="687"/>
      <c r="AJ44" s="687"/>
      <c r="AK44" s="657"/>
      <c r="AL44" s="687"/>
      <c r="AM44" s="687"/>
      <c r="AN44" s="1007"/>
      <c r="AO44" s="687"/>
      <c r="AP44" s="687"/>
      <c r="AQ44" s="687"/>
      <c r="AR44" s="687"/>
      <c r="AS44" s="657"/>
      <c r="AT44" s="687"/>
      <c r="AU44" s="687"/>
      <c r="AV44" s="687"/>
      <c r="AW44" s="687"/>
      <c r="AX44" s="687"/>
      <c r="AY44" s="687"/>
      <c r="AZ44" s="687"/>
      <c r="BA44" s="657"/>
      <c r="BB44" s="687"/>
      <c r="BC44" s="687"/>
      <c r="BD44" s="687"/>
      <c r="BE44" s="687"/>
      <c r="BF44" s="687"/>
      <c r="BG44" s="687"/>
      <c r="BH44" s="687"/>
      <c r="BI44" s="657"/>
      <c r="BJ44" s="687"/>
      <c r="BK44" s="687"/>
      <c r="BL44" s="687"/>
      <c r="BM44" s="687"/>
      <c r="BN44" s="687"/>
      <c r="BO44" s="687"/>
      <c r="BP44" s="687"/>
      <c r="BQ44" s="657"/>
      <c r="BR44" s="687"/>
      <c r="BS44" s="687"/>
      <c r="BT44" s="687"/>
      <c r="BU44" s="687"/>
      <c r="BV44" s="687"/>
      <c r="BW44" s="687"/>
      <c r="BX44" s="687"/>
      <c r="BY44" s="657"/>
      <c r="BZ44" s="687"/>
      <c r="CA44" s="687"/>
      <c r="CB44" s="687"/>
      <c r="CC44" s="687"/>
      <c r="CD44" s="687"/>
      <c r="CE44" s="687"/>
      <c r="CF44" s="687"/>
      <c r="CG44" s="657"/>
      <c r="CH44" s="687"/>
      <c r="CI44" s="687"/>
      <c r="CJ44" s="687"/>
      <c r="CK44" s="687"/>
      <c r="CL44" s="687"/>
      <c r="CM44" s="687"/>
      <c r="CN44" s="687"/>
      <c r="CO44" s="657"/>
      <c r="CP44" s="665"/>
      <c r="CV44" s="638"/>
      <c r="CW44" s="1052"/>
      <c r="CX44" s="637"/>
      <c r="CY44" s="637"/>
      <c r="CZ44" s="637"/>
      <c r="DA44" s="637"/>
      <c r="DB44" s="637"/>
      <c r="DC44" s="682"/>
      <c r="DD44" s="682"/>
      <c r="DE44" s="682"/>
      <c r="DF44" s="682"/>
      <c r="DG44" s="1052"/>
      <c r="DH44" s="1010"/>
      <c r="DI44" s="1052"/>
      <c r="DJ44" s="1052"/>
      <c r="DK44" s="1052"/>
      <c r="DL44" s="1052"/>
      <c r="DM44" s="1052"/>
      <c r="DN44" s="1052"/>
      <c r="DO44" s="1052"/>
      <c r="DP44" s="1052"/>
      <c r="DQ44" s="1052"/>
      <c r="DR44" s="1052"/>
      <c r="DS44" s="1052"/>
      <c r="DT44" s="1052"/>
      <c r="DU44" s="1052"/>
      <c r="DV44" s="1052"/>
      <c r="DW44" s="1052"/>
      <c r="DX44" s="1052"/>
      <c r="DY44" s="1052"/>
      <c r="DZ44" s="1052"/>
      <c r="EA44" s="1052"/>
      <c r="EB44" s="1052"/>
      <c r="EC44" s="1052"/>
      <c r="ED44" s="1052"/>
      <c r="EE44" s="1052"/>
      <c r="EF44" s="1052"/>
      <c r="EG44" s="1052"/>
      <c r="EH44" s="1052"/>
      <c r="EI44" s="1052"/>
      <c r="EJ44" s="1052"/>
      <c r="EK44" s="1052"/>
      <c r="EL44" s="1052"/>
      <c r="EM44" s="1052"/>
      <c r="EN44" s="1052"/>
      <c r="EO44" s="1052"/>
      <c r="EP44" s="1052"/>
      <c r="EQ44" s="1052"/>
      <c r="ER44" s="1052"/>
      <c r="ES44" s="1052"/>
      <c r="ET44" s="1052"/>
      <c r="EU44" s="1052"/>
      <c r="EV44" s="1052"/>
      <c r="EW44" s="1052"/>
      <c r="EX44" s="1052"/>
      <c r="EY44" s="1052"/>
      <c r="EZ44" s="1052"/>
      <c r="FA44" s="1052"/>
      <c r="FB44" s="1052"/>
      <c r="FC44" s="1052"/>
      <c r="FD44" s="1052"/>
      <c r="FE44" s="1052"/>
      <c r="FF44" s="1052"/>
      <c r="FG44" s="1052"/>
      <c r="FH44" s="1052"/>
      <c r="FI44" s="1052"/>
      <c r="FJ44" s="1052"/>
      <c r="FK44" s="1052"/>
      <c r="FL44" s="1052"/>
      <c r="FM44" s="1052"/>
      <c r="FN44" s="1052"/>
      <c r="FO44" s="1052"/>
      <c r="FP44" s="1052"/>
      <c r="FQ44" s="1052"/>
      <c r="FR44" s="1052"/>
      <c r="FS44" s="1052"/>
      <c r="FT44" s="1052"/>
      <c r="FU44" s="1052"/>
      <c r="FV44" s="1052"/>
      <c r="FW44" s="1052"/>
      <c r="FX44" s="1052"/>
      <c r="FY44" s="1052"/>
      <c r="FZ44" s="1052"/>
      <c r="GA44" s="1052"/>
      <c r="GB44" s="1052"/>
      <c r="GC44" s="1052"/>
      <c r="GD44" s="1052"/>
      <c r="GE44" s="1052"/>
      <c r="GF44" s="1052"/>
      <c r="GG44" s="1052"/>
      <c r="GH44" s="1052"/>
      <c r="GI44" s="1052"/>
      <c r="GJ44" s="1052"/>
      <c r="GK44" s="1052"/>
      <c r="GL44" s="1052"/>
      <c r="GM44" s="1052"/>
      <c r="GN44" s="1052"/>
      <c r="GO44" s="1052"/>
      <c r="GP44" s="1052"/>
      <c r="GQ44" s="1052"/>
      <c r="GR44" s="1052"/>
      <c r="GS44" s="1052"/>
      <c r="GT44" s="1052"/>
      <c r="GU44" s="1052"/>
      <c r="GV44" s="1052"/>
      <c r="GW44" s="1052"/>
      <c r="GX44" s="1052"/>
      <c r="GY44" s="1052"/>
      <c r="GZ44" s="1052"/>
      <c r="HA44" s="1052"/>
      <c r="HB44" s="1052"/>
      <c r="HC44" s="1052"/>
      <c r="HD44" s="1052"/>
      <c r="HE44" s="1052"/>
      <c r="HF44" s="1052"/>
      <c r="HG44" s="1052"/>
      <c r="HH44" s="1052"/>
      <c r="HI44" s="1052"/>
      <c r="HJ44" s="1052"/>
      <c r="HK44" s="1052"/>
      <c r="HL44" s="1052"/>
      <c r="HM44" s="1052"/>
      <c r="HN44" s="1052"/>
      <c r="HO44" s="1052"/>
      <c r="HP44" s="1052"/>
      <c r="HQ44" s="1052"/>
      <c r="HR44" s="1052"/>
      <c r="HS44" s="1052"/>
      <c r="HT44" s="1052"/>
      <c r="HU44" s="1052"/>
      <c r="HV44" s="1052"/>
      <c r="HW44" s="1052"/>
      <c r="HX44" s="1052"/>
      <c r="HY44" s="1052"/>
      <c r="HZ44" s="1052"/>
      <c r="IA44" s="1052"/>
      <c r="IB44" s="1052"/>
      <c r="IC44" s="1052"/>
      <c r="ID44" s="1052"/>
      <c r="IE44" s="1052"/>
      <c r="IF44" s="1052"/>
      <c r="IG44" s="1052"/>
      <c r="IH44" s="1052"/>
    </row>
    <row r="45" s="614" customFormat="1" ht="20.25" spans="1:242">
      <c r="A45" s="1052"/>
      <c r="B45" s="687"/>
      <c r="C45" s="657"/>
      <c r="D45" s="687"/>
      <c r="E45" s="687"/>
      <c r="F45" s="687"/>
      <c r="G45" s="687"/>
      <c r="H45" s="687"/>
      <c r="I45" s="657"/>
      <c r="J45" s="687"/>
      <c r="K45" s="687"/>
      <c r="L45" s="687"/>
      <c r="M45" s="687"/>
      <c r="N45" s="687"/>
      <c r="O45" s="657"/>
      <c r="P45" s="687"/>
      <c r="Q45" s="687"/>
      <c r="R45" s="687"/>
      <c r="S45" s="687"/>
      <c r="T45" s="687"/>
      <c r="U45" s="657"/>
      <c r="V45" s="687"/>
      <c r="W45" s="687"/>
      <c r="X45" s="687"/>
      <c r="Y45" s="687"/>
      <c r="Z45" s="687"/>
      <c r="AA45" s="687"/>
      <c r="AB45" s="687"/>
      <c r="AC45" s="657"/>
      <c r="AD45" s="687"/>
      <c r="AE45" s="687"/>
      <c r="AF45" s="687"/>
      <c r="AG45" s="687"/>
      <c r="AH45" s="687"/>
      <c r="AI45" s="687"/>
      <c r="AJ45" s="687"/>
      <c r="AK45" s="657"/>
      <c r="AL45" s="687"/>
      <c r="AM45" s="687"/>
      <c r="AN45" s="687"/>
      <c r="AO45" s="687"/>
      <c r="AP45" s="687"/>
      <c r="AQ45" s="687"/>
      <c r="AR45" s="687"/>
      <c r="AS45" s="657"/>
      <c r="AT45" s="687"/>
      <c r="AU45" s="687"/>
      <c r="AV45" s="687"/>
      <c r="AW45" s="687"/>
      <c r="AX45" s="687"/>
      <c r="AY45" s="687"/>
      <c r="AZ45" s="687"/>
      <c r="BA45" s="657"/>
      <c r="BB45" s="687"/>
      <c r="BC45" s="687"/>
      <c r="BD45" s="687"/>
      <c r="BE45" s="687"/>
      <c r="BF45" s="687"/>
      <c r="BG45" s="687"/>
      <c r="BH45" s="687"/>
      <c r="BI45" s="657"/>
      <c r="BJ45" s="687"/>
      <c r="BK45" s="687"/>
      <c r="BL45" s="687"/>
      <c r="BM45" s="687"/>
      <c r="BN45" s="687"/>
      <c r="BO45" s="687"/>
      <c r="BP45" s="687"/>
      <c r="BQ45" s="657"/>
      <c r="BR45" s="687"/>
      <c r="BS45" s="687"/>
      <c r="BT45" s="687"/>
      <c r="BU45" s="687"/>
      <c r="BV45" s="687"/>
      <c r="BW45" s="687"/>
      <c r="BX45" s="687"/>
      <c r="BY45" s="657"/>
      <c r="BZ45" s="687"/>
      <c r="CA45" s="687"/>
      <c r="CB45" s="687"/>
      <c r="CC45" s="687"/>
      <c r="CD45" s="687"/>
      <c r="CE45" s="687"/>
      <c r="CF45" s="687"/>
      <c r="CG45" s="657"/>
      <c r="CH45" s="687"/>
      <c r="CI45" s="687"/>
      <c r="CJ45" s="687"/>
      <c r="CK45" s="687"/>
      <c r="CL45" s="687"/>
      <c r="CM45" s="687"/>
      <c r="CN45" s="687"/>
      <c r="CO45" s="657"/>
      <c r="CP45" s="665"/>
      <c r="CV45" s="638"/>
      <c r="CW45" s="1052"/>
      <c r="CX45" s="637"/>
      <c r="CY45" s="637"/>
      <c r="CZ45" s="637"/>
      <c r="DA45" s="637"/>
      <c r="DB45" s="637"/>
      <c r="DC45" s="682"/>
      <c r="DD45" s="682"/>
      <c r="DE45" s="682"/>
      <c r="DF45" s="682"/>
      <c r="DG45" s="1052"/>
      <c r="DH45" s="1010"/>
      <c r="DI45" s="1052"/>
      <c r="DJ45" s="1052"/>
      <c r="DK45" s="1052"/>
      <c r="DL45" s="1052"/>
      <c r="DM45" s="1052"/>
      <c r="DN45" s="1052"/>
      <c r="DO45" s="1052"/>
      <c r="DP45" s="1052"/>
      <c r="DQ45" s="1052"/>
      <c r="DR45" s="1052"/>
      <c r="DS45" s="1052"/>
      <c r="DT45" s="1052"/>
      <c r="DU45" s="1052"/>
      <c r="DV45" s="1052"/>
      <c r="DW45" s="1052"/>
      <c r="DX45" s="1052"/>
      <c r="DY45" s="1052"/>
      <c r="DZ45" s="1052"/>
      <c r="EA45" s="1052"/>
      <c r="EB45" s="1052"/>
      <c r="EC45" s="1052"/>
      <c r="ED45" s="1052"/>
      <c r="EE45" s="1052"/>
      <c r="EF45" s="1052"/>
      <c r="EG45" s="1052"/>
      <c r="EH45" s="1052"/>
      <c r="EI45" s="1052"/>
      <c r="EJ45" s="1052"/>
      <c r="EK45" s="1052"/>
      <c r="EL45" s="1052"/>
      <c r="EM45" s="1052"/>
      <c r="EN45" s="1052"/>
      <c r="EO45" s="1052"/>
      <c r="EP45" s="1052"/>
      <c r="EQ45" s="1052"/>
      <c r="ER45" s="1052"/>
      <c r="ES45" s="1052"/>
      <c r="ET45" s="1052"/>
      <c r="EU45" s="1052"/>
      <c r="EV45" s="1052"/>
      <c r="EW45" s="1052"/>
      <c r="EX45" s="1052"/>
      <c r="EY45" s="1052"/>
      <c r="EZ45" s="1052"/>
      <c r="FA45" s="1052"/>
      <c r="FB45" s="1052"/>
      <c r="FC45" s="1052"/>
      <c r="FD45" s="1052"/>
      <c r="FE45" s="1052"/>
      <c r="FF45" s="1052"/>
      <c r="FG45" s="1052"/>
      <c r="FH45" s="1052"/>
      <c r="FI45" s="1052"/>
      <c r="FJ45" s="1052"/>
      <c r="FK45" s="1052"/>
      <c r="FL45" s="1052"/>
      <c r="FM45" s="1052"/>
      <c r="FN45" s="1052"/>
      <c r="FO45" s="1052"/>
      <c r="FP45" s="1052"/>
      <c r="FQ45" s="1052"/>
      <c r="FR45" s="1052"/>
      <c r="FS45" s="1052"/>
      <c r="FT45" s="1052"/>
      <c r="FU45" s="1052"/>
      <c r="FV45" s="1052"/>
      <c r="FW45" s="1052"/>
      <c r="FX45" s="1052"/>
      <c r="FY45" s="1052"/>
      <c r="FZ45" s="1052"/>
      <c r="GA45" s="1052"/>
      <c r="GB45" s="1052"/>
      <c r="GC45" s="1052"/>
      <c r="GD45" s="1052"/>
      <c r="GE45" s="1052"/>
      <c r="GF45" s="1052"/>
      <c r="GG45" s="1052"/>
      <c r="GH45" s="1052"/>
      <c r="GI45" s="1052"/>
      <c r="GJ45" s="1052"/>
      <c r="GK45" s="1052"/>
      <c r="GL45" s="1052"/>
      <c r="GM45" s="1052"/>
      <c r="GN45" s="1052"/>
      <c r="GO45" s="1052"/>
      <c r="GP45" s="1052"/>
      <c r="GQ45" s="1052"/>
      <c r="GR45" s="1052"/>
      <c r="GS45" s="1052"/>
      <c r="GT45" s="1052"/>
      <c r="GU45" s="1052"/>
      <c r="GV45" s="1052"/>
      <c r="GW45" s="1052"/>
      <c r="GX45" s="1052"/>
      <c r="GY45" s="1052"/>
      <c r="GZ45" s="1052"/>
      <c r="HA45" s="1052"/>
      <c r="HB45" s="1052"/>
      <c r="HC45" s="1052"/>
      <c r="HD45" s="1052"/>
      <c r="HE45" s="1052"/>
      <c r="HF45" s="1052"/>
      <c r="HG45" s="1052"/>
      <c r="HH45" s="1052"/>
      <c r="HI45" s="1052"/>
      <c r="HJ45" s="1052"/>
      <c r="HK45" s="1052"/>
      <c r="HL45" s="1052"/>
      <c r="HM45" s="1052"/>
      <c r="HN45" s="1052"/>
      <c r="HO45" s="1052"/>
      <c r="HP45" s="1052"/>
      <c r="HQ45" s="1052"/>
      <c r="HR45" s="1052"/>
      <c r="HS45" s="1052"/>
      <c r="HT45" s="1052"/>
      <c r="HU45" s="1052"/>
      <c r="HV45" s="1052"/>
      <c r="HW45" s="1052"/>
      <c r="HX45" s="1052"/>
      <c r="HY45" s="1052"/>
      <c r="HZ45" s="1052"/>
      <c r="IA45" s="1052"/>
      <c r="IB45" s="1052"/>
      <c r="IC45" s="1052"/>
      <c r="ID45" s="1052"/>
      <c r="IE45" s="1052"/>
      <c r="IF45" s="1052"/>
      <c r="IG45" s="1052"/>
      <c r="IH45" s="1052"/>
    </row>
    <row r="46" s="614" customFormat="1" ht="20.25" spans="1:242">
      <c r="A46" s="1052"/>
      <c r="B46" s="687"/>
      <c r="C46" s="657"/>
      <c r="D46" s="687"/>
      <c r="E46" s="687"/>
      <c r="F46" s="687"/>
      <c r="G46" s="687"/>
      <c r="H46" s="687"/>
      <c r="I46" s="657"/>
      <c r="J46" s="687"/>
      <c r="K46" s="687"/>
      <c r="L46" s="687"/>
      <c r="M46" s="687"/>
      <c r="N46" s="687"/>
      <c r="O46" s="657"/>
      <c r="P46" s="687"/>
      <c r="Q46" s="687"/>
      <c r="R46" s="687"/>
      <c r="S46" s="687"/>
      <c r="T46" s="687"/>
      <c r="U46" s="657"/>
      <c r="V46" s="687"/>
      <c r="W46" s="687"/>
      <c r="X46" s="687"/>
      <c r="Y46" s="687"/>
      <c r="Z46" s="687"/>
      <c r="AA46" s="687"/>
      <c r="AB46" s="687"/>
      <c r="AC46" s="657"/>
      <c r="AD46" s="687"/>
      <c r="AE46" s="687"/>
      <c r="AF46" s="687"/>
      <c r="AG46" s="687"/>
      <c r="AH46" s="687"/>
      <c r="AI46" s="687"/>
      <c r="AJ46" s="687"/>
      <c r="AK46" s="657"/>
      <c r="AL46" s="687"/>
      <c r="AM46" s="687"/>
      <c r="AN46" s="687"/>
      <c r="AO46" s="687"/>
      <c r="AP46" s="687"/>
      <c r="AQ46" s="687"/>
      <c r="AR46" s="687"/>
      <c r="AS46" s="657"/>
      <c r="AT46" s="687"/>
      <c r="AU46" s="687"/>
      <c r="AV46" s="687"/>
      <c r="AW46" s="687"/>
      <c r="AX46" s="687"/>
      <c r="AY46" s="687"/>
      <c r="AZ46" s="687"/>
      <c r="BA46" s="657"/>
      <c r="BB46" s="687"/>
      <c r="BC46" s="687"/>
      <c r="BD46" s="687"/>
      <c r="BE46" s="687"/>
      <c r="BF46" s="687"/>
      <c r="BG46" s="687"/>
      <c r="BH46" s="687"/>
      <c r="BI46" s="657"/>
      <c r="BJ46" s="687"/>
      <c r="BK46" s="687"/>
      <c r="BL46" s="687"/>
      <c r="BM46" s="687"/>
      <c r="BN46" s="687"/>
      <c r="BO46" s="687"/>
      <c r="BP46" s="687"/>
      <c r="BQ46" s="657"/>
      <c r="BR46" s="687"/>
      <c r="BS46" s="687"/>
      <c r="BT46" s="687"/>
      <c r="BU46" s="687"/>
      <c r="BV46" s="687"/>
      <c r="BW46" s="687"/>
      <c r="BX46" s="687"/>
      <c r="BY46" s="657"/>
      <c r="BZ46" s="687"/>
      <c r="CA46" s="687"/>
      <c r="CB46" s="687"/>
      <c r="CC46" s="687"/>
      <c r="CD46" s="687"/>
      <c r="CE46" s="687"/>
      <c r="CF46" s="687"/>
      <c r="CG46" s="657"/>
      <c r="CH46" s="687"/>
      <c r="CI46" s="687"/>
      <c r="CJ46" s="687"/>
      <c r="CK46" s="687"/>
      <c r="CL46" s="687"/>
      <c r="CM46" s="687"/>
      <c r="CN46" s="687"/>
      <c r="CO46" s="657"/>
      <c r="CV46" s="638"/>
      <c r="CW46" s="1052"/>
      <c r="CX46" s="637"/>
      <c r="CY46" s="637"/>
      <c r="CZ46" s="637"/>
      <c r="DA46" s="637"/>
      <c r="DB46" s="637"/>
      <c r="DC46" s="682"/>
      <c r="DD46" s="682"/>
      <c r="DE46" s="682"/>
      <c r="DF46" s="682"/>
      <c r="DG46" s="1052"/>
      <c r="DH46" s="1010"/>
      <c r="DI46" s="1052"/>
      <c r="DJ46" s="1052"/>
      <c r="DK46" s="1052"/>
      <c r="DL46" s="1052"/>
      <c r="DM46" s="1052"/>
      <c r="DN46" s="1052"/>
      <c r="DO46" s="1052"/>
      <c r="DP46" s="1052"/>
      <c r="DQ46" s="1052"/>
      <c r="DR46" s="1052"/>
      <c r="DS46" s="1052"/>
      <c r="DT46" s="1052"/>
      <c r="DU46" s="1052"/>
      <c r="DV46" s="1052"/>
      <c r="DW46" s="1052"/>
      <c r="DX46" s="1052"/>
      <c r="DY46" s="1052"/>
      <c r="DZ46" s="1052"/>
      <c r="EA46" s="1052"/>
      <c r="EB46" s="1052"/>
      <c r="EC46" s="1052"/>
      <c r="ED46" s="1052"/>
      <c r="EE46" s="1052"/>
      <c r="EF46" s="1052"/>
      <c r="EG46" s="1052"/>
      <c r="EH46" s="1052"/>
      <c r="EI46" s="1052"/>
      <c r="EJ46" s="1052"/>
      <c r="EK46" s="1052"/>
      <c r="EL46" s="1052"/>
      <c r="EM46" s="1052"/>
      <c r="EN46" s="1052"/>
      <c r="EO46" s="1052"/>
      <c r="EP46" s="1052"/>
      <c r="EQ46" s="1052"/>
      <c r="ER46" s="1052"/>
      <c r="ES46" s="1052"/>
      <c r="ET46" s="1052"/>
      <c r="EU46" s="1052"/>
      <c r="EV46" s="1052"/>
      <c r="EW46" s="1052"/>
      <c r="EX46" s="1052"/>
      <c r="EY46" s="1052"/>
      <c r="EZ46" s="1052"/>
      <c r="FA46" s="1052"/>
      <c r="FB46" s="1052"/>
      <c r="FC46" s="1052"/>
      <c r="FD46" s="1052"/>
      <c r="FE46" s="1052"/>
      <c r="FF46" s="1052"/>
      <c r="FG46" s="1052"/>
      <c r="FH46" s="1052"/>
      <c r="FI46" s="1052"/>
      <c r="FJ46" s="1052"/>
      <c r="FK46" s="1052"/>
      <c r="FL46" s="1052"/>
      <c r="FM46" s="1052"/>
      <c r="FN46" s="1052"/>
      <c r="FO46" s="1052"/>
      <c r="FP46" s="1052"/>
      <c r="FQ46" s="1052"/>
      <c r="FR46" s="1052"/>
      <c r="FS46" s="1052"/>
      <c r="FT46" s="1052"/>
      <c r="FU46" s="1052"/>
      <c r="FV46" s="1052"/>
      <c r="FW46" s="1052"/>
      <c r="FX46" s="1052"/>
      <c r="FY46" s="1052"/>
      <c r="FZ46" s="1052"/>
      <c r="GA46" s="1052"/>
      <c r="GB46" s="1052"/>
      <c r="GC46" s="1052"/>
      <c r="GD46" s="1052"/>
      <c r="GE46" s="1052"/>
      <c r="GF46" s="1052"/>
      <c r="GG46" s="1052"/>
      <c r="GH46" s="1052"/>
      <c r="GI46" s="1052"/>
      <c r="GJ46" s="1052"/>
      <c r="GK46" s="1052"/>
      <c r="GL46" s="1052"/>
      <c r="GM46" s="1052"/>
      <c r="GN46" s="1052"/>
      <c r="GO46" s="1052"/>
      <c r="GP46" s="1052"/>
      <c r="GQ46" s="1052"/>
      <c r="GR46" s="1052"/>
      <c r="GS46" s="1052"/>
      <c r="GT46" s="1052"/>
      <c r="GU46" s="1052"/>
      <c r="GV46" s="1052"/>
      <c r="GW46" s="1052"/>
      <c r="GX46" s="1052"/>
      <c r="GY46" s="1052"/>
      <c r="GZ46" s="1052"/>
      <c r="HA46" s="1052"/>
      <c r="HB46" s="1052"/>
      <c r="HC46" s="1052"/>
      <c r="HD46" s="1052"/>
      <c r="HE46" s="1052"/>
      <c r="HF46" s="1052"/>
      <c r="HG46" s="1052"/>
      <c r="HH46" s="1052"/>
      <c r="HI46" s="1052"/>
      <c r="HJ46" s="1052"/>
      <c r="HK46" s="1052"/>
      <c r="HL46" s="1052"/>
      <c r="HM46" s="1052"/>
      <c r="HN46" s="1052"/>
      <c r="HO46" s="1052"/>
      <c r="HP46" s="1052"/>
      <c r="HQ46" s="1052"/>
      <c r="HR46" s="1052"/>
      <c r="HS46" s="1052"/>
      <c r="HT46" s="1052"/>
      <c r="HU46" s="1052"/>
      <c r="HV46" s="1052"/>
      <c r="HW46" s="1052"/>
      <c r="HX46" s="1052"/>
      <c r="HY46" s="1052"/>
      <c r="HZ46" s="1052"/>
      <c r="IA46" s="1052"/>
      <c r="IB46" s="1052"/>
      <c r="IC46" s="1052"/>
      <c r="ID46" s="1052"/>
      <c r="IE46" s="1052"/>
      <c r="IF46" s="1052"/>
      <c r="IG46" s="1052"/>
      <c r="IH46" s="1052"/>
    </row>
    <row r="47" s="614" customFormat="1" ht="20.25" spans="1:242">
      <c r="A47" s="1052"/>
      <c r="B47" s="687"/>
      <c r="C47" s="657"/>
      <c r="D47" s="687"/>
      <c r="E47" s="687"/>
      <c r="F47" s="687"/>
      <c r="G47" s="687"/>
      <c r="H47" s="687"/>
      <c r="I47" s="657"/>
      <c r="J47" s="687"/>
      <c r="K47" s="687"/>
      <c r="L47" s="687"/>
      <c r="M47" s="687"/>
      <c r="N47" s="687"/>
      <c r="O47" s="657"/>
      <c r="P47" s="687"/>
      <c r="Q47" s="687"/>
      <c r="R47" s="687"/>
      <c r="S47" s="687"/>
      <c r="T47" s="687"/>
      <c r="U47" s="657"/>
      <c r="V47" s="687"/>
      <c r="W47" s="687"/>
      <c r="X47" s="687"/>
      <c r="Y47" s="687"/>
      <c r="Z47" s="687"/>
      <c r="AA47" s="687"/>
      <c r="AB47" s="687"/>
      <c r="AC47" s="657"/>
      <c r="AD47" s="687"/>
      <c r="AE47" s="687"/>
      <c r="AF47" s="687"/>
      <c r="AG47" s="687"/>
      <c r="AH47" s="687"/>
      <c r="AI47" s="687"/>
      <c r="AJ47" s="687"/>
      <c r="AK47" s="657"/>
      <c r="AL47" s="687"/>
      <c r="AM47" s="687"/>
      <c r="AN47" s="687"/>
      <c r="AO47" s="687"/>
      <c r="AP47" s="687"/>
      <c r="AQ47" s="687"/>
      <c r="AR47" s="687"/>
      <c r="AS47" s="657"/>
      <c r="AT47" s="687"/>
      <c r="AU47" s="687"/>
      <c r="AV47" s="687"/>
      <c r="AW47" s="687"/>
      <c r="AX47" s="687"/>
      <c r="AY47" s="687"/>
      <c r="AZ47" s="687"/>
      <c r="BA47" s="657"/>
      <c r="BB47" s="687"/>
      <c r="BC47" s="687"/>
      <c r="BD47" s="687"/>
      <c r="BE47" s="687"/>
      <c r="BF47" s="687"/>
      <c r="BG47" s="687"/>
      <c r="BH47" s="687"/>
      <c r="BI47" s="657"/>
      <c r="BJ47" s="687"/>
      <c r="BK47" s="687"/>
      <c r="BL47" s="687"/>
      <c r="BM47" s="687"/>
      <c r="BN47" s="687"/>
      <c r="BO47" s="687"/>
      <c r="BP47" s="687"/>
      <c r="BQ47" s="657"/>
      <c r="BR47" s="687"/>
      <c r="BS47" s="687"/>
      <c r="BT47" s="687"/>
      <c r="BU47" s="687"/>
      <c r="BV47" s="687"/>
      <c r="BW47" s="687"/>
      <c r="BX47" s="687"/>
      <c r="BY47" s="657"/>
      <c r="BZ47" s="687"/>
      <c r="CA47" s="687"/>
      <c r="CB47" s="687"/>
      <c r="CC47" s="687"/>
      <c r="CD47" s="687"/>
      <c r="CE47" s="687"/>
      <c r="CF47" s="687"/>
      <c r="CG47" s="657"/>
      <c r="CH47" s="687"/>
      <c r="CI47" s="687"/>
      <c r="CJ47" s="687"/>
      <c r="CK47" s="687"/>
      <c r="CL47" s="687"/>
      <c r="CM47" s="687"/>
      <c r="CN47" s="687"/>
      <c r="CO47" s="657"/>
      <c r="CV47" s="638"/>
      <c r="CW47" s="1052"/>
      <c r="CX47" s="637"/>
      <c r="CY47" s="637"/>
      <c r="CZ47" s="637"/>
      <c r="DA47" s="637"/>
      <c r="DB47" s="637"/>
      <c r="DC47" s="682"/>
      <c r="DD47" s="682"/>
      <c r="DE47" s="682"/>
      <c r="DF47" s="682"/>
      <c r="DG47" s="1052"/>
      <c r="DH47" s="1010"/>
      <c r="DI47" s="1052"/>
      <c r="DJ47" s="1052"/>
      <c r="DK47" s="1052"/>
      <c r="DL47" s="1052"/>
      <c r="DM47" s="1052"/>
      <c r="DN47" s="1052"/>
      <c r="DO47" s="1052"/>
      <c r="DP47" s="1052"/>
      <c r="DQ47" s="1052"/>
      <c r="DR47" s="1052"/>
      <c r="DS47" s="1052"/>
      <c r="DT47" s="1052"/>
      <c r="DU47" s="1052"/>
      <c r="DV47" s="1052"/>
      <c r="DW47" s="1052"/>
      <c r="DX47" s="1052"/>
      <c r="DY47" s="1052"/>
      <c r="DZ47" s="1052"/>
      <c r="EA47" s="1052"/>
      <c r="EB47" s="1052"/>
      <c r="EC47" s="1052"/>
      <c r="ED47" s="1052"/>
      <c r="EE47" s="1052"/>
      <c r="EF47" s="1052"/>
      <c r="EG47" s="1052"/>
      <c r="EH47" s="1052"/>
      <c r="EI47" s="1052"/>
      <c r="EJ47" s="1052"/>
      <c r="EK47" s="1052"/>
      <c r="EL47" s="1052"/>
      <c r="EM47" s="1052"/>
      <c r="EN47" s="1052"/>
      <c r="EO47" s="1052"/>
      <c r="EP47" s="1052"/>
      <c r="EQ47" s="1052"/>
      <c r="ER47" s="1052"/>
      <c r="ES47" s="1052"/>
      <c r="ET47" s="1052"/>
      <c r="EU47" s="1052"/>
      <c r="EV47" s="1052"/>
      <c r="EW47" s="1052"/>
      <c r="EX47" s="1052"/>
      <c r="EY47" s="1052"/>
      <c r="EZ47" s="1052"/>
      <c r="FA47" s="1052"/>
      <c r="FB47" s="1052"/>
      <c r="FC47" s="1052"/>
      <c r="FD47" s="1052"/>
      <c r="FE47" s="1052"/>
      <c r="FF47" s="1052"/>
      <c r="FG47" s="1052"/>
      <c r="FH47" s="1052"/>
      <c r="FI47" s="1052"/>
      <c r="FJ47" s="1052"/>
      <c r="FK47" s="1052"/>
      <c r="FL47" s="1052"/>
      <c r="FM47" s="1052"/>
      <c r="FN47" s="1052"/>
      <c r="FO47" s="1052"/>
      <c r="FP47" s="1052"/>
      <c r="FQ47" s="1052"/>
      <c r="FR47" s="1052"/>
      <c r="FS47" s="1052"/>
      <c r="FT47" s="1052"/>
      <c r="FU47" s="1052"/>
      <c r="FV47" s="1052"/>
      <c r="FW47" s="1052"/>
      <c r="FX47" s="1052"/>
      <c r="FY47" s="1052"/>
      <c r="FZ47" s="1052"/>
      <c r="GA47" s="1052"/>
      <c r="GB47" s="1052"/>
      <c r="GC47" s="1052"/>
      <c r="GD47" s="1052"/>
      <c r="GE47" s="1052"/>
      <c r="GF47" s="1052"/>
      <c r="GG47" s="1052"/>
      <c r="GH47" s="1052"/>
      <c r="GI47" s="1052"/>
      <c r="GJ47" s="1052"/>
      <c r="GK47" s="1052"/>
      <c r="GL47" s="1052"/>
      <c r="GM47" s="1052"/>
      <c r="GN47" s="1052"/>
      <c r="GO47" s="1052"/>
      <c r="GP47" s="1052"/>
      <c r="GQ47" s="1052"/>
      <c r="GR47" s="1052"/>
      <c r="GS47" s="1052"/>
      <c r="GT47" s="1052"/>
      <c r="GU47" s="1052"/>
      <c r="GV47" s="1052"/>
      <c r="GW47" s="1052"/>
      <c r="GX47" s="1052"/>
      <c r="GY47" s="1052"/>
      <c r="GZ47" s="1052"/>
      <c r="HA47" s="1052"/>
      <c r="HB47" s="1052"/>
      <c r="HC47" s="1052"/>
      <c r="HD47" s="1052"/>
      <c r="HE47" s="1052"/>
      <c r="HF47" s="1052"/>
      <c r="HG47" s="1052"/>
      <c r="HH47" s="1052"/>
      <c r="HI47" s="1052"/>
      <c r="HJ47" s="1052"/>
      <c r="HK47" s="1052"/>
      <c r="HL47" s="1052"/>
      <c r="HM47" s="1052"/>
      <c r="HN47" s="1052"/>
      <c r="HO47" s="1052"/>
      <c r="HP47" s="1052"/>
      <c r="HQ47" s="1052"/>
      <c r="HR47" s="1052"/>
      <c r="HS47" s="1052"/>
      <c r="HT47" s="1052"/>
      <c r="HU47" s="1052"/>
      <c r="HV47" s="1052"/>
      <c r="HW47" s="1052"/>
      <c r="HX47" s="1052"/>
      <c r="HY47" s="1052"/>
      <c r="HZ47" s="1052"/>
      <c r="IA47" s="1052"/>
      <c r="IB47" s="1052"/>
      <c r="IC47" s="1052"/>
      <c r="ID47" s="1052"/>
      <c r="IE47" s="1052"/>
      <c r="IF47" s="1052"/>
      <c r="IG47" s="1052"/>
      <c r="IH47" s="1052"/>
    </row>
    <row r="48" s="614" customFormat="1" ht="15" spans="1:242">
      <c r="A48" s="1052"/>
      <c r="B48" s="687"/>
      <c r="C48" s="657"/>
      <c r="D48" s="687"/>
      <c r="E48" s="687"/>
      <c r="F48" s="687"/>
      <c r="G48" s="687"/>
      <c r="H48" s="687"/>
      <c r="I48" s="657"/>
      <c r="J48" s="687"/>
      <c r="K48" s="687"/>
      <c r="L48" s="687"/>
      <c r="M48" s="687"/>
      <c r="N48" s="687"/>
      <c r="O48" s="657"/>
      <c r="P48" s="687"/>
      <c r="Q48" s="687"/>
      <c r="R48" s="687"/>
      <c r="S48" s="687"/>
      <c r="T48" s="687"/>
      <c r="U48" s="657"/>
      <c r="V48" s="687"/>
      <c r="W48" s="687"/>
      <c r="X48" s="687"/>
      <c r="Y48" s="687"/>
      <c r="Z48" s="687"/>
      <c r="AA48" s="687"/>
      <c r="AB48" s="687"/>
      <c r="AC48" s="657"/>
      <c r="AD48" s="687"/>
      <c r="AE48" s="687"/>
      <c r="AF48" s="687"/>
      <c r="AG48" s="687"/>
      <c r="AH48" s="687"/>
      <c r="AI48" s="687"/>
      <c r="AJ48" s="687"/>
      <c r="AK48" s="657"/>
      <c r="AL48" s="687"/>
      <c r="AM48" s="687"/>
      <c r="AN48" s="687"/>
      <c r="AO48" s="687"/>
      <c r="AP48" s="687"/>
      <c r="AQ48" s="687"/>
      <c r="AR48" s="687"/>
      <c r="AS48" s="657"/>
      <c r="AT48" s="687"/>
      <c r="AU48" s="687"/>
      <c r="AV48" s="687"/>
      <c r="AW48" s="687"/>
      <c r="AX48" s="687"/>
      <c r="AY48" s="687"/>
      <c r="AZ48" s="687"/>
      <c r="BA48" s="657"/>
      <c r="BB48" s="687"/>
      <c r="BC48" s="687"/>
      <c r="BD48" s="687"/>
      <c r="BE48" s="687"/>
      <c r="BF48" s="687"/>
      <c r="BG48" s="687"/>
      <c r="BH48" s="687"/>
      <c r="BI48" s="657"/>
      <c r="BJ48" s="687"/>
      <c r="BK48" s="687"/>
      <c r="BL48" s="687"/>
      <c r="BM48" s="687"/>
      <c r="BN48" s="687"/>
      <c r="BO48" s="687"/>
      <c r="BP48" s="687"/>
      <c r="BQ48" s="657"/>
      <c r="BR48" s="687"/>
      <c r="BS48" s="687"/>
      <c r="BT48" s="687"/>
      <c r="BU48" s="687"/>
      <c r="BV48" s="687"/>
      <c r="BW48" s="687"/>
      <c r="BX48" s="687"/>
      <c r="BY48" s="657"/>
      <c r="BZ48" s="687"/>
      <c r="CA48" s="687"/>
      <c r="CB48" s="687"/>
      <c r="CC48" s="687"/>
      <c r="CD48" s="687"/>
      <c r="CE48" s="687"/>
      <c r="CF48" s="687"/>
      <c r="CG48" s="657"/>
      <c r="CH48" s="687"/>
      <c r="CI48" s="687"/>
      <c r="CJ48" s="687"/>
      <c r="CK48" s="687"/>
      <c r="CL48" s="687"/>
      <c r="CM48" s="687"/>
      <c r="CN48" s="687"/>
      <c r="CO48" s="657"/>
      <c r="CV48" s="638"/>
      <c r="CW48" s="1052"/>
      <c r="CX48" s="637"/>
      <c r="CY48" s="637"/>
      <c r="CZ48" s="637"/>
      <c r="DA48" s="637"/>
      <c r="DB48" s="637"/>
      <c r="DC48" s="682"/>
      <c r="DD48" s="682"/>
      <c r="DE48" s="682"/>
      <c r="DF48" s="682"/>
      <c r="DG48" s="1052"/>
      <c r="DH48" s="1192"/>
      <c r="DI48" s="1052"/>
      <c r="DJ48" s="1052"/>
      <c r="DK48" s="1052"/>
      <c r="DL48" s="1052"/>
      <c r="DM48" s="1052"/>
      <c r="DN48" s="1052"/>
      <c r="DO48" s="1052"/>
      <c r="DP48" s="1052"/>
      <c r="DQ48" s="1052"/>
      <c r="DR48" s="1052"/>
      <c r="DS48" s="1052"/>
      <c r="DT48" s="1052"/>
      <c r="DU48" s="1052"/>
      <c r="DV48" s="1052"/>
      <c r="DW48" s="1052"/>
      <c r="DX48" s="1052"/>
      <c r="DY48" s="1052"/>
      <c r="DZ48" s="1052"/>
      <c r="EA48" s="1052"/>
      <c r="EB48" s="1052"/>
      <c r="EC48" s="1052"/>
      <c r="ED48" s="1052"/>
      <c r="EE48" s="1052"/>
      <c r="EF48" s="1052"/>
      <c r="EG48" s="1052"/>
      <c r="EH48" s="1052"/>
      <c r="EI48" s="1052"/>
      <c r="EJ48" s="1052"/>
      <c r="EK48" s="1052"/>
      <c r="EL48" s="1052"/>
      <c r="EM48" s="1052"/>
      <c r="EN48" s="1052"/>
      <c r="EO48" s="1052"/>
      <c r="EP48" s="1052"/>
      <c r="EQ48" s="1052"/>
      <c r="ER48" s="1052"/>
      <c r="ES48" s="1052"/>
      <c r="ET48" s="1052"/>
      <c r="EU48" s="1052"/>
      <c r="EV48" s="1052"/>
      <c r="EW48" s="1052"/>
      <c r="EX48" s="1052"/>
      <c r="EY48" s="1052"/>
      <c r="EZ48" s="1052"/>
      <c r="FA48" s="1052"/>
      <c r="FB48" s="1052"/>
      <c r="FC48" s="1052"/>
      <c r="FD48" s="1052"/>
      <c r="FE48" s="1052"/>
      <c r="FF48" s="1052"/>
      <c r="FG48" s="1052"/>
      <c r="FH48" s="1052"/>
      <c r="FI48" s="1052"/>
      <c r="FJ48" s="1052"/>
      <c r="FK48" s="1052"/>
      <c r="FL48" s="1052"/>
      <c r="FM48" s="1052"/>
      <c r="FN48" s="1052"/>
      <c r="FO48" s="1052"/>
      <c r="FP48" s="1052"/>
      <c r="FQ48" s="1052"/>
      <c r="FR48" s="1052"/>
      <c r="FS48" s="1052"/>
      <c r="FT48" s="1052"/>
      <c r="FU48" s="1052"/>
      <c r="FV48" s="1052"/>
      <c r="FW48" s="1052"/>
      <c r="FX48" s="1052"/>
      <c r="FY48" s="1052"/>
      <c r="FZ48" s="1052"/>
      <c r="GA48" s="1052"/>
      <c r="GB48" s="1052"/>
      <c r="GC48" s="1052"/>
      <c r="GD48" s="1052"/>
      <c r="GE48" s="1052"/>
      <c r="GF48" s="1052"/>
      <c r="GG48" s="1052"/>
      <c r="GH48" s="1052"/>
      <c r="GI48" s="1052"/>
      <c r="GJ48" s="1052"/>
      <c r="GK48" s="1052"/>
      <c r="GL48" s="1052"/>
      <c r="GM48" s="1052"/>
      <c r="GN48" s="1052"/>
      <c r="GO48" s="1052"/>
      <c r="GP48" s="1052"/>
      <c r="GQ48" s="1052"/>
      <c r="GR48" s="1052"/>
      <c r="GS48" s="1052"/>
      <c r="GT48" s="1052"/>
      <c r="GU48" s="1052"/>
      <c r="GV48" s="1052"/>
      <c r="GW48" s="1052"/>
      <c r="GX48" s="1052"/>
      <c r="GY48" s="1052"/>
      <c r="GZ48" s="1052"/>
      <c r="HA48" s="1052"/>
      <c r="HB48" s="1052"/>
      <c r="HC48" s="1052"/>
      <c r="HD48" s="1052"/>
      <c r="HE48" s="1052"/>
      <c r="HF48" s="1052"/>
      <c r="HG48" s="1052"/>
      <c r="HH48" s="1052"/>
      <c r="HI48" s="1052"/>
      <c r="HJ48" s="1052"/>
      <c r="HK48" s="1052"/>
      <c r="HL48" s="1052"/>
      <c r="HM48" s="1052"/>
      <c r="HN48" s="1052"/>
      <c r="HO48" s="1052"/>
      <c r="HP48" s="1052"/>
      <c r="HQ48" s="1052"/>
      <c r="HR48" s="1052"/>
      <c r="HS48" s="1052"/>
      <c r="HT48" s="1052"/>
      <c r="HU48" s="1052"/>
      <c r="HV48" s="1052"/>
      <c r="HW48" s="1052"/>
      <c r="HX48" s="1052"/>
      <c r="HY48" s="1052"/>
      <c r="HZ48" s="1052"/>
      <c r="IA48" s="1052"/>
      <c r="IB48" s="1052"/>
      <c r="IC48" s="1052"/>
      <c r="ID48" s="1052"/>
      <c r="IE48" s="1052"/>
      <c r="IF48" s="1052"/>
      <c r="IG48" s="1052"/>
      <c r="IH48" s="1052"/>
    </row>
    <row r="49" s="614" customFormat="1" ht="15" spans="1:242">
      <c r="A49" s="1052"/>
      <c r="B49" s="687"/>
      <c r="C49" s="657"/>
      <c r="D49" s="687"/>
      <c r="E49" s="687"/>
      <c r="F49" s="687"/>
      <c r="G49" s="687"/>
      <c r="H49" s="687"/>
      <c r="I49" s="657"/>
      <c r="J49" s="687"/>
      <c r="K49" s="687"/>
      <c r="L49" s="687"/>
      <c r="M49" s="687"/>
      <c r="N49" s="687"/>
      <c r="O49" s="657"/>
      <c r="P49" s="687"/>
      <c r="Q49" s="687"/>
      <c r="R49" s="687"/>
      <c r="S49" s="687"/>
      <c r="T49" s="687"/>
      <c r="U49" s="657"/>
      <c r="V49" s="687"/>
      <c r="W49" s="687"/>
      <c r="X49" s="687"/>
      <c r="Y49" s="687"/>
      <c r="Z49" s="687"/>
      <c r="AA49" s="687"/>
      <c r="AB49" s="687"/>
      <c r="AC49" s="657"/>
      <c r="AD49" s="687"/>
      <c r="AE49" s="687"/>
      <c r="AF49" s="687"/>
      <c r="AG49" s="687"/>
      <c r="AH49" s="687"/>
      <c r="AI49" s="687"/>
      <c r="AJ49" s="687"/>
      <c r="AK49" s="657"/>
      <c r="AL49" s="687"/>
      <c r="AM49" s="687"/>
      <c r="AN49" s="687"/>
      <c r="AO49" s="687"/>
      <c r="AP49" s="687"/>
      <c r="AQ49" s="687"/>
      <c r="AR49" s="687"/>
      <c r="AS49" s="657"/>
      <c r="AT49" s="687"/>
      <c r="AU49" s="687"/>
      <c r="AV49" s="687"/>
      <c r="AW49" s="687"/>
      <c r="AX49" s="687"/>
      <c r="AY49" s="687"/>
      <c r="AZ49" s="687"/>
      <c r="BA49" s="657"/>
      <c r="BB49" s="687"/>
      <c r="BC49" s="687"/>
      <c r="BD49" s="687"/>
      <c r="BE49" s="687"/>
      <c r="BF49" s="687"/>
      <c r="BG49" s="687"/>
      <c r="BH49" s="687"/>
      <c r="BI49" s="657"/>
      <c r="BJ49" s="687"/>
      <c r="BK49" s="687"/>
      <c r="BL49" s="687"/>
      <c r="BM49" s="687"/>
      <c r="BN49" s="687"/>
      <c r="BO49" s="687"/>
      <c r="BP49" s="687"/>
      <c r="BQ49" s="657"/>
      <c r="BR49" s="687"/>
      <c r="BS49" s="687"/>
      <c r="BT49" s="687"/>
      <c r="BU49" s="687"/>
      <c r="BV49" s="687"/>
      <c r="BW49" s="687"/>
      <c r="BX49" s="687"/>
      <c r="BY49" s="657"/>
      <c r="BZ49" s="687"/>
      <c r="CA49" s="687"/>
      <c r="CB49" s="687"/>
      <c r="CC49" s="687"/>
      <c r="CD49" s="687"/>
      <c r="CE49" s="687"/>
      <c r="CF49" s="687"/>
      <c r="CG49" s="657"/>
      <c r="CH49" s="687"/>
      <c r="CI49" s="687"/>
      <c r="CJ49" s="687"/>
      <c r="CK49" s="687"/>
      <c r="CL49" s="687"/>
      <c r="CM49" s="687"/>
      <c r="CN49" s="687"/>
      <c r="CO49" s="657"/>
      <c r="CV49" s="638"/>
      <c r="CW49" s="1052"/>
      <c r="CX49" s="637"/>
      <c r="CY49" s="637"/>
      <c r="CZ49" s="637"/>
      <c r="DA49" s="637"/>
      <c r="DB49" s="637"/>
      <c r="DC49" s="682"/>
      <c r="DD49" s="682"/>
      <c r="DE49" s="682"/>
      <c r="DF49" s="682"/>
      <c r="DG49" s="1052"/>
      <c r="DH49" s="1192"/>
      <c r="DI49" s="1052"/>
      <c r="DJ49" s="1052"/>
      <c r="DK49" s="1052"/>
      <c r="DL49" s="1052"/>
      <c r="DM49" s="1052"/>
      <c r="DN49" s="1052"/>
      <c r="DO49" s="1052"/>
      <c r="DP49" s="1052"/>
      <c r="DQ49" s="1052"/>
      <c r="DR49" s="1052"/>
      <c r="DS49" s="1052"/>
      <c r="DT49" s="1052"/>
      <c r="DU49" s="1052"/>
      <c r="DV49" s="1052"/>
      <c r="DW49" s="1052"/>
      <c r="DX49" s="1052"/>
      <c r="DY49" s="1052"/>
      <c r="DZ49" s="1052"/>
      <c r="EA49" s="1052"/>
      <c r="EB49" s="1052"/>
      <c r="EC49" s="1052"/>
      <c r="ED49" s="1052"/>
      <c r="EE49" s="1052"/>
      <c r="EF49" s="1052"/>
      <c r="EG49" s="1052"/>
      <c r="EH49" s="1052"/>
      <c r="EI49" s="1052"/>
      <c r="EJ49" s="1052"/>
      <c r="EK49" s="1052"/>
      <c r="EL49" s="1052"/>
      <c r="EM49" s="1052"/>
      <c r="EN49" s="1052"/>
      <c r="EO49" s="1052"/>
      <c r="EP49" s="1052"/>
      <c r="EQ49" s="1052"/>
      <c r="ER49" s="1052"/>
      <c r="ES49" s="1052"/>
      <c r="ET49" s="1052"/>
      <c r="EU49" s="1052"/>
      <c r="EV49" s="1052"/>
      <c r="EW49" s="1052"/>
      <c r="EX49" s="1052"/>
      <c r="EY49" s="1052"/>
      <c r="EZ49" s="1052"/>
      <c r="FA49" s="1052"/>
      <c r="FB49" s="1052"/>
      <c r="FC49" s="1052"/>
      <c r="FD49" s="1052"/>
      <c r="FE49" s="1052"/>
      <c r="FF49" s="1052"/>
      <c r="FG49" s="1052"/>
      <c r="FH49" s="1052"/>
      <c r="FI49" s="1052"/>
      <c r="FJ49" s="1052"/>
      <c r="FK49" s="1052"/>
      <c r="FL49" s="1052"/>
      <c r="FM49" s="1052"/>
      <c r="FN49" s="1052"/>
      <c r="FO49" s="1052"/>
      <c r="FP49" s="1052"/>
      <c r="FQ49" s="1052"/>
      <c r="FR49" s="1052"/>
      <c r="FS49" s="1052"/>
      <c r="FT49" s="1052"/>
      <c r="FU49" s="1052"/>
      <c r="FV49" s="1052"/>
      <c r="FW49" s="1052"/>
      <c r="FX49" s="1052"/>
      <c r="FY49" s="1052"/>
      <c r="FZ49" s="1052"/>
      <c r="GA49" s="1052"/>
      <c r="GB49" s="1052"/>
      <c r="GC49" s="1052"/>
      <c r="GD49" s="1052"/>
      <c r="GE49" s="1052"/>
      <c r="GF49" s="1052"/>
      <c r="GG49" s="1052"/>
      <c r="GH49" s="1052"/>
      <c r="GI49" s="1052"/>
      <c r="GJ49" s="1052"/>
      <c r="GK49" s="1052"/>
      <c r="GL49" s="1052"/>
      <c r="GM49" s="1052"/>
      <c r="GN49" s="1052"/>
      <c r="GO49" s="1052"/>
      <c r="GP49" s="1052"/>
      <c r="GQ49" s="1052"/>
      <c r="GR49" s="1052"/>
      <c r="GS49" s="1052"/>
      <c r="GT49" s="1052"/>
      <c r="GU49" s="1052"/>
      <c r="GV49" s="1052"/>
      <c r="GW49" s="1052"/>
      <c r="GX49" s="1052"/>
      <c r="GY49" s="1052"/>
      <c r="GZ49" s="1052"/>
      <c r="HA49" s="1052"/>
      <c r="HB49" s="1052"/>
      <c r="HC49" s="1052"/>
      <c r="HD49" s="1052"/>
      <c r="HE49" s="1052"/>
      <c r="HF49" s="1052"/>
      <c r="HG49" s="1052"/>
      <c r="HH49" s="1052"/>
      <c r="HI49" s="1052"/>
      <c r="HJ49" s="1052"/>
      <c r="HK49" s="1052"/>
      <c r="HL49" s="1052"/>
      <c r="HM49" s="1052"/>
      <c r="HN49" s="1052"/>
      <c r="HO49" s="1052"/>
      <c r="HP49" s="1052"/>
      <c r="HQ49" s="1052"/>
      <c r="HR49" s="1052"/>
      <c r="HS49" s="1052"/>
      <c r="HT49" s="1052"/>
      <c r="HU49" s="1052"/>
      <c r="HV49" s="1052"/>
      <c r="HW49" s="1052"/>
      <c r="HX49" s="1052"/>
      <c r="HY49" s="1052"/>
      <c r="HZ49" s="1052"/>
      <c r="IA49" s="1052"/>
      <c r="IB49" s="1052"/>
      <c r="IC49" s="1052"/>
      <c r="ID49" s="1052"/>
      <c r="IE49" s="1052"/>
      <c r="IF49" s="1052"/>
      <c r="IG49" s="1052"/>
      <c r="IH49" s="1052"/>
    </row>
    <row r="50" s="614" customFormat="1" ht="15" spans="1:242">
      <c r="A50" s="1052"/>
      <c r="B50" s="687"/>
      <c r="C50" s="657"/>
      <c r="D50" s="687"/>
      <c r="E50" s="687"/>
      <c r="F50" s="687"/>
      <c r="G50" s="687"/>
      <c r="H50" s="687"/>
      <c r="I50" s="657"/>
      <c r="J50" s="687"/>
      <c r="K50" s="687"/>
      <c r="L50" s="687"/>
      <c r="M50" s="687"/>
      <c r="N50" s="687"/>
      <c r="O50" s="657"/>
      <c r="P50" s="687"/>
      <c r="Q50" s="687"/>
      <c r="R50" s="687"/>
      <c r="S50" s="687"/>
      <c r="T50" s="687"/>
      <c r="U50" s="657"/>
      <c r="V50" s="687"/>
      <c r="W50" s="687"/>
      <c r="X50" s="687"/>
      <c r="Y50" s="687"/>
      <c r="Z50" s="687"/>
      <c r="AA50" s="687"/>
      <c r="AB50" s="687"/>
      <c r="AC50" s="657"/>
      <c r="AD50" s="687"/>
      <c r="AE50" s="687"/>
      <c r="AF50" s="687"/>
      <c r="AG50" s="687"/>
      <c r="AH50" s="687"/>
      <c r="AI50" s="687"/>
      <c r="AJ50" s="687"/>
      <c r="AK50" s="657"/>
      <c r="AL50" s="687"/>
      <c r="AM50" s="687"/>
      <c r="AN50" s="687"/>
      <c r="AO50" s="687"/>
      <c r="AP50" s="687"/>
      <c r="AQ50" s="687"/>
      <c r="AR50" s="687"/>
      <c r="AS50" s="657"/>
      <c r="AT50" s="687"/>
      <c r="AU50" s="687"/>
      <c r="AV50" s="687"/>
      <c r="AW50" s="687"/>
      <c r="AX50" s="687"/>
      <c r="AY50" s="687"/>
      <c r="AZ50" s="687"/>
      <c r="BA50" s="657"/>
      <c r="BB50" s="687"/>
      <c r="BC50" s="687"/>
      <c r="BD50" s="687"/>
      <c r="BE50" s="687"/>
      <c r="BF50" s="687"/>
      <c r="BG50" s="687"/>
      <c r="BH50" s="687"/>
      <c r="BI50" s="657"/>
      <c r="BJ50" s="687"/>
      <c r="BK50" s="687"/>
      <c r="BL50" s="687"/>
      <c r="BM50" s="687"/>
      <c r="BN50" s="687"/>
      <c r="BO50" s="687"/>
      <c r="BP50" s="687"/>
      <c r="BQ50" s="657"/>
      <c r="BR50" s="687"/>
      <c r="BS50" s="687"/>
      <c r="BT50" s="687"/>
      <c r="BU50" s="687"/>
      <c r="BV50" s="687"/>
      <c r="BW50" s="687"/>
      <c r="BX50" s="687"/>
      <c r="BY50" s="657"/>
      <c r="BZ50" s="687"/>
      <c r="CA50" s="687"/>
      <c r="CB50" s="687"/>
      <c r="CC50" s="687"/>
      <c r="CD50" s="687"/>
      <c r="CE50" s="687"/>
      <c r="CF50" s="687"/>
      <c r="CG50" s="657"/>
      <c r="CH50" s="687"/>
      <c r="CI50" s="687"/>
      <c r="CJ50" s="687"/>
      <c r="CK50" s="687"/>
      <c r="CL50" s="687"/>
      <c r="CM50" s="687"/>
      <c r="CN50" s="687"/>
      <c r="CO50" s="657"/>
      <c r="CV50" s="638"/>
      <c r="CW50" s="1052"/>
      <c r="CX50" s="637"/>
      <c r="CY50" s="637"/>
      <c r="CZ50" s="637"/>
      <c r="DA50" s="637"/>
      <c r="DB50" s="637"/>
      <c r="DC50" s="682"/>
      <c r="DD50" s="682"/>
      <c r="DE50" s="682"/>
      <c r="DF50" s="682"/>
      <c r="DG50" s="1052"/>
      <c r="DH50" s="1192"/>
      <c r="DI50" s="1052"/>
      <c r="DJ50" s="1052"/>
      <c r="DK50" s="1052"/>
      <c r="DL50" s="1052"/>
      <c r="DM50" s="1052"/>
      <c r="DN50" s="1052"/>
      <c r="DO50" s="1052"/>
      <c r="DP50" s="1052"/>
      <c r="DQ50" s="1052"/>
      <c r="DR50" s="1052"/>
      <c r="DS50" s="1052"/>
      <c r="DT50" s="1052"/>
      <c r="DU50" s="1052"/>
      <c r="DV50" s="1052"/>
      <c r="DW50" s="1052"/>
      <c r="DX50" s="1052"/>
      <c r="DY50" s="1052"/>
      <c r="DZ50" s="1052"/>
      <c r="EA50" s="1052"/>
      <c r="EB50" s="1052"/>
      <c r="EC50" s="1052"/>
      <c r="ED50" s="1052"/>
      <c r="EE50" s="1052"/>
      <c r="EF50" s="1052"/>
      <c r="EG50" s="1052"/>
      <c r="EH50" s="1052"/>
      <c r="EI50" s="1052"/>
      <c r="EJ50" s="1052"/>
      <c r="EK50" s="1052"/>
      <c r="EL50" s="1052"/>
      <c r="EM50" s="1052"/>
      <c r="EN50" s="1052"/>
      <c r="EO50" s="1052"/>
      <c r="EP50" s="1052"/>
      <c r="EQ50" s="1052"/>
      <c r="ER50" s="1052"/>
      <c r="ES50" s="1052"/>
      <c r="ET50" s="1052"/>
      <c r="EU50" s="1052"/>
      <c r="EV50" s="1052"/>
      <c r="EW50" s="1052"/>
      <c r="EX50" s="1052"/>
      <c r="EY50" s="1052"/>
      <c r="EZ50" s="1052"/>
      <c r="FA50" s="1052"/>
      <c r="FB50" s="1052"/>
      <c r="FC50" s="1052"/>
      <c r="FD50" s="1052"/>
      <c r="FE50" s="1052"/>
      <c r="FF50" s="1052"/>
      <c r="FG50" s="1052"/>
      <c r="FH50" s="1052"/>
      <c r="FI50" s="1052"/>
      <c r="FJ50" s="1052"/>
      <c r="FK50" s="1052"/>
      <c r="FL50" s="1052"/>
      <c r="FM50" s="1052"/>
      <c r="FN50" s="1052"/>
      <c r="FO50" s="1052"/>
      <c r="FP50" s="1052"/>
      <c r="FQ50" s="1052"/>
      <c r="FR50" s="1052"/>
      <c r="FS50" s="1052"/>
      <c r="FT50" s="1052"/>
      <c r="FU50" s="1052"/>
      <c r="FV50" s="1052"/>
      <c r="FW50" s="1052"/>
      <c r="FX50" s="1052"/>
      <c r="FY50" s="1052"/>
      <c r="FZ50" s="1052"/>
      <c r="GA50" s="1052"/>
      <c r="GB50" s="1052"/>
      <c r="GC50" s="1052"/>
      <c r="GD50" s="1052"/>
      <c r="GE50" s="1052"/>
      <c r="GF50" s="1052"/>
      <c r="GG50" s="1052"/>
      <c r="GH50" s="1052"/>
      <c r="GI50" s="1052"/>
      <c r="GJ50" s="1052"/>
      <c r="GK50" s="1052"/>
      <c r="GL50" s="1052"/>
      <c r="GM50" s="1052"/>
      <c r="GN50" s="1052"/>
      <c r="GO50" s="1052"/>
      <c r="GP50" s="1052"/>
      <c r="GQ50" s="1052"/>
      <c r="GR50" s="1052"/>
      <c r="GS50" s="1052"/>
      <c r="GT50" s="1052"/>
      <c r="GU50" s="1052"/>
      <c r="GV50" s="1052"/>
      <c r="GW50" s="1052"/>
      <c r="GX50" s="1052"/>
      <c r="GY50" s="1052"/>
      <c r="GZ50" s="1052"/>
      <c r="HA50" s="1052"/>
      <c r="HB50" s="1052"/>
      <c r="HC50" s="1052"/>
      <c r="HD50" s="1052"/>
      <c r="HE50" s="1052"/>
      <c r="HF50" s="1052"/>
      <c r="HG50" s="1052"/>
      <c r="HH50" s="1052"/>
      <c r="HI50" s="1052"/>
      <c r="HJ50" s="1052"/>
      <c r="HK50" s="1052"/>
      <c r="HL50" s="1052"/>
      <c r="HM50" s="1052"/>
      <c r="HN50" s="1052"/>
      <c r="HO50" s="1052"/>
      <c r="HP50" s="1052"/>
      <c r="HQ50" s="1052"/>
      <c r="HR50" s="1052"/>
      <c r="HS50" s="1052"/>
      <c r="HT50" s="1052"/>
      <c r="HU50" s="1052"/>
      <c r="HV50" s="1052"/>
      <c r="HW50" s="1052"/>
      <c r="HX50" s="1052"/>
      <c r="HY50" s="1052"/>
      <c r="HZ50" s="1052"/>
      <c r="IA50" s="1052"/>
      <c r="IB50" s="1052"/>
      <c r="IC50" s="1052"/>
      <c r="ID50" s="1052"/>
      <c r="IE50" s="1052"/>
      <c r="IF50" s="1052"/>
      <c r="IG50" s="1052"/>
      <c r="IH50" s="1052"/>
    </row>
    <row r="51" s="614" customFormat="1" ht="15" spans="1:242">
      <c r="A51" s="1052"/>
      <c r="B51" s="687"/>
      <c r="C51" s="657"/>
      <c r="D51" s="687"/>
      <c r="E51" s="687"/>
      <c r="F51" s="687"/>
      <c r="G51" s="687"/>
      <c r="H51" s="687"/>
      <c r="I51" s="657"/>
      <c r="J51" s="687"/>
      <c r="K51" s="687"/>
      <c r="L51" s="687"/>
      <c r="M51" s="687"/>
      <c r="N51" s="687"/>
      <c r="O51" s="657"/>
      <c r="P51" s="687"/>
      <c r="Q51" s="687"/>
      <c r="R51" s="687"/>
      <c r="S51" s="687"/>
      <c r="T51" s="687"/>
      <c r="U51" s="657"/>
      <c r="V51" s="687"/>
      <c r="W51" s="687"/>
      <c r="X51" s="687"/>
      <c r="Y51" s="687"/>
      <c r="Z51" s="687"/>
      <c r="AA51" s="687"/>
      <c r="AB51" s="687"/>
      <c r="AC51" s="657"/>
      <c r="AD51" s="687"/>
      <c r="AE51" s="687"/>
      <c r="AF51" s="687"/>
      <c r="AG51" s="687"/>
      <c r="AH51" s="687"/>
      <c r="AI51" s="687"/>
      <c r="AJ51" s="687"/>
      <c r="AK51" s="657"/>
      <c r="AL51" s="687"/>
      <c r="AM51" s="687"/>
      <c r="AN51" s="687"/>
      <c r="AO51" s="687"/>
      <c r="AP51" s="687"/>
      <c r="AQ51" s="687"/>
      <c r="AR51" s="687"/>
      <c r="AS51" s="657"/>
      <c r="AT51" s="687"/>
      <c r="AU51" s="687"/>
      <c r="AV51" s="687"/>
      <c r="AW51" s="687"/>
      <c r="AX51" s="687"/>
      <c r="AY51" s="687"/>
      <c r="AZ51" s="687"/>
      <c r="BA51" s="657"/>
      <c r="BB51" s="687"/>
      <c r="BC51" s="687"/>
      <c r="BD51" s="687"/>
      <c r="BE51" s="687"/>
      <c r="BF51" s="687"/>
      <c r="BG51" s="687"/>
      <c r="BH51" s="687"/>
      <c r="BI51" s="657"/>
      <c r="BJ51" s="687"/>
      <c r="BK51" s="687"/>
      <c r="BL51" s="687"/>
      <c r="BM51" s="687"/>
      <c r="BN51" s="687"/>
      <c r="BO51" s="687"/>
      <c r="BP51" s="687"/>
      <c r="BQ51" s="657"/>
      <c r="BR51" s="687"/>
      <c r="BS51" s="687"/>
      <c r="BT51" s="687"/>
      <c r="BU51" s="687"/>
      <c r="BV51" s="687"/>
      <c r="BW51" s="687"/>
      <c r="BX51" s="687"/>
      <c r="BY51" s="657"/>
      <c r="BZ51" s="687"/>
      <c r="CA51" s="687"/>
      <c r="CB51" s="687"/>
      <c r="CC51" s="687"/>
      <c r="CD51" s="687"/>
      <c r="CE51" s="687"/>
      <c r="CF51" s="687"/>
      <c r="CG51" s="657"/>
      <c r="CH51" s="687"/>
      <c r="CI51" s="687"/>
      <c r="CJ51" s="687"/>
      <c r="CK51" s="687"/>
      <c r="CL51" s="687"/>
      <c r="CM51" s="687"/>
      <c r="CN51" s="687"/>
      <c r="CO51" s="657"/>
      <c r="CV51" s="638"/>
      <c r="CW51" s="1052"/>
      <c r="CX51" s="637"/>
      <c r="CY51" s="637"/>
      <c r="CZ51" s="637"/>
      <c r="DA51" s="637"/>
      <c r="DB51" s="637"/>
      <c r="DC51" s="682"/>
      <c r="DD51" s="682"/>
      <c r="DE51" s="682"/>
      <c r="DF51" s="682"/>
      <c r="DG51" s="1052"/>
      <c r="DH51" s="1192"/>
      <c r="DI51" s="1052"/>
      <c r="DJ51" s="1052"/>
      <c r="DK51" s="1052"/>
      <c r="DL51" s="1052"/>
      <c r="DM51" s="1052"/>
      <c r="DN51" s="1052"/>
      <c r="DO51" s="1052"/>
      <c r="DP51" s="1052"/>
      <c r="DQ51" s="1052"/>
      <c r="DR51" s="1052"/>
      <c r="DS51" s="1052"/>
      <c r="DT51" s="1052"/>
      <c r="DU51" s="1052"/>
      <c r="DV51" s="1052"/>
      <c r="DW51" s="1052"/>
      <c r="DX51" s="1052"/>
      <c r="DY51" s="1052"/>
      <c r="DZ51" s="1052"/>
      <c r="EA51" s="1052"/>
      <c r="EB51" s="1052"/>
      <c r="EC51" s="1052"/>
      <c r="ED51" s="1052"/>
      <c r="EE51" s="1052"/>
      <c r="EF51" s="1052"/>
      <c r="EG51" s="1052"/>
      <c r="EH51" s="1052"/>
      <c r="EI51" s="1052"/>
      <c r="EJ51" s="1052"/>
      <c r="EK51" s="1052"/>
      <c r="EL51" s="1052"/>
      <c r="EM51" s="1052"/>
      <c r="EN51" s="1052"/>
      <c r="EO51" s="1052"/>
      <c r="EP51" s="1052"/>
      <c r="EQ51" s="1052"/>
      <c r="ER51" s="1052"/>
      <c r="ES51" s="1052"/>
      <c r="ET51" s="1052"/>
      <c r="EU51" s="1052"/>
      <c r="EV51" s="1052"/>
      <c r="EW51" s="1052"/>
      <c r="EX51" s="1052"/>
      <c r="EY51" s="1052"/>
      <c r="EZ51" s="1052"/>
      <c r="FA51" s="1052"/>
      <c r="FB51" s="1052"/>
      <c r="FC51" s="1052"/>
      <c r="FD51" s="1052"/>
      <c r="FE51" s="1052"/>
      <c r="FF51" s="1052"/>
      <c r="FG51" s="1052"/>
      <c r="FH51" s="1052"/>
      <c r="FI51" s="1052"/>
      <c r="FJ51" s="1052"/>
      <c r="FK51" s="1052"/>
      <c r="FL51" s="1052"/>
      <c r="FM51" s="1052"/>
      <c r="FN51" s="1052"/>
      <c r="FO51" s="1052"/>
      <c r="FP51" s="1052"/>
      <c r="FQ51" s="1052"/>
      <c r="FR51" s="1052"/>
      <c r="FS51" s="1052"/>
      <c r="FT51" s="1052"/>
      <c r="FU51" s="1052"/>
      <c r="FV51" s="1052"/>
      <c r="FW51" s="1052"/>
      <c r="FX51" s="1052"/>
      <c r="FY51" s="1052"/>
      <c r="FZ51" s="1052"/>
      <c r="GA51" s="1052"/>
      <c r="GB51" s="1052"/>
      <c r="GC51" s="1052"/>
      <c r="GD51" s="1052"/>
      <c r="GE51" s="1052"/>
      <c r="GF51" s="1052"/>
      <c r="GG51" s="1052"/>
      <c r="GH51" s="1052"/>
      <c r="GI51" s="1052"/>
      <c r="GJ51" s="1052"/>
      <c r="GK51" s="1052"/>
      <c r="GL51" s="1052"/>
      <c r="GM51" s="1052"/>
      <c r="GN51" s="1052"/>
      <c r="GO51" s="1052"/>
      <c r="GP51" s="1052"/>
      <c r="GQ51" s="1052"/>
      <c r="GR51" s="1052"/>
      <c r="GS51" s="1052"/>
      <c r="GT51" s="1052"/>
      <c r="GU51" s="1052"/>
      <c r="GV51" s="1052"/>
      <c r="GW51" s="1052"/>
      <c r="GX51" s="1052"/>
      <c r="GY51" s="1052"/>
      <c r="GZ51" s="1052"/>
      <c r="HA51" s="1052"/>
      <c r="HB51" s="1052"/>
      <c r="HC51" s="1052"/>
      <c r="HD51" s="1052"/>
      <c r="HE51" s="1052"/>
      <c r="HF51" s="1052"/>
      <c r="HG51" s="1052"/>
      <c r="HH51" s="1052"/>
      <c r="HI51" s="1052"/>
      <c r="HJ51" s="1052"/>
      <c r="HK51" s="1052"/>
      <c r="HL51" s="1052"/>
      <c r="HM51" s="1052"/>
      <c r="HN51" s="1052"/>
      <c r="HO51" s="1052"/>
      <c r="HP51" s="1052"/>
      <c r="HQ51" s="1052"/>
      <c r="HR51" s="1052"/>
      <c r="HS51" s="1052"/>
      <c r="HT51" s="1052"/>
      <c r="HU51" s="1052"/>
      <c r="HV51" s="1052"/>
      <c r="HW51" s="1052"/>
      <c r="HX51" s="1052"/>
      <c r="HY51" s="1052"/>
      <c r="HZ51" s="1052"/>
      <c r="IA51" s="1052"/>
      <c r="IB51" s="1052"/>
      <c r="IC51" s="1052"/>
      <c r="ID51" s="1052"/>
      <c r="IE51" s="1052"/>
      <c r="IF51" s="1052"/>
      <c r="IG51" s="1052"/>
      <c r="IH51" s="1052"/>
    </row>
    <row r="52" s="614" customFormat="1" ht="15" spans="1:242">
      <c r="A52" s="1052"/>
      <c r="B52" s="687"/>
      <c r="C52" s="657"/>
      <c r="D52" s="687"/>
      <c r="E52" s="687"/>
      <c r="F52" s="687"/>
      <c r="G52" s="687"/>
      <c r="H52" s="687"/>
      <c r="I52" s="657"/>
      <c r="J52" s="687"/>
      <c r="K52" s="687"/>
      <c r="L52" s="687"/>
      <c r="M52" s="687"/>
      <c r="N52" s="687"/>
      <c r="O52" s="657"/>
      <c r="P52" s="687"/>
      <c r="Q52" s="687"/>
      <c r="R52" s="687"/>
      <c r="S52" s="687"/>
      <c r="T52" s="687"/>
      <c r="U52" s="657"/>
      <c r="V52" s="687"/>
      <c r="W52" s="687"/>
      <c r="X52" s="687"/>
      <c r="Y52" s="687"/>
      <c r="Z52" s="687"/>
      <c r="AA52" s="687"/>
      <c r="AB52" s="687"/>
      <c r="AC52" s="657"/>
      <c r="AD52" s="687"/>
      <c r="AE52" s="687"/>
      <c r="AF52" s="687"/>
      <c r="AG52" s="687"/>
      <c r="AH52" s="687"/>
      <c r="AI52" s="687"/>
      <c r="AJ52" s="687"/>
      <c r="AK52" s="657"/>
      <c r="AL52" s="687"/>
      <c r="AM52" s="687"/>
      <c r="AN52" s="687"/>
      <c r="AO52" s="687"/>
      <c r="AP52" s="687"/>
      <c r="AQ52" s="687"/>
      <c r="AR52" s="687"/>
      <c r="AS52" s="657"/>
      <c r="AT52" s="687"/>
      <c r="AU52" s="687"/>
      <c r="AV52" s="687"/>
      <c r="AW52" s="687"/>
      <c r="AX52" s="687"/>
      <c r="AY52" s="687"/>
      <c r="AZ52" s="687"/>
      <c r="BA52" s="657"/>
      <c r="BB52" s="687"/>
      <c r="BC52" s="687"/>
      <c r="BD52" s="687"/>
      <c r="BE52" s="687"/>
      <c r="BF52" s="687"/>
      <c r="BG52" s="687"/>
      <c r="BH52" s="687"/>
      <c r="BI52" s="657"/>
      <c r="BJ52" s="687"/>
      <c r="BK52" s="687"/>
      <c r="BL52" s="687"/>
      <c r="BM52" s="687"/>
      <c r="BN52" s="687"/>
      <c r="BO52" s="687"/>
      <c r="BP52" s="687"/>
      <c r="BQ52" s="657"/>
      <c r="BR52" s="687"/>
      <c r="BS52" s="687"/>
      <c r="BT52" s="687"/>
      <c r="BU52" s="687"/>
      <c r="BV52" s="687"/>
      <c r="BW52" s="687"/>
      <c r="BX52" s="687"/>
      <c r="BY52" s="657"/>
      <c r="BZ52" s="687"/>
      <c r="CA52" s="687"/>
      <c r="CB52" s="687"/>
      <c r="CC52" s="687"/>
      <c r="CD52" s="687"/>
      <c r="CE52" s="687"/>
      <c r="CF52" s="687"/>
      <c r="CG52" s="657"/>
      <c r="CH52" s="687"/>
      <c r="CI52" s="687"/>
      <c r="CJ52" s="687"/>
      <c r="CK52" s="687"/>
      <c r="CL52" s="687"/>
      <c r="CM52" s="687"/>
      <c r="CN52" s="687"/>
      <c r="CO52" s="657"/>
      <c r="CV52" s="638"/>
      <c r="CW52" s="1052"/>
      <c r="CX52" s="637"/>
      <c r="CY52" s="637"/>
      <c r="CZ52" s="637"/>
      <c r="DA52" s="637"/>
      <c r="DB52" s="637"/>
      <c r="DC52" s="682"/>
      <c r="DD52" s="682"/>
      <c r="DE52" s="682"/>
      <c r="DF52" s="682"/>
      <c r="DG52" s="1052"/>
      <c r="DH52" s="1192"/>
      <c r="DI52" s="1052"/>
      <c r="DJ52" s="1052"/>
      <c r="DK52" s="1052"/>
      <c r="DL52" s="1052"/>
      <c r="DM52" s="1052"/>
      <c r="DN52" s="1052"/>
      <c r="DO52" s="1052"/>
      <c r="DP52" s="1052"/>
      <c r="DQ52" s="1052"/>
      <c r="DR52" s="1052"/>
      <c r="DS52" s="1052"/>
      <c r="DT52" s="1052"/>
      <c r="DU52" s="1052"/>
      <c r="DV52" s="1052"/>
      <c r="DW52" s="1052"/>
      <c r="DX52" s="1052"/>
      <c r="DY52" s="1052"/>
      <c r="DZ52" s="1052"/>
      <c r="EA52" s="1052"/>
      <c r="EB52" s="1052"/>
      <c r="EC52" s="1052"/>
      <c r="ED52" s="1052"/>
      <c r="EE52" s="1052"/>
      <c r="EF52" s="1052"/>
      <c r="EG52" s="1052"/>
      <c r="EH52" s="1052"/>
      <c r="EI52" s="1052"/>
      <c r="EJ52" s="1052"/>
      <c r="EK52" s="1052"/>
      <c r="EL52" s="1052"/>
      <c r="EM52" s="1052"/>
      <c r="EN52" s="1052"/>
      <c r="EO52" s="1052"/>
      <c r="EP52" s="1052"/>
      <c r="EQ52" s="1052"/>
      <c r="ER52" s="1052"/>
      <c r="ES52" s="1052"/>
      <c r="ET52" s="1052"/>
      <c r="EU52" s="1052"/>
      <c r="EV52" s="1052"/>
      <c r="EW52" s="1052"/>
      <c r="EX52" s="1052"/>
      <c r="EY52" s="1052"/>
      <c r="EZ52" s="1052"/>
      <c r="FA52" s="1052"/>
      <c r="FB52" s="1052"/>
      <c r="FC52" s="1052"/>
      <c r="FD52" s="1052"/>
      <c r="FE52" s="1052"/>
      <c r="FF52" s="1052"/>
      <c r="FG52" s="1052"/>
      <c r="FH52" s="1052"/>
      <c r="FI52" s="1052"/>
      <c r="FJ52" s="1052"/>
      <c r="FK52" s="1052"/>
      <c r="FL52" s="1052"/>
      <c r="FM52" s="1052"/>
      <c r="FN52" s="1052"/>
      <c r="FO52" s="1052"/>
      <c r="FP52" s="1052"/>
      <c r="FQ52" s="1052"/>
      <c r="FR52" s="1052"/>
      <c r="FS52" s="1052"/>
      <c r="FT52" s="1052"/>
      <c r="FU52" s="1052"/>
      <c r="FV52" s="1052"/>
      <c r="FW52" s="1052"/>
      <c r="FX52" s="1052"/>
      <c r="FY52" s="1052"/>
      <c r="FZ52" s="1052"/>
      <c r="GA52" s="1052"/>
      <c r="GB52" s="1052"/>
      <c r="GC52" s="1052"/>
      <c r="GD52" s="1052"/>
      <c r="GE52" s="1052"/>
      <c r="GF52" s="1052"/>
      <c r="GG52" s="1052"/>
      <c r="GH52" s="1052"/>
      <c r="GI52" s="1052"/>
      <c r="GJ52" s="1052"/>
      <c r="GK52" s="1052"/>
      <c r="GL52" s="1052"/>
      <c r="GM52" s="1052"/>
      <c r="GN52" s="1052"/>
      <c r="GO52" s="1052"/>
      <c r="GP52" s="1052"/>
      <c r="GQ52" s="1052"/>
      <c r="GR52" s="1052"/>
      <c r="GS52" s="1052"/>
      <c r="GT52" s="1052"/>
      <c r="GU52" s="1052"/>
      <c r="GV52" s="1052"/>
      <c r="GW52" s="1052"/>
      <c r="GX52" s="1052"/>
      <c r="GY52" s="1052"/>
      <c r="GZ52" s="1052"/>
      <c r="HA52" s="1052"/>
      <c r="HB52" s="1052"/>
      <c r="HC52" s="1052"/>
      <c r="HD52" s="1052"/>
      <c r="HE52" s="1052"/>
      <c r="HF52" s="1052"/>
      <c r="HG52" s="1052"/>
      <c r="HH52" s="1052"/>
      <c r="HI52" s="1052"/>
      <c r="HJ52" s="1052"/>
      <c r="HK52" s="1052"/>
      <c r="HL52" s="1052"/>
      <c r="HM52" s="1052"/>
      <c r="HN52" s="1052"/>
      <c r="HO52" s="1052"/>
      <c r="HP52" s="1052"/>
      <c r="HQ52" s="1052"/>
      <c r="HR52" s="1052"/>
      <c r="HS52" s="1052"/>
      <c r="HT52" s="1052"/>
      <c r="HU52" s="1052"/>
      <c r="HV52" s="1052"/>
      <c r="HW52" s="1052"/>
      <c r="HX52" s="1052"/>
      <c r="HY52" s="1052"/>
      <c r="HZ52" s="1052"/>
      <c r="IA52" s="1052"/>
      <c r="IB52" s="1052"/>
      <c r="IC52" s="1052"/>
      <c r="ID52" s="1052"/>
      <c r="IE52" s="1052"/>
      <c r="IF52" s="1052"/>
      <c r="IG52" s="1052"/>
      <c r="IH52" s="1052"/>
    </row>
    <row r="53" s="614" customFormat="1" ht="15" spans="1:242">
      <c r="A53" s="1052"/>
      <c r="B53" s="687"/>
      <c r="C53" s="657"/>
      <c r="D53" s="687"/>
      <c r="E53" s="687"/>
      <c r="F53" s="687"/>
      <c r="G53" s="687"/>
      <c r="H53" s="687"/>
      <c r="I53" s="657"/>
      <c r="J53" s="687"/>
      <c r="K53" s="687"/>
      <c r="L53" s="687"/>
      <c r="M53" s="687"/>
      <c r="N53" s="687"/>
      <c r="O53" s="657"/>
      <c r="P53" s="687"/>
      <c r="Q53" s="687"/>
      <c r="R53" s="687"/>
      <c r="S53" s="687"/>
      <c r="T53" s="687"/>
      <c r="U53" s="657"/>
      <c r="V53" s="687"/>
      <c r="W53" s="687"/>
      <c r="X53" s="687"/>
      <c r="Y53" s="687"/>
      <c r="Z53" s="687"/>
      <c r="AA53" s="687"/>
      <c r="AB53" s="687"/>
      <c r="AC53" s="657"/>
      <c r="AD53" s="687"/>
      <c r="AE53" s="687"/>
      <c r="AF53" s="687"/>
      <c r="AG53" s="687"/>
      <c r="AH53" s="687"/>
      <c r="AI53" s="687"/>
      <c r="AJ53" s="687"/>
      <c r="AK53" s="657"/>
      <c r="AL53" s="687"/>
      <c r="AM53" s="687"/>
      <c r="AN53" s="687"/>
      <c r="AO53" s="687"/>
      <c r="AP53" s="687"/>
      <c r="AQ53" s="687"/>
      <c r="AR53" s="687"/>
      <c r="AS53" s="657"/>
      <c r="AT53" s="687"/>
      <c r="AU53" s="687"/>
      <c r="AV53" s="687"/>
      <c r="AW53" s="687"/>
      <c r="AX53" s="687"/>
      <c r="AY53" s="687"/>
      <c r="AZ53" s="687"/>
      <c r="BA53" s="657"/>
      <c r="BB53" s="687"/>
      <c r="BC53" s="687"/>
      <c r="BD53" s="687"/>
      <c r="BE53" s="687"/>
      <c r="BF53" s="687"/>
      <c r="BG53" s="687"/>
      <c r="BH53" s="687"/>
      <c r="BI53" s="657"/>
      <c r="BJ53" s="687"/>
      <c r="BK53" s="687"/>
      <c r="BL53" s="687"/>
      <c r="BM53" s="687"/>
      <c r="BN53" s="687"/>
      <c r="BO53" s="687"/>
      <c r="BP53" s="687"/>
      <c r="BQ53" s="657"/>
      <c r="BR53" s="687"/>
      <c r="BS53" s="687"/>
      <c r="BT53" s="687"/>
      <c r="BU53" s="687"/>
      <c r="BV53" s="687"/>
      <c r="BW53" s="687"/>
      <c r="BX53" s="687"/>
      <c r="BY53" s="657"/>
      <c r="BZ53" s="687"/>
      <c r="CA53" s="687"/>
      <c r="CB53" s="687"/>
      <c r="CC53" s="687"/>
      <c r="CD53" s="687"/>
      <c r="CE53" s="687"/>
      <c r="CF53" s="687"/>
      <c r="CG53" s="657"/>
      <c r="CH53" s="687"/>
      <c r="CI53" s="687"/>
      <c r="CJ53" s="687"/>
      <c r="CK53" s="687"/>
      <c r="CL53" s="687"/>
      <c r="CM53" s="687"/>
      <c r="CN53" s="687"/>
      <c r="CO53" s="657"/>
      <c r="CV53" s="638"/>
      <c r="CW53" s="1052"/>
      <c r="CX53" s="637"/>
      <c r="CY53" s="637"/>
      <c r="CZ53" s="637"/>
      <c r="DA53" s="637"/>
      <c r="DB53" s="637"/>
      <c r="DC53" s="682"/>
      <c r="DD53" s="682"/>
      <c r="DE53" s="682"/>
      <c r="DF53" s="682"/>
      <c r="DG53" s="1052"/>
      <c r="DH53" s="1192"/>
      <c r="DI53" s="1052"/>
      <c r="DJ53" s="1052"/>
      <c r="DK53" s="1052"/>
      <c r="DL53" s="1052"/>
      <c r="DM53" s="1052"/>
      <c r="DN53" s="1052"/>
      <c r="DO53" s="1052"/>
      <c r="DP53" s="1052"/>
      <c r="DQ53" s="1052"/>
      <c r="DR53" s="1052"/>
      <c r="DS53" s="1052"/>
      <c r="DT53" s="1052"/>
      <c r="DU53" s="1052"/>
      <c r="DV53" s="1052"/>
      <c r="DW53" s="1052"/>
      <c r="DX53" s="1052"/>
      <c r="DY53" s="1052"/>
      <c r="DZ53" s="1052"/>
      <c r="EA53" s="1052"/>
      <c r="EB53" s="1052"/>
      <c r="EC53" s="1052"/>
      <c r="ED53" s="1052"/>
      <c r="EE53" s="1052"/>
      <c r="EF53" s="1052"/>
      <c r="EG53" s="1052"/>
      <c r="EH53" s="1052"/>
      <c r="EI53" s="1052"/>
      <c r="EJ53" s="1052"/>
      <c r="EK53" s="1052"/>
      <c r="EL53" s="1052"/>
      <c r="EM53" s="1052"/>
      <c r="EN53" s="1052"/>
      <c r="EO53" s="1052"/>
      <c r="EP53" s="1052"/>
      <c r="EQ53" s="1052"/>
      <c r="ER53" s="1052"/>
      <c r="ES53" s="1052"/>
      <c r="ET53" s="1052"/>
      <c r="EU53" s="1052"/>
      <c r="EV53" s="1052"/>
      <c r="EW53" s="1052"/>
      <c r="EX53" s="1052"/>
      <c r="EY53" s="1052"/>
      <c r="EZ53" s="1052"/>
      <c r="FA53" s="1052"/>
      <c r="FB53" s="1052"/>
      <c r="FC53" s="1052"/>
      <c r="FD53" s="1052"/>
      <c r="FE53" s="1052"/>
      <c r="FF53" s="1052"/>
      <c r="FG53" s="1052"/>
      <c r="FH53" s="1052"/>
      <c r="FI53" s="1052"/>
      <c r="FJ53" s="1052"/>
      <c r="FK53" s="1052"/>
      <c r="FL53" s="1052"/>
      <c r="FM53" s="1052"/>
      <c r="FN53" s="1052"/>
      <c r="FO53" s="1052"/>
      <c r="FP53" s="1052"/>
      <c r="FQ53" s="1052"/>
      <c r="FR53" s="1052"/>
      <c r="FS53" s="1052"/>
      <c r="FT53" s="1052"/>
      <c r="FU53" s="1052"/>
      <c r="FV53" s="1052"/>
      <c r="FW53" s="1052"/>
      <c r="FX53" s="1052"/>
      <c r="FY53" s="1052"/>
      <c r="FZ53" s="1052"/>
      <c r="GA53" s="1052"/>
      <c r="GB53" s="1052"/>
      <c r="GC53" s="1052"/>
      <c r="GD53" s="1052"/>
      <c r="GE53" s="1052"/>
      <c r="GF53" s="1052"/>
      <c r="GG53" s="1052"/>
      <c r="GH53" s="1052"/>
      <c r="GI53" s="1052"/>
      <c r="GJ53" s="1052"/>
      <c r="GK53" s="1052"/>
      <c r="GL53" s="1052"/>
      <c r="GM53" s="1052"/>
      <c r="GN53" s="1052"/>
      <c r="GO53" s="1052"/>
      <c r="GP53" s="1052"/>
      <c r="GQ53" s="1052"/>
      <c r="GR53" s="1052"/>
      <c r="GS53" s="1052"/>
      <c r="GT53" s="1052"/>
      <c r="GU53" s="1052"/>
      <c r="GV53" s="1052"/>
      <c r="GW53" s="1052"/>
      <c r="GX53" s="1052"/>
      <c r="GY53" s="1052"/>
      <c r="GZ53" s="1052"/>
      <c r="HA53" s="1052"/>
      <c r="HB53" s="1052"/>
      <c r="HC53" s="1052"/>
      <c r="HD53" s="1052"/>
      <c r="HE53" s="1052"/>
      <c r="HF53" s="1052"/>
      <c r="HG53" s="1052"/>
      <c r="HH53" s="1052"/>
      <c r="HI53" s="1052"/>
      <c r="HJ53" s="1052"/>
      <c r="HK53" s="1052"/>
      <c r="HL53" s="1052"/>
      <c r="HM53" s="1052"/>
      <c r="HN53" s="1052"/>
      <c r="HO53" s="1052"/>
      <c r="HP53" s="1052"/>
      <c r="HQ53" s="1052"/>
      <c r="HR53" s="1052"/>
      <c r="HS53" s="1052"/>
      <c r="HT53" s="1052"/>
      <c r="HU53" s="1052"/>
      <c r="HV53" s="1052"/>
      <c r="HW53" s="1052"/>
      <c r="HX53" s="1052"/>
      <c r="HY53" s="1052"/>
      <c r="HZ53" s="1052"/>
      <c r="IA53" s="1052"/>
      <c r="IB53" s="1052"/>
      <c r="IC53" s="1052"/>
      <c r="ID53" s="1052"/>
      <c r="IE53" s="1052"/>
      <c r="IF53" s="1052"/>
      <c r="IG53" s="1052"/>
      <c r="IH53" s="1052"/>
    </row>
    <row r="54" s="614" customFormat="1" ht="15" spans="1:242">
      <c r="A54" s="1052"/>
      <c r="B54" s="687"/>
      <c r="C54" s="657"/>
      <c r="D54" s="687"/>
      <c r="E54" s="687"/>
      <c r="F54" s="687"/>
      <c r="G54" s="687"/>
      <c r="H54" s="687"/>
      <c r="I54" s="657"/>
      <c r="J54" s="687"/>
      <c r="K54" s="687"/>
      <c r="L54" s="687"/>
      <c r="M54" s="687"/>
      <c r="N54" s="687"/>
      <c r="O54" s="657"/>
      <c r="P54" s="687"/>
      <c r="Q54" s="687"/>
      <c r="R54" s="687"/>
      <c r="S54" s="687"/>
      <c r="T54" s="687"/>
      <c r="U54" s="657"/>
      <c r="V54" s="687"/>
      <c r="W54" s="687"/>
      <c r="X54" s="687"/>
      <c r="Y54" s="687"/>
      <c r="Z54" s="687"/>
      <c r="AA54" s="687"/>
      <c r="AB54" s="687"/>
      <c r="AC54" s="657"/>
      <c r="AD54" s="687"/>
      <c r="AE54" s="687"/>
      <c r="AF54" s="687"/>
      <c r="AG54" s="687"/>
      <c r="AH54" s="687"/>
      <c r="AI54" s="687"/>
      <c r="AJ54" s="687"/>
      <c r="AK54" s="657"/>
      <c r="AL54" s="687"/>
      <c r="AM54" s="687"/>
      <c r="AN54" s="687"/>
      <c r="AO54" s="687"/>
      <c r="AP54" s="687"/>
      <c r="AQ54" s="687"/>
      <c r="AR54" s="687"/>
      <c r="AS54" s="657"/>
      <c r="AT54" s="687"/>
      <c r="AU54" s="687"/>
      <c r="AV54" s="687"/>
      <c r="AW54" s="687"/>
      <c r="AX54" s="687"/>
      <c r="AY54" s="687"/>
      <c r="AZ54" s="687"/>
      <c r="BA54" s="657"/>
      <c r="BB54" s="687"/>
      <c r="BC54" s="687"/>
      <c r="BD54" s="687"/>
      <c r="BE54" s="687"/>
      <c r="BF54" s="687"/>
      <c r="BG54" s="687"/>
      <c r="BH54" s="687"/>
      <c r="BI54" s="657"/>
      <c r="BJ54" s="687"/>
      <c r="BK54" s="687"/>
      <c r="BL54" s="687"/>
      <c r="BM54" s="687"/>
      <c r="BN54" s="687"/>
      <c r="BO54" s="687"/>
      <c r="BP54" s="687"/>
      <c r="BQ54" s="657"/>
      <c r="BR54" s="687"/>
      <c r="BS54" s="687"/>
      <c r="BT54" s="687"/>
      <c r="BU54" s="687"/>
      <c r="BV54" s="687"/>
      <c r="BW54" s="687"/>
      <c r="BX54" s="687"/>
      <c r="BY54" s="657"/>
      <c r="BZ54" s="687"/>
      <c r="CA54" s="687"/>
      <c r="CB54" s="687"/>
      <c r="CC54" s="687"/>
      <c r="CD54" s="687"/>
      <c r="CE54" s="687"/>
      <c r="CF54" s="687"/>
      <c r="CG54" s="657"/>
      <c r="CH54" s="687"/>
      <c r="CI54" s="687"/>
      <c r="CJ54" s="687"/>
      <c r="CK54" s="687"/>
      <c r="CL54" s="687"/>
      <c r="CM54" s="687"/>
      <c r="CN54" s="687"/>
      <c r="CO54" s="657"/>
      <c r="CV54" s="638"/>
      <c r="CW54" s="1052"/>
      <c r="CX54" s="637"/>
      <c r="CY54" s="637"/>
      <c r="CZ54" s="637"/>
      <c r="DA54" s="637"/>
      <c r="DB54" s="637"/>
      <c r="DC54" s="682"/>
      <c r="DD54" s="682"/>
      <c r="DE54" s="682"/>
      <c r="DF54" s="682"/>
      <c r="DG54" s="1052"/>
      <c r="DH54" s="1192"/>
      <c r="DI54" s="1052"/>
      <c r="DJ54" s="1052"/>
      <c r="DK54" s="1052"/>
      <c r="DL54" s="1052"/>
      <c r="DM54" s="1052"/>
      <c r="DN54" s="1052"/>
      <c r="DO54" s="1052"/>
      <c r="DP54" s="1052"/>
      <c r="DQ54" s="1052"/>
      <c r="DR54" s="1052"/>
      <c r="DS54" s="1052"/>
      <c r="DT54" s="1052"/>
      <c r="DU54" s="1052"/>
      <c r="DV54" s="1052"/>
      <c r="DW54" s="1052"/>
      <c r="DX54" s="1052"/>
      <c r="DY54" s="1052"/>
      <c r="DZ54" s="1052"/>
      <c r="EA54" s="1052"/>
      <c r="EB54" s="1052"/>
      <c r="EC54" s="1052"/>
      <c r="ED54" s="1052"/>
      <c r="EE54" s="1052"/>
      <c r="EF54" s="1052"/>
      <c r="EG54" s="1052"/>
      <c r="EH54" s="1052"/>
      <c r="EI54" s="1052"/>
      <c r="EJ54" s="1052"/>
      <c r="EK54" s="1052"/>
      <c r="EL54" s="1052"/>
      <c r="EM54" s="1052"/>
      <c r="EN54" s="1052"/>
      <c r="EO54" s="1052"/>
      <c r="EP54" s="1052"/>
      <c r="EQ54" s="1052"/>
      <c r="ER54" s="1052"/>
      <c r="ES54" s="1052"/>
      <c r="ET54" s="1052"/>
      <c r="EU54" s="1052"/>
      <c r="EV54" s="1052"/>
      <c r="EW54" s="1052"/>
      <c r="EX54" s="1052"/>
      <c r="EY54" s="1052"/>
      <c r="EZ54" s="1052"/>
      <c r="FA54" s="1052"/>
      <c r="FB54" s="1052"/>
      <c r="FC54" s="1052"/>
      <c r="FD54" s="1052"/>
      <c r="FE54" s="1052"/>
      <c r="FF54" s="1052"/>
      <c r="FG54" s="1052"/>
      <c r="FH54" s="1052"/>
      <c r="FI54" s="1052"/>
      <c r="FJ54" s="1052"/>
      <c r="FK54" s="1052"/>
      <c r="FL54" s="1052"/>
      <c r="FM54" s="1052"/>
      <c r="FN54" s="1052"/>
      <c r="FO54" s="1052"/>
      <c r="FP54" s="1052"/>
      <c r="FQ54" s="1052"/>
      <c r="FR54" s="1052"/>
      <c r="FS54" s="1052"/>
      <c r="FT54" s="1052"/>
      <c r="FU54" s="1052"/>
      <c r="FV54" s="1052"/>
      <c r="FW54" s="1052"/>
      <c r="FX54" s="1052"/>
      <c r="FY54" s="1052"/>
      <c r="FZ54" s="1052"/>
      <c r="GA54" s="1052"/>
      <c r="GB54" s="1052"/>
      <c r="GC54" s="1052"/>
      <c r="GD54" s="1052"/>
      <c r="GE54" s="1052"/>
      <c r="GF54" s="1052"/>
      <c r="GG54" s="1052"/>
      <c r="GH54" s="1052"/>
      <c r="GI54" s="1052"/>
      <c r="GJ54" s="1052"/>
      <c r="GK54" s="1052"/>
      <c r="GL54" s="1052"/>
      <c r="GM54" s="1052"/>
      <c r="GN54" s="1052"/>
      <c r="GO54" s="1052"/>
      <c r="GP54" s="1052"/>
      <c r="GQ54" s="1052"/>
      <c r="GR54" s="1052"/>
      <c r="GS54" s="1052"/>
      <c r="GT54" s="1052"/>
      <c r="GU54" s="1052"/>
      <c r="GV54" s="1052"/>
      <c r="GW54" s="1052"/>
      <c r="GX54" s="1052"/>
      <c r="GY54" s="1052"/>
      <c r="GZ54" s="1052"/>
      <c r="HA54" s="1052"/>
      <c r="HB54" s="1052"/>
      <c r="HC54" s="1052"/>
      <c r="HD54" s="1052"/>
      <c r="HE54" s="1052"/>
      <c r="HF54" s="1052"/>
      <c r="HG54" s="1052"/>
      <c r="HH54" s="1052"/>
      <c r="HI54" s="1052"/>
      <c r="HJ54" s="1052"/>
      <c r="HK54" s="1052"/>
      <c r="HL54" s="1052"/>
      <c r="HM54" s="1052"/>
      <c r="HN54" s="1052"/>
      <c r="HO54" s="1052"/>
      <c r="HP54" s="1052"/>
      <c r="HQ54" s="1052"/>
      <c r="HR54" s="1052"/>
      <c r="HS54" s="1052"/>
      <c r="HT54" s="1052"/>
      <c r="HU54" s="1052"/>
      <c r="HV54" s="1052"/>
      <c r="HW54" s="1052"/>
      <c r="HX54" s="1052"/>
      <c r="HY54" s="1052"/>
      <c r="HZ54" s="1052"/>
      <c r="IA54" s="1052"/>
      <c r="IB54" s="1052"/>
      <c r="IC54" s="1052"/>
      <c r="ID54" s="1052"/>
      <c r="IE54" s="1052"/>
      <c r="IF54" s="1052"/>
      <c r="IG54" s="1052"/>
      <c r="IH54" s="1052"/>
    </row>
    <row r="55" s="614" customFormat="1" ht="15" spans="1:242">
      <c r="A55" s="1052"/>
      <c r="B55" s="687"/>
      <c r="C55" s="657"/>
      <c r="D55" s="687"/>
      <c r="E55" s="687"/>
      <c r="F55" s="687"/>
      <c r="G55" s="687"/>
      <c r="H55" s="687"/>
      <c r="I55" s="657"/>
      <c r="J55" s="687"/>
      <c r="K55" s="687"/>
      <c r="L55" s="687"/>
      <c r="M55" s="687"/>
      <c r="N55" s="687"/>
      <c r="O55" s="657"/>
      <c r="P55" s="687"/>
      <c r="Q55" s="687"/>
      <c r="R55" s="687"/>
      <c r="S55" s="687"/>
      <c r="T55" s="687"/>
      <c r="U55" s="657"/>
      <c r="V55" s="687"/>
      <c r="W55" s="687"/>
      <c r="X55" s="687"/>
      <c r="Y55" s="687"/>
      <c r="Z55" s="687"/>
      <c r="AA55" s="687"/>
      <c r="AB55" s="687"/>
      <c r="AC55" s="657"/>
      <c r="AD55" s="687"/>
      <c r="AE55" s="687"/>
      <c r="AF55" s="687"/>
      <c r="AG55" s="687"/>
      <c r="AH55" s="687"/>
      <c r="AI55" s="687"/>
      <c r="AJ55" s="687"/>
      <c r="AK55" s="657"/>
      <c r="AL55" s="687"/>
      <c r="AM55" s="687"/>
      <c r="AN55" s="687"/>
      <c r="AO55" s="687"/>
      <c r="AP55" s="687"/>
      <c r="AQ55" s="687"/>
      <c r="AR55" s="687"/>
      <c r="AS55" s="657"/>
      <c r="AT55" s="687"/>
      <c r="AU55" s="687"/>
      <c r="AV55" s="687"/>
      <c r="AW55" s="687"/>
      <c r="AX55" s="687"/>
      <c r="AY55" s="687"/>
      <c r="AZ55" s="687"/>
      <c r="BA55" s="657"/>
      <c r="BB55" s="687"/>
      <c r="BC55" s="687"/>
      <c r="BD55" s="687"/>
      <c r="BE55" s="687"/>
      <c r="BF55" s="687"/>
      <c r="BG55" s="687"/>
      <c r="BH55" s="687"/>
      <c r="BI55" s="657"/>
      <c r="BJ55" s="687"/>
      <c r="BK55" s="687"/>
      <c r="BL55" s="687"/>
      <c r="BM55" s="687"/>
      <c r="BN55" s="687"/>
      <c r="BO55" s="687"/>
      <c r="BP55" s="687"/>
      <c r="BQ55" s="657"/>
      <c r="BR55" s="687"/>
      <c r="BS55" s="687"/>
      <c r="BT55" s="687"/>
      <c r="BU55" s="687"/>
      <c r="BV55" s="687"/>
      <c r="BW55" s="687"/>
      <c r="BX55" s="687"/>
      <c r="BY55" s="657"/>
      <c r="BZ55" s="687"/>
      <c r="CA55" s="687"/>
      <c r="CB55" s="687"/>
      <c r="CC55" s="687"/>
      <c r="CD55" s="687"/>
      <c r="CE55" s="687"/>
      <c r="CF55" s="687"/>
      <c r="CG55" s="657"/>
      <c r="CH55" s="687"/>
      <c r="CI55" s="687"/>
      <c r="CJ55" s="687"/>
      <c r="CK55" s="687"/>
      <c r="CL55" s="687"/>
      <c r="CM55" s="687"/>
      <c r="CN55" s="687"/>
      <c r="CO55" s="657"/>
      <c r="CV55" s="638"/>
      <c r="CW55" s="1052"/>
      <c r="CX55" s="637"/>
      <c r="CY55" s="637"/>
      <c r="CZ55" s="637"/>
      <c r="DA55" s="637"/>
      <c r="DB55" s="637"/>
      <c r="DC55" s="682"/>
      <c r="DD55" s="682"/>
      <c r="DE55" s="682"/>
      <c r="DF55" s="682"/>
      <c r="DG55" s="1052"/>
      <c r="DH55" s="1192"/>
      <c r="DI55" s="1052"/>
      <c r="DJ55" s="1052"/>
      <c r="DK55" s="1052"/>
      <c r="DL55" s="1052"/>
      <c r="DM55" s="1052"/>
      <c r="DN55" s="1052"/>
      <c r="DO55" s="1052"/>
      <c r="DP55" s="1052"/>
      <c r="DQ55" s="1052"/>
      <c r="DR55" s="1052"/>
      <c r="DS55" s="1052"/>
      <c r="DT55" s="1052"/>
      <c r="DU55" s="1052"/>
      <c r="DV55" s="1052"/>
      <c r="DW55" s="1052"/>
      <c r="DX55" s="1052"/>
      <c r="DY55" s="1052"/>
      <c r="DZ55" s="1052"/>
      <c r="EA55" s="1052"/>
      <c r="EB55" s="1052"/>
      <c r="EC55" s="1052"/>
      <c r="ED55" s="1052"/>
      <c r="EE55" s="1052"/>
      <c r="EF55" s="1052"/>
      <c r="EG55" s="1052"/>
      <c r="EH55" s="1052"/>
      <c r="EI55" s="1052"/>
      <c r="EJ55" s="1052"/>
      <c r="EK55" s="1052"/>
      <c r="EL55" s="1052"/>
      <c r="EM55" s="1052"/>
      <c r="EN55" s="1052"/>
      <c r="EO55" s="1052"/>
      <c r="EP55" s="1052"/>
      <c r="EQ55" s="1052"/>
      <c r="ER55" s="1052"/>
      <c r="ES55" s="1052"/>
      <c r="ET55" s="1052"/>
      <c r="EU55" s="1052"/>
      <c r="EV55" s="1052"/>
      <c r="EW55" s="1052"/>
      <c r="EX55" s="1052"/>
      <c r="EY55" s="1052"/>
      <c r="EZ55" s="1052"/>
      <c r="FA55" s="1052"/>
      <c r="FB55" s="1052"/>
      <c r="FC55" s="1052"/>
      <c r="FD55" s="1052"/>
      <c r="FE55" s="1052"/>
      <c r="FF55" s="1052"/>
      <c r="FG55" s="1052"/>
      <c r="FH55" s="1052"/>
      <c r="FI55" s="1052"/>
      <c r="FJ55" s="1052"/>
      <c r="FK55" s="1052"/>
      <c r="FL55" s="1052"/>
      <c r="FM55" s="1052"/>
      <c r="FN55" s="1052"/>
      <c r="FO55" s="1052"/>
      <c r="FP55" s="1052"/>
      <c r="FQ55" s="1052"/>
      <c r="FR55" s="1052"/>
      <c r="FS55" s="1052"/>
      <c r="FT55" s="1052"/>
      <c r="FU55" s="1052"/>
      <c r="FV55" s="1052"/>
      <c r="FW55" s="1052"/>
      <c r="FX55" s="1052"/>
      <c r="FY55" s="1052"/>
      <c r="FZ55" s="1052"/>
      <c r="GA55" s="1052"/>
      <c r="GB55" s="1052"/>
      <c r="GC55" s="1052"/>
      <c r="GD55" s="1052"/>
      <c r="GE55" s="1052"/>
      <c r="GF55" s="1052"/>
      <c r="GG55" s="1052"/>
      <c r="GH55" s="1052"/>
      <c r="GI55" s="1052"/>
      <c r="GJ55" s="1052"/>
      <c r="GK55" s="1052"/>
      <c r="GL55" s="1052"/>
      <c r="GM55" s="1052"/>
      <c r="GN55" s="1052"/>
      <c r="GO55" s="1052"/>
      <c r="GP55" s="1052"/>
      <c r="GQ55" s="1052"/>
      <c r="GR55" s="1052"/>
      <c r="GS55" s="1052"/>
      <c r="GT55" s="1052"/>
      <c r="GU55" s="1052"/>
      <c r="GV55" s="1052"/>
      <c r="GW55" s="1052"/>
      <c r="GX55" s="1052"/>
      <c r="GY55" s="1052"/>
      <c r="GZ55" s="1052"/>
      <c r="HA55" s="1052"/>
      <c r="HB55" s="1052"/>
      <c r="HC55" s="1052"/>
      <c r="HD55" s="1052"/>
      <c r="HE55" s="1052"/>
      <c r="HF55" s="1052"/>
      <c r="HG55" s="1052"/>
      <c r="HH55" s="1052"/>
      <c r="HI55" s="1052"/>
      <c r="HJ55" s="1052"/>
      <c r="HK55" s="1052"/>
      <c r="HL55" s="1052"/>
      <c r="HM55" s="1052"/>
      <c r="HN55" s="1052"/>
      <c r="HO55" s="1052"/>
      <c r="HP55" s="1052"/>
      <c r="HQ55" s="1052"/>
      <c r="HR55" s="1052"/>
      <c r="HS55" s="1052"/>
      <c r="HT55" s="1052"/>
      <c r="HU55" s="1052"/>
      <c r="HV55" s="1052"/>
      <c r="HW55" s="1052"/>
      <c r="HX55" s="1052"/>
      <c r="HY55" s="1052"/>
      <c r="HZ55" s="1052"/>
      <c r="IA55" s="1052"/>
      <c r="IB55" s="1052"/>
      <c r="IC55" s="1052"/>
      <c r="ID55" s="1052"/>
      <c r="IE55" s="1052"/>
      <c r="IF55" s="1052"/>
      <c r="IG55" s="1052"/>
      <c r="IH55" s="1052"/>
    </row>
    <row r="56" s="614" customFormat="1" ht="15" spans="1:242">
      <c r="A56" s="1052"/>
      <c r="B56" s="687"/>
      <c r="C56" s="657"/>
      <c r="D56" s="687"/>
      <c r="E56" s="687"/>
      <c r="F56" s="687"/>
      <c r="G56" s="687"/>
      <c r="H56" s="687"/>
      <c r="I56" s="657"/>
      <c r="J56" s="687"/>
      <c r="K56" s="687"/>
      <c r="L56" s="687"/>
      <c r="M56" s="687"/>
      <c r="N56" s="687"/>
      <c r="O56" s="657"/>
      <c r="P56" s="687"/>
      <c r="Q56" s="687"/>
      <c r="R56" s="687"/>
      <c r="S56" s="687"/>
      <c r="T56" s="687"/>
      <c r="U56" s="657"/>
      <c r="V56" s="687"/>
      <c r="W56" s="687"/>
      <c r="X56" s="687"/>
      <c r="Y56" s="687"/>
      <c r="Z56" s="687"/>
      <c r="AA56" s="687"/>
      <c r="AB56" s="687"/>
      <c r="AC56" s="657"/>
      <c r="AD56" s="687"/>
      <c r="AE56" s="687"/>
      <c r="AF56" s="687"/>
      <c r="AG56" s="687"/>
      <c r="AH56" s="687"/>
      <c r="AI56" s="687"/>
      <c r="AJ56" s="687"/>
      <c r="AK56" s="657"/>
      <c r="AL56" s="687"/>
      <c r="AM56" s="687"/>
      <c r="AN56" s="687"/>
      <c r="AO56" s="687"/>
      <c r="AP56" s="687"/>
      <c r="AQ56" s="687"/>
      <c r="AR56" s="687"/>
      <c r="AS56" s="657"/>
      <c r="AT56" s="687"/>
      <c r="AU56" s="687"/>
      <c r="AV56" s="687"/>
      <c r="AW56" s="687"/>
      <c r="AX56" s="687"/>
      <c r="AY56" s="687"/>
      <c r="AZ56" s="687"/>
      <c r="BA56" s="657"/>
      <c r="BB56" s="687"/>
      <c r="BC56" s="687"/>
      <c r="BD56" s="687"/>
      <c r="BE56" s="687"/>
      <c r="BF56" s="687"/>
      <c r="BG56" s="687"/>
      <c r="BH56" s="687"/>
      <c r="BI56" s="657"/>
      <c r="BJ56" s="687"/>
      <c r="BK56" s="687"/>
      <c r="BL56" s="687"/>
      <c r="BM56" s="687"/>
      <c r="BN56" s="687"/>
      <c r="BO56" s="687"/>
      <c r="BP56" s="687"/>
      <c r="BQ56" s="657"/>
      <c r="BR56" s="687"/>
      <c r="BS56" s="687"/>
      <c r="BT56" s="687"/>
      <c r="BU56" s="687"/>
      <c r="BV56" s="687"/>
      <c r="BW56" s="687"/>
      <c r="BX56" s="687"/>
      <c r="BY56" s="657"/>
      <c r="BZ56" s="687"/>
      <c r="CA56" s="687"/>
      <c r="CB56" s="687"/>
      <c r="CC56" s="687"/>
      <c r="CD56" s="687"/>
      <c r="CE56" s="687"/>
      <c r="CF56" s="687"/>
      <c r="CG56" s="657"/>
      <c r="CH56" s="687"/>
      <c r="CI56" s="687"/>
      <c r="CJ56" s="687"/>
      <c r="CK56" s="687"/>
      <c r="CL56" s="687"/>
      <c r="CM56" s="687"/>
      <c r="CN56" s="687"/>
      <c r="CO56" s="657"/>
      <c r="CV56" s="638"/>
      <c r="CW56" s="1052"/>
      <c r="CX56" s="637"/>
      <c r="CY56" s="637"/>
      <c r="CZ56" s="637"/>
      <c r="DA56" s="637"/>
      <c r="DB56" s="637"/>
      <c r="DC56" s="682"/>
      <c r="DD56" s="682"/>
      <c r="DE56" s="682"/>
      <c r="DF56" s="682"/>
      <c r="DG56" s="1052"/>
      <c r="DH56" s="1192"/>
      <c r="DI56" s="1052"/>
      <c r="DJ56" s="1052"/>
      <c r="DK56" s="1052"/>
      <c r="DL56" s="1052"/>
      <c r="DM56" s="1052"/>
      <c r="DN56" s="1052"/>
      <c r="DO56" s="1052"/>
      <c r="DP56" s="1052"/>
      <c r="DQ56" s="1052"/>
      <c r="DR56" s="1052"/>
      <c r="DS56" s="1052"/>
      <c r="DT56" s="1052"/>
      <c r="DU56" s="1052"/>
      <c r="DV56" s="1052"/>
      <c r="DW56" s="1052"/>
      <c r="DX56" s="1052"/>
      <c r="DY56" s="1052"/>
      <c r="DZ56" s="1052"/>
      <c r="EA56" s="1052"/>
      <c r="EB56" s="1052"/>
      <c r="EC56" s="1052"/>
      <c r="ED56" s="1052"/>
      <c r="EE56" s="1052"/>
      <c r="EF56" s="1052"/>
      <c r="EG56" s="1052"/>
      <c r="EH56" s="1052"/>
      <c r="EI56" s="1052"/>
      <c r="EJ56" s="1052"/>
      <c r="EK56" s="1052"/>
      <c r="EL56" s="1052"/>
      <c r="EM56" s="1052"/>
      <c r="EN56" s="1052"/>
      <c r="EO56" s="1052"/>
      <c r="EP56" s="1052"/>
      <c r="EQ56" s="1052"/>
      <c r="ER56" s="1052"/>
      <c r="ES56" s="1052"/>
      <c r="ET56" s="1052"/>
      <c r="EU56" s="1052"/>
      <c r="EV56" s="1052"/>
      <c r="EW56" s="1052"/>
      <c r="EX56" s="1052"/>
      <c r="EY56" s="1052"/>
      <c r="EZ56" s="1052"/>
      <c r="FA56" s="1052"/>
      <c r="FB56" s="1052"/>
      <c r="FC56" s="1052"/>
      <c r="FD56" s="1052"/>
      <c r="FE56" s="1052"/>
      <c r="FF56" s="1052"/>
      <c r="FG56" s="1052"/>
      <c r="FH56" s="1052"/>
      <c r="FI56" s="1052"/>
      <c r="FJ56" s="1052"/>
      <c r="FK56" s="1052"/>
      <c r="FL56" s="1052"/>
      <c r="FM56" s="1052"/>
      <c r="FN56" s="1052"/>
      <c r="FO56" s="1052"/>
      <c r="FP56" s="1052"/>
      <c r="FQ56" s="1052"/>
      <c r="FR56" s="1052"/>
      <c r="FS56" s="1052"/>
      <c r="FT56" s="1052"/>
      <c r="FU56" s="1052"/>
      <c r="FV56" s="1052"/>
      <c r="FW56" s="1052"/>
      <c r="FX56" s="1052"/>
      <c r="FY56" s="1052"/>
      <c r="FZ56" s="1052"/>
      <c r="GA56" s="1052"/>
      <c r="GB56" s="1052"/>
      <c r="GC56" s="1052"/>
      <c r="GD56" s="1052"/>
      <c r="GE56" s="1052"/>
      <c r="GF56" s="1052"/>
      <c r="GG56" s="1052"/>
      <c r="GH56" s="1052"/>
      <c r="GI56" s="1052"/>
      <c r="GJ56" s="1052"/>
      <c r="GK56" s="1052"/>
      <c r="GL56" s="1052"/>
      <c r="GM56" s="1052"/>
      <c r="GN56" s="1052"/>
      <c r="GO56" s="1052"/>
      <c r="GP56" s="1052"/>
      <c r="GQ56" s="1052"/>
      <c r="GR56" s="1052"/>
      <c r="GS56" s="1052"/>
      <c r="GT56" s="1052"/>
      <c r="GU56" s="1052"/>
      <c r="GV56" s="1052"/>
      <c r="GW56" s="1052"/>
      <c r="GX56" s="1052"/>
      <c r="GY56" s="1052"/>
      <c r="GZ56" s="1052"/>
      <c r="HA56" s="1052"/>
      <c r="HB56" s="1052"/>
      <c r="HC56" s="1052"/>
      <c r="HD56" s="1052"/>
      <c r="HE56" s="1052"/>
      <c r="HF56" s="1052"/>
      <c r="HG56" s="1052"/>
      <c r="HH56" s="1052"/>
      <c r="HI56" s="1052"/>
      <c r="HJ56" s="1052"/>
      <c r="HK56" s="1052"/>
      <c r="HL56" s="1052"/>
      <c r="HM56" s="1052"/>
      <c r="HN56" s="1052"/>
      <c r="HO56" s="1052"/>
      <c r="HP56" s="1052"/>
      <c r="HQ56" s="1052"/>
      <c r="HR56" s="1052"/>
      <c r="HS56" s="1052"/>
      <c r="HT56" s="1052"/>
      <c r="HU56" s="1052"/>
      <c r="HV56" s="1052"/>
      <c r="HW56" s="1052"/>
      <c r="HX56" s="1052"/>
      <c r="HY56" s="1052"/>
      <c r="HZ56" s="1052"/>
      <c r="IA56" s="1052"/>
      <c r="IB56" s="1052"/>
      <c r="IC56" s="1052"/>
      <c r="ID56" s="1052"/>
      <c r="IE56" s="1052"/>
      <c r="IF56" s="1052"/>
      <c r="IG56" s="1052"/>
      <c r="IH56" s="1052"/>
    </row>
    <row r="57" s="614" customFormat="1" ht="15" spans="1:242">
      <c r="A57" s="1052"/>
      <c r="B57" s="687"/>
      <c r="C57" s="657"/>
      <c r="D57" s="687"/>
      <c r="E57" s="687"/>
      <c r="F57" s="687"/>
      <c r="G57" s="687"/>
      <c r="H57" s="687"/>
      <c r="I57" s="657"/>
      <c r="J57" s="687"/>
      <c r="K57" s="687"/>
      <c r="L57" s="687"/>
      <c r="M57" s="687"/>
      <c r="N57" s="687"/>
      <c r="O57" s="657"/>
      <c r="P57" s="687"/>
      <c r="Q57" s="687"/>
      <c r="R57" s="687"/>
      <c r="S57" s="687"/>
      <c r="T57" s="687"/>
      <c r="U57" s="657"/>
      <c r="V57" s="687"/>
      <c r="W57" s="687"/>
      <c r="X57" s="687"/>
      <c r="Y57" s="687"/>
      <c r="Z57" s="687"/>
      <c r="AA57" s="687"/>
      <c r="AB57" s="687"/>
      <c r="AC57" s="657"/>
      <c r="AD57" s="687"/>
      <c r="AE57" s="687"/>
      <c r="AF57" s="687"/>
      <c r="AG57" s="687"/>
      <c r="AH57" s="687"/>
      <c r="AI57" s="687"/>
      <c r="AJ57" s="687"/>
      <c r="AK57" s="657"/>
      <c r="AL57" s="687"/>
      <c r="AM57" s="687"/>
      <c r="AN57" s="687"/>
      <c r="AO57" s="687"/>
      <c r="AP57" s="687"/>
      <c r="AQ57" s="687"/>
      <c r="AR57" s="687"/>
      <c r="AS57" s="657"/>
      <c r="AT57" s="687"/>
      <c r="AU57" s="687"/>
      <c r="AV57" s="687"/>
      <c r="AW57" s="687"/>
      <c r="AX57" s="687"/>
      <c r="AY57" s="687"/>
      <c r="AZ57" s="687"/>
      <c r="BA57" s="657"/>
      <c r="BB57" s="687"/>
      <c r="BC57" s="687"/>
      <c r="BD57" s="687"/>
      <c r="BE57" s="687"/>
      <c r="BF57" s="687"/>
      <c r="BG57" s="687"/>
      <c r="BH57" s="687"/>
      <c r="BI57" s="657"/>
      <c r="BJ57" s="687"/>
      <c r="BK57" s="687"/>
      <c r="BL57" s="687"/>
      <c r="BM57" s="687"/>
      <c r="BN57" s="687"/>
      <c r="BO57" s="687"/>
      <c r="BP57" s="687"/>
      <c r="BQ57" s="657"/>
      <c r="BR57" s="687"/>
      <c r="BS57" s="687"/>
      <c r="BT57" s="687"/>
      <c r="BU57" s="687"/>
      <c r="BV57" s="687"/>
      <c r="BW57" s="687"/>
      <c r="BX57" s="687"/>
      <c r="BY57" s="657"/>
      <c r="BZ57" s="687"/>
      <c r="CA57" s="687"/>
      <c r="CB57" s="687"/>
      <c r="CC57" s="687"/>
      <c r="CD57" s="687"/>
      <c r="CE57" s="687"/>
      <c r="CF57" s="687"/>
      <c r="CG57" s="657"/>
      <c r="CH57" s="687"/>
      <c r="CI57" s="687"/>
      <c r="CJ57" s="687"/>
      <c r="CK57" s="687"/>
      <c r="CL57" s="687"/>
      <c r="CM57" s="687"/>
      <c r="CN57" s="687"/>
      <c r="CO57" s="657"/>
      <c r="CV57" s="638"/>
      <c r="CW57" s="1052"/>
      <c r="CX57" s="637"/>
      <c r="CY57" s="637"/>
      <c r="CZ57" s="637"/>
      <c r="DA57" s="637"/>
      <c r="DB57" s="637"/>
      <c r="DC57" s="682"/>
      <c r="DD57" s="682"/>
      <c r="DE57" s="682"/>
      <c r="DF57" s="682"/>
      <c r="DG57" s="1052"/>
      <c r="DH57" s="1192"/>
      <c r="DI57" s="1052"/>
      <c r="DJ57" s="1052"/>
      <c r="DK57" s="1052"/>
      <c r="DL57" s="1052"/>
      <c r="DM57" s="1052"/>
      <c r="DN57" s="1052"/>
      <c r="DO57" s="1052"/>
      <c r="DP57" s="1052"/>
      <c r="DQ57" s="1052"/>
      <c r="DR57" s="1052"/>
      <c r="DS57" s="1052"/>
      <c r="DT57" s="1052"/>
      <c r="DU57" s="1052"/>
      <c r="DV57" s="1052"/>
      <c r="DW57" s="1052"/>
      <c r="DX57" s="1052"/>
      <c r="DY57" s="1052"/>
      <c r="DZ57" s="1052"/>
      <c r="EA57" s="1052"/>
      <c r="EB57" s="1052"/>
      <c r="EC57" s="1052"/>
      <c r="ED57" s="1052"/>
      <c r="EE57" s="1052"/>
      <c r="EF57" s="1052"/>
      <c r="EG57" s="1052"/>
      <c r="EH57" s="1052"/>
      <c r="EI57" s="1052"/>
      <c r="EJ57" s="1052"/>
      <c r="EK57" s="1052"/>
      <c r="EL57" s="1052"/>
      <c r="EM57" s="1052"/>
      <c r="EN57" s="1052"/>
      <c r="EO57" s="1052"/>
      <c r="EP57" s="1052"/>
      <c r="EQ57" s="1052"/>
      <c r="ER57" s="1052"/>
      <c r="ES57" s="1052"/>
      <c r="ET57" s="1052"/>
      <c r="EU57" s="1052"/>
      <c r="EV57" s="1052"/>
      <c r="EW57" s="1052"/>
      <c r="EX57" s="1052"/>
      <c r="EY57" s="1052"/>
      <c r="EZ57" s="1052"/>
      <c r="FA57" s="1052"/>
      <c r="FB57" s="1052"/>
      <c r="FC57" s="1052"/>
      <c r="FD57" s="1052"/>
      <c r="FE57" s="1052"/>
      <c r="FF57" s="1052"/>
      <c r="FG57" s="1052"/>
      <c r="FH57" s="1052"/>
      <c r="FI57" s="1052"/>
      <c r="FJ57" s="1052"/>
      <c r="FK57" s="1052"/>
      <c r="FL57" s="1052"/>
      <c r="FM57" s="1052"/>
      <c r="FN57" s="1052"/>
      <c r="FO57" s="1052"/>
      <c r="FP57" s="1052"/>
      <c r="FQ57" s="1052"/>
      <c r="FR57" s="1052"/>
      <c r="FS57" s="1052"/>
      <c r="FT57" s="1052"/>
      <c r="FU57" s="1052"/>
      <c r="FV57" s="1052"/>
      <c r="FW57" s="1052"/>
      <c r="FX57" s="1052"/>
      <c r="FY57" s="1052"/>
      <c r="FZ57" s="1052"/>
      <c r="GA57" s="1052"/>
      <c r="GB57" s="1052"/>
      <c r="GC57" s="1052"/>
      <c r="GD57" s="1052"/>
      <c r="GE57" s="1052"/>
      <c r="GF57" s="1052"/>
      <c r="GG57" s="1052"/>
      <c r="GH57" s="1052"/>
      <c r="GI57" s="1052"/>
      <c r="GJ57" s="1052"/>
      <c r="GK57" s="1052"/>
      <c r="GL57" s="1052"/>
      <c r="GM57" s="1052"/>
      <c r="GN57" s="1052"/>
      <c r="GO57" s="1052"/>
      <c r="GP57" s="1052"/>
      <c r="GQ57" s="1052"/>
      <c r="GR57" s="1052"/>
      <c r="GS57" s="1052"/>
      <c r="GT57" s="1052"/>
      <c r="GU57" s="1052"/>
      <c r="GV57" s="1052"/>
      <c r="GW57" s="1052"/>
      <c r="GX57" s="1052"/>
      <c r="GY57" s="1052"/>
      <c r="GZ57" s="1052"/>
      <c r="HA57" s="1052"/>
      <c r="HB57" s="1052"/>
      <c r="HC57" s="1052"/>
      <c r="HD57" s="1052"/>
      <c r="HE57" s="1052"/>
      <c r="HF57" s="1052"/>
      <c r="HG57" s="1052"/>
      <c r="HH57" s="1052"/>
      <c r="HI57" s="1052"/>
      <c r="HJ57" s="1052"/>
      <c r="HK57" s="1052"/>
      <c r="HL57" s="1052"/>
      <c r="HM57" s="1052"/>
      <c r="HN57" s="1052"/>
      <c r="HO57" s="1052"/>
      <c r="HP57" s="1052"/>
      <c r="HQ57" s="1052"/>
      <c r="HR57" s="1052"/>
      <c r="HS57" s="1052"/>
      <c r="HT57" s="1052"/>
      <c r="HU57" s="1052"/>
      <c r="HV57" s="1052"/>
      <c r="HW57" s="1052"/>
      <c r="HX57" s="1052"/>
      <c r="HY57" s="1052"/>
      <c r="HZ57" s="1052"/>
      <c r="IA57" s="1052"/>
      <c r="IB57" s="1052"/>
      <c r="IC57" s="1052"/>
      <c r="ID57" s="1052"/>
      <c r="IE57" s="1052"/>
      <c r="IF57" s="1052"/>
      <c r="IG57" s="1052"/>
      <c r="IH57" s="1052"/>
    </row>
    <row r="58" s="614" customFormat="1" ht="15" spans="1:242">
      <c r="A58" s="1052"/>
      <c r="B58" s="687"/>
      <c r="C58" s="657"/>
      <c r="D58" s="687"/>
      <c r="E58" s="687"/>
      <c r="F58" s="687"/>
      <c r="G58" s="687"/>
      <c r="H58" s="687"/>
      <c r="I58" s="657"/>
      <c r="J58" s="687"/>
      <c r="K58" s="687"/>
      <c r="L58" s="687"/>
      <c r="M58" s="687"/>
      <c r="N58" s="687"/>
      <c r="O58" s="657"/>
      <c r="P58" s="687"/>
      <c r="Q58" s="687"/>
      <c r="R58" s="687"/>
      <c r="S58" s="687"/>
      <c r="T58" s="687"/>
      <c r="U58" s="657"/>
      <c r="V58" s="687"/>
      <c r="W58" s="687"/>
      <c r="X58" s="687"/>
      <c r="Y58" s="687"/>
      <c r="Z58" s="687"/>
      <c r="AA58" s="687"/>
      <c r="AB58" s="687"/>
      <c r="AC58" s="657"/>
      <c r="AD58" s="687"/>
      <c r="AE58" s="687"/>
      <c r="AF58" s="687"/>
      <c r="AG58" s="687"/>
      <c r="AH58" s="687"/>
      <c r="AI58" s="687"/>
      <c r="AJ58" s="687"/>
      <c r="AK58" s="657"/>
      <c r="AL58" s="687"/>
      <c r="AM58" s="687"/>
      <c r="AN58" s="687"/>
      <c r="AO58" s="687"/>
      <c r="AP58" s="687"/>
      <c r="AQ58" s="687"/>
      <c r="AR58" s="687"/>
      <c r="AS58" s="657"/>
      <c r="AT58" s="687"/>
      <c r="AU58" s="687"/>
      <c r="AV58" s="687"/>
      <c r="AW58" s="687"/>
      <c r="AX58" s="687"/>
      <c r="AY58" s="687"/>
      <c r="AZ58" s="687"/>
      <c r="BA58" s="657"/>
      <c r="BB58" s="687"/>
      <c r="BC58" s="687"/>
      <c r="BD58" s="687"/>
      <c r="BE58" s="687"/>
      <c r="BF58" s="687"/>
      <c r="BG58" s="687"/>
      <c r="BH58" s="687"/>
      <c r="BI58" s="657"/>
      <c r="BJ58" s="687"/>
      <c r="BK58" s="687"/>
      <c r="BL58" s="687"/>
      <c r="BM58" s="687"/>
      <c r="BN58" s="687"/>
      <c r="BO58" s="687"/>
      <c r="BP58" s="687"/>
      <c r="BQ58" s="657"/>
      <c r="BR58" s="687"/>
      <c r="BS58" s="687"/>
      <c r="BT58" s="687"/>
      <c r="BU58" s="687"/>
      <c r="BV58" s="687"/>
      <c r="BW58" s="687"/>
      <c r="BX58" s="687"/>
      <c r="BY58" s="657"/>
      <c r="BZ58" s="687"/>
      <c r="CA58" s="687"/>
      <c r="CB58" s="687"/>
      <c r="CC58" s="687"/>
      <c r="CD58" s="687"/>
      <c r="CE58" s="687"/>
      <c r="CF58" s="687"/>
      <c r="CG58" s="657"/>
      <c r="CH58" s="687"/>
      <c r="CI58" s="687"/>
      <c r="CJ58" s="687"/>
      <c r="CK58" s="687"/>
      <c r="CL58" s="687"/>
      <c r="CM58" s="687"/>
      <c r="CN58" s="687"/>
      <c r="CO58" s="657"/>
      <c r="CV58" s="638"/>
      <c r="CW58" s="1052"/>
      <c r="CX58" s="637"/>
      <c r="CY58" s="637"/>
      <c r="CZ58" s="637"/>
      <c r="DA58" s="637"/>
      <c r="DB58" s="637"/>
      <c r="DC58" s="682"/>
      <c r="DD58" s="682"/>
      <c r="DE58" s="682"/>
      <c r="DF58" s="682"/>
      <c r="DG58" s="1052"/>
      <c r="DH58" s="1192"/>
      <c r="DI58" s="1052"/>
      <c r="DJ58" s="1052"/>
      <c r="DK58" s="1052"/>
      <c r="DL58" s="1052"/>
      <c r="DM58" s="1052"/>
      <c r="DN58" s="1052"/>
      <c r="DO58" s="1052"/>
      <c r="DP58" s="1052"/>
      <c r="DQ58" s="1052"/>
      <c r="DR58" s="1052"/>
      <c r="DS58" s="1052"/>
      <c r="DT58" s="1052"/>
      <c r="DU58" s="1052"/>
      <c r="DV58" s="1052"/>
      <c r="DW58" s="1052"/>
      <c r="DX58" s="1052"/>
      <c r="DY58" s="1052"/>
      <c r="DZ58" s="1052"/>
      <c r="EA58" s="1052"/>
      <c r="EB58" s="1052"/>
      <c r="EC58" s="1052"/>
      <c r="ED58" s="1052"/>
      <c r="EE58" s="1052"/>
      <c r="EF58" s="1052"/>
      <c r="EG58" s="1052"/>
      <c r="EH58" s="1052"/>
      <c r="EI58" s="1052"/>
      <c r="EJ58" s="1052"/>
      <c r="EK58" s="1052"/>
      <c r="EL58" s="1052"/>
      <c r="EM58" s="1052"/>
      <c r="EN58" s="1052"/>
      <c r="EO58" s="1052"/>
      <c r="EP58" s="1052"/>
      <c r="EQ58" s="1052"/>
      <c r="ER58" s="1052"/>
      <c r="ES58" s="1052"/>
      <c r="ET58" s="1052"/>
      <c r="EU58" s="1052"/>
      <c r="EV58" s="1052"/>
      <c r="EW58" s="1052"/>
      <c r="EX58" s="1052"/>
      <c r="EY58" s="1052"/>
      <c r="EZ58" s="1052"/>
      <c r="FA58" s="1052"/>
      <c r="FB58" s="1052"/>
      <c r="FC58" s="1052"/>
      <c r="FD58" s="1052"/>
      <c r="FE58" s="1052"/>
      <c r="FF58" s="1052"/>
      <c r="FG58" s="1052"/>
      <c r="FH58" s="1052"/>
      <c r="FI58" s="1052"/>
      <c r="FJ58" s="1052"/>
      <c r="FK58" s="1052"/>
      <c r="FL58" s="1052"/>
      <c r="FM58" s="1052"/>
      <c r="FN58" s="1052"/>
      <c r="FO58" s="1052"/>
      <c r="FP58" s="1052"/>
      <c r="FQ58" s="1052"/>
      <c r="FR58" s="1052"/>
      <c r="FS58" s="1052"/>
      <c r="FT58" s="1052"/>
      <c r="FU58" s="1052"/>
      <c r="FV58" s="1052"/>
      <c r="FW58" s="1052"/>
      <c r="FX58" s="1052"/>
      <c r="FY58" s="1052"/>
      <c r="FZ58" s="1052"/>
      <c r="GA58" s="1052"/>
      <c r="GB58" s="1052"/>
      <c r="GC58" s="1052"/>
      <c r="GD58" s="1052"/>
      <c r="GE58" s="1052"/>
      <c r="GF58" s="1052"/>
      <c r="GG58" s="1052"/>
      <c r="GH58" s="1052"/>
      <c r="GI58" s="1052"/>
      <c r="GJ58" s="1052"/>
      <c r="GK58" s="1052"/>
      <c r="GL58" s="1052"/>
      <c r="GM58" s="1052"/>
      <c r="GN58" s="1052"/>
      <c r="GO58" s="1052"/>
      <c r="GP58" s="1052"/>
      <c r="GQ58" s="1052"/>
      <c r="GR58" s="1052"/>
      <c r="GS58" s="1052"/>
      <c r="GT58" s="1052"/>
      <c r="GU58" s="1052"/>
      <c r="GV58" s="1052"/>
      <c r="GW58" s="1052"/>
      <c r="GX58" s="1052"/>
      <c r="GY58" s="1052"/>
      <c r="GZ58" s="1052"/>
      <c r="HA58" s="1052"/>
      <c r="HB58" s="1052"/>
      <c r="HC58" s="1052"/>
      <c r="HD58" s="1052"/>
      <c r="HE58" s="1052"/>
      <c r="HF58" s="1052"/>
      <c r="HG58" s="1052"/>
      <c r="HH58" s="1052"/>
      <c r="HI58" s="1052"/>
      <c r="HJ58" s="1052"/>
      <c r="HK58" s="1052"/>
      <c r="HL58" s="1052"/>
      <c r="HM58" s="1052"/>
      <c r="HN58" s="1052"/>
      <c r="HO58" s="1052"/>
      <c r="HP58" s="1052"/>
      <c r="HQ58" s="1052"/>
      <c r="HR58" s="1052"/>
      <c r="HS58" s="1052"/>
      <c r="HT58" s="1052"/>
      <c r="HU58" s="1052"/>
      <c r="HV58" s="1052"/>
      <c r="HW58" s="1052"/>
      <c r="HX58" s="1052"/>
      <c r="HY58" s="1052"/>
      <c r="HZ58" s="1052"/>
      <c r="IA58" s="1052"/>
      <c r="IB58" s="1052"/>
      <c r="IC58" s="1052"/>
      <c r="ID58" s="1052"/>
      <c r="IE58" s="1052"/>
      <c r="IF58" s="1052"/>
      <c r="IG58" s="1052"/>
      <c r="IH58" s="1052"/>
    </row>
    <row r="59" s="614" customFormat="1" ht="15" spans="1:242">
      <c r="A59" s="1052"/>
      <c r="B59" s="687"/>
      <c r="C59" s="657"/>
      <c r="D59" s="687"/>
      <c r="E59" s="687"/>
      <c r="F59" s="687"/>
      <c r="G59" s="687"/>
      <c r="H59" s="687"/>
      <c r="I59" s="657"/>
      <c r="J59" s="687"/>
      <c r="K59" s="687"/>
      <c r="L59" s="687"/>
      <c r="M59" s="687"/>
      <c r="N59" s="687"/>
      <c r="O59" s="657"/>
      <c r="P59" s="687"/>
      <c r="Q59" s="687"/>
      <c r="R59" s="687"/>
      <c r="S59" s="687"/>
      <c r="T59" s="687"/>
      <c r="U59" s="657"/>
      <c r="V59" s="687"/>
      <c r="W59" s="687"/>
      <c r="X59" s="687"/>
      <c r="Y59" s="687"/>
      <c r="Z59" s="687"/>
      <c r="AA59" s="687"/>
      <c r="AB59" s="687"/>
      <c r="AC59" s="657"/>
      <c r="AD59" s="687"/>
      <c r="AE59" s="687"/>
      <c r="AF59" s="687"/>
      <c r="AG59" s="687"/>
      <c r="AH59" s="687"/>
      <c r="AI59" s="687"/>
      <c r="AJ59" s="687"/>
      <c r="AK59" s="657"/>
      <c r="AL59" s="687"/>
      <c r="AM59" s="687"/>
      <c r="AN59" s="687"/>
      <c r="AO59" s="687"/>
      <c r="AP59" s="687"/>
      <c r="AQ59" s="687"/>
      <c r="AR59" s="687"/>
      <c r="AS59" s="657"/>
      <c r="AT59" s="687"/>
      <c r="AU59" s="687"/>
      <c r="AV59" s="687"/>
      <c r="AW59" s="687"/>
      <c r="AX59" s="687"/>
      <c r="AY59" s="687"/>
      <c r="AZ59" s="687"/>
      <c r="BA59" s="657"/>
      <c r="BB59" s="687"/>
      <c r="BC59" s="687"/>
      <c r="BD59" s="687"/>
      <c r="BE59" s="687"/>
      <c r="BF59" s="687"/>
      <c r="BG59" s="687"/>
      <c r="BH59" s="687"/>
      <c r="BI59" s="657"/>
      <c r="BJ59" s="687"/>
      <c r="BK59" s="687"/>
      <c r="BL59" s="687"/>
      <c r="BM59" s="687"/>
      <c r="BN59" s="687"/>
      <c r="BO59" s="687"/>
      <c r="BP59" s="687"/>
      <c r="BQ59" s="657"/>
      <c r="BR59" s="687"/>
      <c r="BS59" s="687"/>
      <c r="BT59" s="687"/>
      <c r="BU59" s="687"/>
      <c r="BV59" s="687"/>
      <c r="BW59" s="687"/>
      <c r="BX59" s="687"/>
      <c r="BY59" s="657"/>
      <c r="BZ59" s="687"/>
      <c r="CA59" s="687"/>
      <c r="CB59" s="687"/>
      <c r="CC59" s="687"/>
      <c r="CD59" s="687"/>
      <c r="CE59" s="687"/>
      <c r="CF59" s="687"/>
      <c r="CG59" s="657"/>
      <c r="CH59" s="687"/>
      <c r="CI59" s="687"/>
      <c r="CJ59" s="687"/>
      <c r="CK59" s="687"/>
      <c r="CL59" s="687"/>
      <c r="CM59" s="687"/>
      <c r="CN59" s="687"/>
      <c r="CO59" s="657"/>
      <c r="CV59" s="638"/>
      <c r="CW59" s="1052"/>
      <c r="CX59" s="637"/>
      <c r="CY59" s="637"/>
      <c r="CZ59" s="637"/>
      <c r="DA59" s="637"/>
      <c r="DB59" s="637"/>
      <c r="DC59" s="682"/>
      <c r="DD59" s="682"/>
      <c r="DE59" s="682"/>
      <c r="DF59" s="682"/>
      <c r="DG59" s="1052"/>
      <c r="DH59" s="1192"/>
      <c r="DI59" s="1052"/>
      <c r="DJ59" s="1052"/>
      <c r="DK59" s="1052"/>
      <c r="DL59" s="1052"/>
      <c r="DM59" s="1052"/>
      <c r="DN59" s="1052"/>
      <c r="DO59" s="1052"/>
      <c r="DP59" s="1052"/>
      <c r="DQ59" s="1052"/>
      <c r="DR59" s="1052"/>
      <c r="DS59" s="1052"/>
      <c r="DT59" s="1052"/>
      <c r="DU59" s="1052"/>
      <c r="DV59" s="1052"/>
      <c r="DW59" s="1052"/>
      <c r="DX59" s="1052"/>
      <c r="DY59" s="1052"/>
      <c r="DZ59" s="1052"/>
      <c r="EA59" s="1052"/>
      <c r="EB59" s="1052"/>
      <c r="EC59" s="1052"/>
      <c r="ED59" s="1052"/>
      <c r="EE59" s="1052"/>
      <c r="EF59" s="1052"/>
      <c r="EG59" s="1052"/>
      <c r="EH59" s="1052"/>
      <c r="EI59" s="1052"/>
      <c r="EJ59" s="1052"/>
      <c r="EK59" s="1052"/>
      <c r="EL59" s="1052"/>
      <c r="EM59" s="1052"/>
      <c r="EN59" s="1052"/>
      <c r="EO59" s="1052"/>
      <c r="EP59" s="1052"/>
      <c r="EQ59" s="1052"/>
      <c r="ER59" s="1052"/>
      <c r="ES59" s="1052"/>
      <c r="ET59" s="1052"/>
      <c r="EU59" s="1052"/>
      <c r="EV59" s="1052"/>
      <c r="EW59" s="1052"/>
      <c r="EX59" s="1052"/>
      <c r="EY59" s="1052"/>
      <c r="EZ59" s="1052"/>
      <c r="FA59" s="1052"/>
      <c r="FB59" s="1052"/>
      <c r="FC59" s="1052"/>
      <c r="FD59" s="1052"/>
      <c r="FE59" s="1052"/>
      <c r="FF59" s="1052"/>
      <c r="FG59" s="1052"/>
      <c r="FH59" s="1052"/>
      <c r="FI59" s="1052"/>
      <c r="FJ59" s="1052"/>
      <c r="FK59" s="1052"/>
      <c r="FL59" s="1052"/>
      <c r="FM59" s="1052"/>
      <c r="FN59" s="1052"/>
      <c r="FO59" s="1052"/>
      <c r="FP59" s="1052"/>
      <c r="FQ59" s="1052"/>
      <c r="FR59" s="1052"/>
      <c r="FS59" s="1052"/>
      <c r="FT59" s="1052"/>
      <c r="FU59" s="1052"/>
      <c r="FV59" s="1052"/>
      <c r="FW59" s="1052"/>
      <c r="FX59" s="1052"/>
      <c r="FY59" s="1052"/>
      <c r="FZ59" s="1052"/>
      <c r="GA59" s="1052"/>
      <c r="GB59" s="1052"/>
      <c r="GC59" s="1052"/>
      <c r="GD59" s="1052"/>
      <c r="GE59" s="1052"/>
      <c r="GF59" s="1052"/>
      <c r="GG59" s="1052"/>
      <c r="GH59" s="1052"/>
      <c r="GI59" s="1052"/>
      <c r="GJ59" s="1052"/>
      <c r="GK59" s="1052"/>
      <c r="GL59" s="1052"/>
      <c r="GM59" s="1052"/>
      <c r="GN59" s="1052"/>
      <c r="GO59" s="1052"/>
      <c r="GP59" s="1052"/>
      <c r="GQ59" s="1052"/>
      <c r="GR59" s="1052"/>
      <c r="GS59" s="1052"/>
      <c r="GT59" s="1052"/>
      <c r="GU59" s="1052"/>
      <c r="GV59" s="1052"/>
      <c r="GW59" s="1052"/>
      <c r="GX59" s="1052"/>
      <c r="GY59" s="1052"/>
      <c r="GZ59" s="1052"/>
      <c r="HA59" s="1052"/>
      <c r="HB59" s="1052"/>
      <c r="HC59" s="1052"/>
      <c r="HD59" s="1052"/>
      <c r="HE59" s="1052"/>
      <c r="HF59" s="1052"/>
      <c r="HG59" s="1052"/>
      <c r="HH59" s="1052"/>
      <c r="HI59" s="1052"/>
      <c r="HJ59" s="1052"/>
      <c r="HK59" s="1052"/>
      <c r="HL59" s="1052"/>
      <c r="HM59" s="1052"/>
      <c r="HN59" s="1052"/>
      <c r="HO59" s="1052"/>
      <c r="HP59" s="1052"/>
      <c r="HQ59" s="1052"/>
      <c r="HR59" s="1052"/>
      <c r="HS59" s="1052"/>
      <c r="HT59" s="1052"/>
      <c r="HU59" s="1052"/>
      <c r="HV59" s="1052"/>
      <c r="HW59" s="1052"/>
      <c r="HX59" s="1052"/>
      <c r="HY59" s="1052"/>
      <c r="HZ59" s="1052"/>
      <c r="IA59" s="1052"/>
      <c r="IB59" s="1052"/>
      <c r="IC59" s="1052"/>
      <c r="ID59" s="1052"/>
      <c r="IE59" s="1052"/>
      <c r="IF59" s="1052"/>
      <c r="IG59" s="1052"/>
      <c r="IH59" s="1052"/>
    </row>
    <row r="60" s="614" customFormat="1" ht="15" spans="1:242">
      <c r="A60" s="1052"/>
      <c r="B60" s="687"/>
      <c r="C60" s="657"/>
      <c r="D60" s="687"/>
      <c r="E60" s="687"/>
      <c r="F60" s="687"/>
      <c r="G60" s="687"/>
      <c r="H60" s="687"/>
      <c r="I60" s="657"/>
      <c r="J60" s="687"/>
      <c r="K60" s="687"/>
      <c r="L60" s="687"/>
      <c r="M60" s="687"/>
      <c r="N60" s="687"/>
      <c r="O60" s="657"/>
      <c r="P60" s="687"/>
      <c r="Q60" s="687"/>
      <c r="R60" s="687"/>
      <c r="S60" s="687"/>
      <c r="T60" s="687"/>
      <c r="U60" s="657"/>
      <c r="V60" s="687"/>
      <c r="W60" s="687"/>
      <c r="X60" s="687"/>
      <c r="Y60" s="687"/>
      <c r="Z60" s="687"/>
      <c r="AA60" s="687"/>
      <c r="AB60" s="687"/>
      <c r="AC60" s="657"/>
      <c r="AD60" s="687"/>
      <c r="AE60" s="687"/>
      <c r="AF60" s="687"/>
      <c r="AG60" s="687"/>
      <c r="AH60" s="687"/>
      <c r="AI60" s="687"/>
      <c r="AJ60" s="687"/>
      <c r="AK60" s="657"/>
      <c r="AL60" s="687"/>
      <c r="AM60" s="687"/>
      <c r="AN60" s="687"/>
      <c r="AO60" s="687"/>
      <c r="AP60" s="687"/>
      <c r="AQ60" s="687"/>
      <c r="AR60" s="687"/>
      <c r="AS60" s="657"/>
      <c r="AT60" s="687"/>
      <c r="AU60" s="687"/>
      <c r="AV60" s="687"/>
      <c r="AW60" s="687"/>
      <c r="AX60" s="687"/>
      <c r="AY60" s="687"/>
      <c r="AZ60" s="687"/>
      <c r="BA60" s="657"/>
      <c r="BB60" s="687"/>
      <c r="BC60" s="687"/>
      <c r="BD60" s="687"/>
      <c r="BE60" s="687"/>
      <c r="BF60" s="687"/>
      <c r="BG60" s="687"/>
      <c r="BH60" s="687"/>
      <c r="BI60" s="657"/>
      <c r="BJ60" s="687"/>
      <c r="BK60" s="687"/>
      <c r="BL60" s="687"/>
      <c r="BM60" s="687"/>
      <c r="BN60" s="687"/>
      <c r="BO60" s="687"/>
      <c r="BP60" s="687"/>
      <c r="BQ60" s="657"/>
      <c r="BR60" s="687"/>
      <c r="BS60" s="687"/>
      <c r="BT60" s="687"/>
      <c r="BU60" s="687"/>
      <c r="BV60" s="687"/>
      <c r="BW60" s="687"/>
      <c r="BX60" s="687"/>
      <c r="BY60" s="657"/>
      <c r="BZ60" s="687"/>
      <c r="CA60" s="687"/>
      <c r="CB60" s="687"/>
      <c r="CC60" s="687"/>
      <c r="CD60" s="687"/>
      <c r="CE60" s="687"/>
      <c r="CF60" s="687"/>
      <c r="CG60" s="657"/>
      <c r="CH60" s="687"/>
      <c r="CI60" s="687"/>
      <c r="CJ60" s="687"/>
      <c r="CK60" s="687"/>
      <c r="CL60" s="687"/>
      <c r="CM60" s="687"/>
      <c r="CN60" s="687"/>
      <c r="CO60" s="657"/>
      <c r="CV60" s="638"/>
      <c r="CW60" s="1052"/>
      <c r="CX60" s="637"/>
      <c r="CY60" s="637"/>
      <c r="CZ60" s="637"/>
      <c r="DA60" s="637"/>
      <c r="DB60" s="637"/>
      <c r="DC60" s="682"/>
      <c r="DD60" s="682"/>
      <c r="DE60" s="682"/>
      <c r="DF60" s="682"/>
      <c r="DG60" s="1052"/>
      <c r="DH60" s="1192"/>
      <c r="DI60" s="1052"/>
      <c r="DJ60" s="1052"/>
      <c r="DK60" s="1052"/>
      <c r="DL60" s="1052"/>
      <c r="DM60" s="1052"/>
      <c r="DN60" s="1052"/>
      <c r="DO60" s="1052"/>
      <c r="DP60" s="1052"/>
      <c r="DQ60" s="1052"/>
      <c r="DR60" s="1052"/>
      <c r="DS60" s="1052"/>
      <c r="DT60" s="1052"/>
      <c r="DU60" s="1052"/>
      <c r="DV60" s="1052"/>
      <c r="DW60" s="1052"/>
      <c r="DX60" s="1052"/>
      <c r="DY60" s="1052"/>
      <c r="DZ60" s="1052"/>
      <c r="EA60" s="1052"/>
      <c r="EB60" s="1052"/>
      <c r="EC60" s="1052"/>
      <c r="ED60" s="1052"/>
      <c r="EE60" s="1052"/>
      <c r="EF60" s="1052"/>
      <c r="EG60" s="1052"/>
      <c r="EH60" s="1052"/>
      <c r="EI60" s="1052"/>
      <c r="EJ60" s="1052"/>
      <c r="EK60" s="1052"/>
      <c r="EL60" s="1052"/>
      <c r="EM60" s="1052"/>
      <c r="EN60" s="1052"/>
      <c r="EO60" s="1052"/>
      <c r="EP60" s="1052"/>
      <c r="EQ60" s="1052"/>
      <c r="ER60" s="1052"/>
      <c r="ES60" s="1052"/>
      <c r="ET60" s="1052"/>
      <c r="EU60" s="1052"/>
      <c r="EV60" s="1052"/>
      <c r="EW60" s="1052"/>
      <c r="EX60" s="1052"/>
      <c r="EY60" s="1052"/>
      <c r="EZ60" s="1052"/>
      <c r="FA60" s="1052"/>
      <c r="FB60" s="1052"/>
      <c r="FC60" s="1052"/>
      <c r="FD60" s="1052"/>
      <c r="FE60" s="1052"/>
      <c r="FF60" s="1052"/>
      <c r="FG60" s="1052"/>
      <c r="FH60" s="1052"/>
      <c r="FI60" s="1052"/>
      <c r="FJ60" s="1052"/>
      <c r="FK60" s="1052"/>
      <c r="FL60" s="1052"/>
      <c r="FM60" s="1052"/>
      <c r="FN60" s="1052"/>
      <c r="FO60" s="1052"/>
      <c r="FP60" s="1052"/>
      <c r="FQ60" s="1052"/>
      <c r="FR60" s="1052"/>
      <c r="FS60" s="1052"/>
      <c r="FT60" s="1052"/>
      <c r="FU60" s="1052"/>
      <c r="FV60" s="1052"/>
      <c r="FW60" s="1052"/>
      <c r="FX60" s="1052"/>
      <c r="FY60" s="1052"/>
      <c r="FZ60" s="1052"/>
      <c r="GA60" s="1052"/>
      <c r="GB60" s="1052"/>
      <c r="GC60" s="1052"/>
      <c r="GD60" s="1052"/>
      <c r="GE60" s="1052"/>
      <c r="GF60" s="1052"/>
      <c r="GG60" s="1052"/>
      <c r="GH60" s="1052"/>
      <c r="GI60" s="1052"/>
      <c r="GJ60" s="1052"/>
      <c r="GK60" s="1052"/>
      <c r="GL60" s="1052"/>
      <c r="GM60" s="1052"/>
      <c r="GN60" s="1052"/>
      <c r="GO60" s="1052"/>
      <c r="GP60" s="1052"/>
      <c r="GQ60" s="1052"/>
      <c r="GR60" s="1052"/>
      <c r="GS60" s="1052"/>
      <c r="GT60" s="1052"/>
      <c r="GU60" s="1052"/>
      <c r="GV60" s="1052"/>
      <c r="GW60" s="1052"/>
      <c r="GX60" s="1052"/>
      <c r="GY60" s="1052"/>
      <c r="GZ60" s="1052"/>
      <c r="HA60" s="1052"/>
      <c r="HB60" s="1052"/>
      <c r="HC60" s="1052"/>
      <c r="HD60" s="1052"/>
      <c r="HE60" s="1052"/>
      <c r="HF60" s="1052"/>
      <c r="HG60" s="1052"/>
      <c r="HH60" s="1052"/>
      <c r="HI60" s="1052"/>
      <c r="HJ60" s="1052"/>
      <c r="HK60" s="1052"/>
      <c r="HL60" s="1052"/>
      <c r="HM60" s="1052"/>
      <c r="HN60" s="1052"/>
      <c r="HO60" s="1052"/>
      <c r="HP60" s="1052"/>
      <c r="HQ60" s="1052"/>
      <c r="HR60" s="1052"/>
      <c r="HS60" s="1052"/>
      <c r="HT60" s="1052"/>
      <c r="HU60" s="1052"/>
      <c r="HV60" s="1052"/>
      <c r="HW60" s="1052"/>
      <c r="HX60" s="1052"/>
      <c r="HY60" s="1052"/>
      <c r="HZ60" s="1052"/>
      <c r="IA60" s="1052"/>
      <c r="IB60" s="1052"/>
      <c r="IC60" s="1052"/>
      <c r="ID60" s="1052"/>
      <c r="IE60" s="1052"/>
      <c r="IF60" s="1052"/>
      <c r="IG60" s="1052"/>
      <c r="IH60" s="1052"/>
    </row>
    <row r="61" s="614" customFormat="1" ht="15" spans="1:242">
      <c r="A61" s="1052"/>
      <c r="B61" s="687"/>
      <c r="C61" s="657"/>
      <c r="D61" s="687"/>
      <c r="E61" s="687"/>
      <c r="F61" s="687"/>
      <c r="G61" s="687"/>
      <c r="H61" s="687"/>
      <c r="I61" s="657"/>
      <c r="J61" s="687"/>
      <c r="K61" s="687"/>
      <c r="L61" s="687"/>
      <c r="M61" s="687"/>
      <c r="N61" s="687"/>
      <c r="O61" s="657"/>
      <c r="P61" s="687"/>
      <c r="Q61" s="687"/>
      <c r="R61" s="687"/>
      <c r="S61" s="687"/>
      <c r="T61" s="687"/>
      <c r="U61" s="657"/>
      <c r="V61" s="687"/>
      <c r="W61" s="687"/>
      <c r="X61" s="687"/>
      <c r="Y61" s="687"/>
      <c r="Z61" s="687"/>
      <c r="AA61" s="687"/>
      <c r="AB61" s="687"/>
      <c r="AC61" s="657"/>
      <c r="AD61" s="687"/>
      <c r="AE61" s="687"/>
      <c r="AF61" s="687"/>
      <c r="AG61" s="687"/>
      <c r="AH61" s="687"/>
      <c r="AI61" s="687"/>
      <c r="AJ61" s="687"/>
      <c r="AK61" s="657"/>
      <c r="AL61" s="687"/>
      <c r="AM61" s="687"/>
      <c r="AN61" s="687"/>
      <c r="AO61" s="687"/>
      <c r="AP61" s="687"/>
      <c r="AQ61" s="687"/>
      <c r="AR61" s="687"/>
      <c r="AS61" s="657"/>
      <c r="AT61" s="687"/>
      <c r="AU61" s="687"/>
      <c r="AV61" s="687"/>
      <c r="AW61" s="687"/>
      <c r="AX61" s="687"/>
      <c r="AY61" s="687"/>
      <c r="AZ61" s="687"/>
      <c r="BA61" s="657"/>
      <c r="BB61" s="687"/>
      <c r="BC61" s="687"/>
      <c r="BD61" s="687"/>
      <c r="BE61" s="687"/>
      <c r="BF61" s="687"/>
      <c r="BG61" s="687"/>
      <c r="BH61" s="687"/>
      <c r="BI61" s="657"/>
      <c r="BJ61" s="687"/>
      <c r="BK61" s="687"/>
      <c r="BL61" s="687"/>
      <c r="BM61" s="687"/>
      <c r="BN61" s="687"/>
      <c r="BO61" s="687"/>
      <c r="BP61" s="687"/>
      <c r="BQ61" s="657"/>
      <c r="BR61" s="687"/>
      <c r="BS61" s="687"/>
      <c r="BT61" s="687"/>
      <c r="BU61" s="687"/>
      <c r="BV61" s="687"/>
      <c r="BW61" s="687"/>
      <c r="BX61" s="687"/>
      <c r="BY61" s="657"/>
      <c r="BZ61" s="687"/>
      <c r="CA61" s="687"/>
      <c r="CB61" s="687"/>
      <c r="CC61" s="687"/>
      <c r="CD61" s="687"/>
      <c r="CE61" s="687"/>
      <c r="CF61" s="687"/>
      <c r="CG61" s="657"/>
      <c r="CH61" s="687"/>
      <c r="CI61" s="687"/>
      <c r="CJ61" s="687"/>
      <c r="CK61" s="687"/>
      <c r="CL61" s="687"/>
      <c r="CM61" s="687"/>
      <c r="CN61" s="687"/>
      <c r="CO61" s="657"/>
      <c r="CV61" s="638"/>
      <c r="CW61" s="1052"/>
      <c r="CX61" s="637"/>
      <c r="CY61" s="637"/>
      <c r="CZ61" s="637"/>
      <c r="DA61" s="637"/>
      <c r="DB61" s="637"/>
      <c r="DC61" s="682"/>
      <c r="DD61" s="682"/>
      <c r="DE61" s="682"/>
      <c r="DF61" s="682"/>
      <c r="DG61" s="1052"/>
      <c r="DH61" s="1192"/>
      <c r="DI61" s="1052"/>
      <c r="DJ61" s="1052"/>
      <c r="DK61" s="1052"/>
      <c r="DL61" s="1052"/>
      <c r="DM61" s="1052"/>
      <c r="DN61" s="1052"/>
      <c r="DO61" s="1052"/>
      <c r="DP61" s="1052"/>
      <c r="DQ61" s="1052"/>
      <c r="DR61" s="1052"/>
      <c r="DS61" s="1052"/>
      <c r="DT61" s="1052"/>
      <c r="DU61" s="1052"/>
      <c r="DV61" s="1052"/>
      <c r="DW61" s="1052"/>
      <c r="DX61" s="1052"/>
      <c r="DY61" s="1052"/>
      <c r="DZ61" s="1052"/>
      <c r="EA61" s="1052"/>
      <c r="EB61" s="1052"/>
      <c r="EC61" s="1052"/>
      <c r="ED61" s="1052"/>
      <c r="EE61" s="1052"/>
      <c r="EF61" s="1052"/>
      <c r="EG61" s="1052"/>
      <c r="EH61" s="1052"/>
      <c r="EI61" s="1052"/>
      <c r="EJ61" s="1052"/>
      <c r="EK61" s="1052"/>
      <c r="EL61" s="1052"/>
      <c r="EM61" s="1052"/>
      <c r="EN61" s="1052"/>
      <c r="EO61" s="1052"/>
      <c r="EP61" s="1052"/>
      <c r="EQ61" s="1052"/>
      <c r="ER61" s="1052"/>
      <c r="ES61" s="1052"/>
      <c r="ET61" s="1052"/>
      <c r="EU61" s="1052"/>
      <c r="EV61" s="1052"/>
      <c r="EW61" s="1052"/>
      <c r="EX61" s="1052"/>
      <c r="EY61" s="1052"/>
      <c r="EZ61" s="1052"/>
      <c r="FA61" s="1052"/>
      <c r="FB61" s="1052"/>
      <c r="FC61" s="1052"/>
      <c r="FD61" s="1052"/>
      <c r="FE61" s="1052"/>
      <c r="FF61" s="1052"/>
      <c r="FG61" s="1052"/>
      <c r="FH61" s="1052"/>
      <c r="FI61" s="1052"/>
      <c r="FJ61" s="1052"/>
      <c r="FK61" s="1052"/>
      <c r="FL61" s="1052"/>
      <c r="FM61" s="1052"/>
      <c r="FN61" s="1052"/>
      <c r="FO61" s="1052"/>
      <c r="FP61" s="1052"/>
      <c r="FQ61" s="1052"/>
      <c r="FR61" s="1052"/>
      <c r="FS61" s="1052"/>
      <c r="FT61" s="1052"/>
      <c r="FU61" s="1052"/>
      <c r="FV61" s="1052"/>
      <c r="FW61" s="1052"/>
      <c r="FX61" s="1052"/>
      <c r="FY61" s="1052"/>
      <c r="FZ61" s="1052"/>
      <c r="GA61" s="1052"/>
      <c r="GB61" s="1052"/>
      <c r="GC61" s="1052"/>
      <c r="GD61" s="1052"/>
      <c r="GE61" s="1052"/>
      <c r="GF61" s="1052"/>
      <c r="GG61" s="1052"/>
      <c r="GH61" s="1052"/>
      <c r="GI61" s="1052"/>
      <c r="GJ61" s="1052"/>
      <c r="GK61" s="1052"/>
      <c r="GL61" s="1052"/>
      <c r="GM61" s="1052"/>
      <c r="GN61" s="1052"/>
      <c r="GO61" s="1052"/>
      <c r="GP61" s="1052"/>
      <c r="GQ61" s="1052"/>
      <c r="GR61" s="1052"/>
      <c r="GS61" s="1052"/>
      <c r="GT61" s="1052"/>
      <c r="GU61" s="1052"/>
      <c r="GV61" s="1052"/>
      <c r="GW61" s="1052"/>
      <c r="GX61" s="1052"/>
      <c r="GY61" s="1052"/>
      <c r="GZ61" s="1052"/>
      <c r="HA61" s="1052"/>
      <c r="HB61" s="1052"/>
      <c r="HC61" s="1052"/>
      <c r="HD61" s="1052"/>
      <c r="HE61" s="1052"/>
      <c r="HF61" s="1052"/>
      <c r="HG61" s="1052"/>
      <c r="HH61" s="1052"/>
      <c r="HI61" s="1052"/>
      <c r="HJ61" s="1052"/>
      <c r="HK61" s="1052"/>
      <c r="HL61" s="1052"/>
      <c r="HM61" s="1052"/>
      <c r="HN61" s="1052"/>
      <c r="HO61" s="1052"/>
      <c r="HP61" s="1052"/>
      <c r="HQ61" s="1052"/>
      <c r="HR61" s="1052"/>
      <c r="HS61" s="1052"/>
      <c r="HT61" s="1052"/>
      <c r="HU61" s="1052"/>
      <c r="HV61" s="1052"/>
      <c r="HW61" s="1052"/>
      <c r="HX61" s="1052"/>
      <c r="HY61" s="1052"/>
      <c r="HZ61" s="1052"/>
      <c r="IA61" s="1052"/>
      <c r="IB61" s="1052"/>
      <c r="IC61" s="1052"/>
      <c r="ID61" s="1052"/>
      <c r="IE61" s="1052"/>
      <c r="IF61" s="1052"/>
      <c r="IG61" s="1052"/>
      <c r="IH61" s="1052"/>
    </row>
    <row r="62" s="614" customFormat="1" ht="15" spans="1:242">
      <c r="A62" s="1052"/>
      <c r="B62" s="687"/>
      <c r="C62" s="657"/>
      <c r="D62" s="687"/>
      <c r="E62" s="687"/>
      <c r="F62" s="687"/>
      <c r="G62" s="687"/>
      <c r="H62" s="687"/>
      <c r="I62" s="657"/>
      <c r="J62" s="687"/>
      <c r="K62" s="687"/>
      <c r="L62" s="687"/>
      <c r="M62" s="687"/>
      <c r="N62" s="687"/>
      <c r="O62" s="657"/>
      <c r="P62" s="687"/>
      <c r="Q62" s="687"/>
      <c r="R62" s="687"/>
      <c r="S62" s="687"/>
      <c r="T62" s="687"/>
      <c r="U62" s="657"/>
      <c r="V62" s="687"/>
      <c r="W62" s="687"/>
      <c r="X62" s="687"/>
      <c r="Y62" s="687"/>
      <c r="Z62" s="687"/>
      <c r="AA62" s="687"/>
      <c r="AB62" s="687"/>
      <c r="AC62" s="657"/>
      <c r="AD62" s="687"/>
      <c r="AE62" s="687"/>
      <c r="AF62" s="687"/>
      <c r="AG62" s="687"/>
      <c r="AH62" s="687"/>
      <c r="AI62" s="687"/>
      <c r="AJ62" s="687"/>
      <c r="AK62" s="657"/>
      <c r="AL62" s="687"/>
      <c r="AM62" s="687"/>
      <c r="AN62" s="687"/>
      <c r="AO62" s="687"/>
      <c r="AP62" s="687"/>
      <c r="AQ62" s="687"/>
      <c r="AR62" s="687"/>
      <c r="AS62" s="657"/>
      <c r="AT62" s="687"/>
      <c r="AU62" s="687"/>
      <c r="AV62" s="687"/>
      <c r="AW62" s="687"/>
      <c r="AX62" s="687"/>
      <c r="AY62" s="687"/>
      <c r="AZ62" s="687"/>
      <c r="BA62" s="657"/>
      <c r="BB62" s="687"/>
      <c r="BC62" s="687"/>
      <c r="BD62" s="687"/>
      <c r="BE62" s="687"/>
      <c r="BF62" s="687"/>
      <c r="BG62" s="687"/>
      <c r="BH62" s="687"/>
      <c r="BI62" s="657"/>
      <c r="BJ62" s="687"/>
      <c r="BK62" s="687"/>
      <c r="BL62" s="687"/>
      <c r="BM62" s="687"/>
      <c r="BN62" s="687"/>
      <c r="BO62" s="687"/>
      <c r="BP62" s="687"/>
      <c r="BQ62" s="657"/>
      <c r="BR62" s="687"/>
      <c r="BS62" s="687"/>
      <c r="BT62" s="687"/>
      <c r="BU62" s="687"/>
      <c r="BV62" s="687"/>
      <c r="BW62" s="687"/>
      <c r="BX62" s="687"/>
      <c r="BY62" s="657"/>
      <c r="BZ62" s="687"/>
      <c r="CA62" s="687"/>
      <c r="CB62" s="687"/>
      <c r="CC62" s="687"/>
      <c r="CD62" s="687"/>
      <c r="CE62" s="687"/>
      <c r="CF62" s="687"/>
      <c r="CG62" s="657"/>
      <c r="CH62" s="687"/>
      <c r="CI62" s="687"/>
      <c r="CJ62" s="687"/>
      <c r="CK62" s="687"/>
      <c r="CL62" s="687"/>
      <c r="CM62" s="687"/>
      <c r="CN62" s="687"/>
      <c r="CO62" s="657"/>
      <c r="CV62" s="638"/>
      <c r="CW62" s="1052"/>
      <c r="CX62" s="637"/>
      <c r="CY62" s="637"/>
      <c r="CZ62" s="637"/>
      <c r="DA62" s="637"/>
      <c r="DB62" s="637"/>
      <c r="DC62" s="682"/>
      <c r="DD62" s="682"/>
      <c r="DE62" s="682"/>
      <c r="DF62" s="682"/>
      <c r="DG62" s="1052"/>
      <c r="DH62" s="1192"/>
      <c r="DI62" s="1052"/>
      <c r="DJ62" s="1052"/>
      <c r="DK62" s="1052"/>
      <c r="DL62" s="1052"/>
      <c r="DM62" s="1052"/>
      <c r="DN62" s="1052"/>
      <c r="DO62" s="1052"/>
      <c r="DP62" s="1052"/>
      <c r="DQ62" s="1052"/>
      <c r="DR62" s="1052"/>
      <c r="DS62" s="1052"/>
      <c r="DT62" s="1052"/>
      <c r="DU62" s="1052"/>
      <c r="DV62" s="1052"/>
      <c r="DW62" s="1052"/>
      <c r="DX62" s="1052"/>
      <c r="DY62" s="1052"/>
      <c r="DZ62" s="1052"/>
      <c r="EA62" s="1052"/>
      <c r="EB62" s="1052"/>
      <c r="EC62" s="1052"/>
      <c r="ED62" s="1052"/>
      <c r="EE62" s="1052"/>
      <c r="EF62" s="1052"/>
      <c r="EG62" s="1052"/>
      <c r="EH62" s="1052"/>
      <c r="EI62" s="1052"/>
      <c r="EJ62" s="1052"/>
      <c r="EK62" s="1052"/>
      <c r="EL62" s="1052"/>
      <c r="EM62" s="1052"/>
      <c r="EN62" s="1052"/>
      <c r="EO62" s="1052"/>
      <c r="EP62" s="1052"/>
      <c r="EQ62" s="1052"/>
      <c r="ER62" s="1052"/>
      <c r="ES62" s="1052"/>
      <c r="ET62" s="1052"/>
      <c r="EU62" s="1052"/>
      <c r="EV62" s="1052"/>
      <c r="EW62" s="1052"/>
      <c r="EX62" s="1052"/>
      <c r="EY62" s="1052"/>
      <c r="EZ62" s="1052"/>
      <c r="FA62" s="1052"/>
      <c r="FB62" s="1052"/>
      <c r="FC62" s="1052"/>
      <c r="FD62" s="1052"/>
      <c r="FE62" s="1052"/>
      <c r="FF62" s="1052"/>
      <c r="FG62" s="1052"/>
      <c r="FH62" s="1052"/>
      <c r="FI62" s="1052"/>
      <c r="FJ62" s="1052"/>
      <c r="FK62" s="1052"/>
      <c r="FL62" s="1052"/>
      <c r="FM62" s="1052"/>
      <c r="FN62" s="1052"/>
      <c r="FO62" s="1052"/>
      <c r="FP62" s="1052"/>
      <c r="FQ62" s="1052"/>
      <c r="FR62" s="1052"/>
      <c r="FS62" s="1052"/>
      <c r="FT62" s="1052"/>
      <c r="FU62" s="1052"/>
      <c r="FV62" s="1052"/>
      <c r="FW62" s="1052"/>
      <c r="FX62" s="1052"/>
      <c r="FY62" s="1052"/>
      <c r="FZ62" s="1052"/>
      <c r="GA62" s="1052"/>
      <c r="GB62" s="1052"/>
      <c r="GC62" s="1052"/>
      <c r="GD62" s="1052"/>
      <c r="GE62" s="1052"/>
      <c r="GF62" s="1052"/>
      <c r="GG62" s="1052"/>
      <c r="GH62" s="1052"/>
      <c r="GI62" s="1052"/>
      <c r="GJ62" s="1052"/>
      <c r="GK62" s="1052"/>
      <c r="GL62" s="1052"/>
      <c r="GM62" s="1052"/>
      <c r="GN62" s="1052"/>
      <c r="GO62" s="1052"/>
      <c r="GP62" s="1052"/>
      <c r="GQ62" s="1052"/>
      <c r="GR62" s="1052"/>
      <c r="GS62" s="1052"/>
      <c r="GT62" s="1052"/>
      <c r="GU62" s="1052"/>
      <c r="GV62" s="1052"/>
      <c r="GW62" s="1052"/>
      <c r="GX62" s="1052"/>
      <c r="GY62" s="1052"/>
      <c r="GZ62" s="1052"/>
      <c r="HA62" s="1052"/>
      <c r="HB62" s="1052"/>
      <c r="HC62" s="1052"/>
      <c r="HD62" s="1052"/>
      <c r="HE62" s="1052"/>
      <c r="HF62" s="1052"/>
      <c r="HG62" s="1052"/>
      <c r="HH62" s="1052"/>
      <c r="HI62" s="1052"/>
      <c r="HJ62" s="1052"/>
      <c r="HK62" s="1052"/>
      <c r="HL62" s="1052"/>
      <c r="HM62" s="1052"/>
      <c r="HN62" s="1052"/>
      <c r="HO62" s="1052"/>
      <c r="HP62" s="1052"/>
      <c r="HQ62" s="1052"/>
      <c r="HR62" s="1052"/>
      <c r="HS62" s="1052"/>
      <c r="HT62" s="1052"/>
      <c r="HU62" s="1052"/>
      <c r="HV62" s="1052"/>
      <c r="HW62" s="1052"/>
      <c r="HX62" s="1052"/>
      <c r="HY62" s="1052"/>
      <c r="HZ62" s="1052"/>
      <c r="IA62" s="1052"/>
      <c r="IB62" s="1052"/>
      <c r="IC62" s="1052"/>
      <c r="ID62" s="1052"/>
      <c r="IE62" s="1052"/>
      <c r="IF62" s="1052"/>
      <c r="IG62" s="1052"/>
      <c r="IH62" s="1052"/>
    </row>
    <row r="63" s="614" customFormat="1" ht="15" spans="1:242">
      <c r="A63" s="1052"/>
      <c r="B63" s="687"/>
      <c r="C63" s="657"/>
      <c r="D63" s="687"/>
      <c r="E63" s="687"/>
      <c r="F63" s="687"/>
      <c r="G63" s="687"/>
      <c r="H63" s="687"/>
      <c r="I63" s="657"/>
      <c r="J63" s="687"/>
      <c r="K63" s="687"/>
      <c r="L63" s="687"/>
      <c r="M63" s="687"/>
      <c r="N63" s="687"/>
      <c r="O63" s="657"/>
      <c r="P63" s="687"/>
      <c r="Q63" s="687"/>
      <c r="R63" s="687"/>
      <c r="S63" s="687"/>
      <c r="T63" s="687"/>
      <c r="U63" s="657"/>
      <c r="V63" s="687"/>
      <c r="W63" s="687"/>
      <c r="X63" s="687"/>
      <c r="Y63" s="687"/>
      <c r="Z63" s="687"/>
      <c r="AA63" s="687"/>
      <c r="AB63" s="687"/>
      <c r="AC63" s="657"/>
      <c r="AD63" s="687"/>
      <c r="AE63" s="687"/>
      <c r="AF63" s="687"/>
      <c r="AG63" s="687"/>
      <c r="AH63" s="687"/>
      <c r="AI63" s="687"/>
      <c r="AJ63" s="687"/>
      <c r="AK63" s="657"/>
      <c r="AL63" s="687"/>
      <c r="AM63" s="687"/>
      <c r="AN63" s="687"/>
      <c r="AO63" s="687"/>
      <c r="AP63" s="687"/>
      <c r="AQ63" s="687"/>
      <c r="AR63" s="687"/>
      <c r="AS63" s="657"/>
      <c r="AT63" s="687"/>
      <c r="AU63" s="687"/>
      <c r="AV63" s="687"/>
      <c r="AW63" s="687"/>
      <c r="AX63" s="687"/>
      <c r="AY63" s="687"/>
      <c r="AZ63" s="687"/>
      <c r="BA63" s="657"/>
      <c r="BB63" s="687"/>
      <c r="BC63" s="687"/>
      <c r="BD63" s="687"/>
      <c r="BE63" s="687"/>
      <c r="BF63" s="687"/>
      <c r="BG63" s="687"/>
      <c r="BH63" s="687"/>
      <c r="BI63" s="657"/>
      <c r="BJ63" s="687"/>
      <c r="BK63" s="687"/>
      <c r="BL63" s="687"/>
      <c r="BM63" s="687"/>
      <c r="BN63" s="687"/>
      <c r="BO63" s="687"/>
      <c r="BP63" s="687"/>
      <c r="BQ63" s="657"/>
      <c r="BR63" s="687"/>
      <c r="BS63" s="687"/>
      <c r="BT63" s="687"/>
      <c r="BU63" s="687"/>
      <c r="BV63" s="687"/>
      <c r="BW63" s="687"/>
      <c r="BX63" s="687"/>
      <c r="BY63" s="657"/>
      <c r="BZ63" s="687"/>
      <c r="CA63" s="687"/>
      <c r="CB63" s="687"/>
      <c r="CC63" s="687"/>
      <c r="CD63" s="687"/>
      <c r="CE63" s="687"/>
      <c r="CF63" s="687"/>
      <c r="CG63" s="657"/>
      <c r="CH63" s="687"/>
      <c r="CI63" s="687"/>
      <c r="CJ63" s="687"/>
      <c r="CK63" s="687"/>
      <c r="CL63" s="687"/>
      <c r="CM63" s="687"/>
      <c r="CN63" s="687"/>
      <c r="CO63" s="657"/>
      <c r="CV63" s="638"/>
      <c r="CW63" s="1052"/>
      <c r="CX63" s="637"/>
      <c r="CY63" s="637"/>
      <c r="CZ63" s="637"/>
      <c r="DA63" s="637"/>
      <c r="DB63" s="637"/>
      <c r="DC63" s="682"/>
      <c r="DD63" s="682"/>
      <c r="DE63" s="682"/>
      <c r="DF63" s="682"/>
      <c r="DG63" s="1052"/>
      <c r="DH63" s="1192"/>
      <c r="DI63" s="1052"/>
      <c r="DJ63" s="1052"/>
      <c r="DK63" s="1052"/>
      <c r="DL63" s="1052"/>
      <c r="DM63" s="1052"/>
      <c r="DN63" s="1052"/>
      <c r="DO63" s="1052"/>
      <c r="DP63" s="1052"/>
      <c r="DQ63" s="1052"/>
      <c r="DR63" s="1052"/>
      <c r="DS63" s="1052"/>
      <c r="DT63" s="1052"/>
      <c r="DU63" s="1052"/>
      <c r="DV63" s="1052"/>
      <c r="DW63" s="1052"/>
      <c r="DX63" s="1052"/>
      <c r="DY63" s="1052"/>
      <c r="DZ63" s="1052"/>
      <c r="EA63" s="1052"/>
      <c r="EB63" s="1052"/>
      <c r="EC63" s="1052"/>
      <c r="ED63" s="1052"/>
      <c r="EE63" s="1052"/>
      <c r="EF63" s="1052"/>
      <c r="EG63" s="1052"/>
      <c r="EH63" s="1052"/>
      <c r="EI63" s="1052"/>
      <c r="EJ63" s="1052"/>
      <c r="EK63" s="1052"/>
      <c r="EL63" s="1052"/>
      <c r="EM63" s="1052"/>
      <c r="EN63" s="1052"/>
      <c r="EO63" s="1052"/>
      <c r="EP63" s="1052"/>
      <c r="EQ63" s="1052"/>
      <c r="ER63" s="1052"/>
      <c r="ES63" s="1052"/>
      <c r="ET63" s="1052"/>
      <c r="EU63" s="1052"/>
      <c r="EV63" s="1052"/>
      <c r="EW63" s="1052"/>
      <c r="EX63" s="1052"/>
      <c r="EY63" s="1052"/>
      <c r="EZ63" s="1052"/>
      <c r="FA63" s="1052"/>
      <c r="FB63" s="1052"/>
      <c r="FC63" s="1052"/>
      <c r="FD63" s="1052"/>
      <c r="FE63" s="1052"/>
      <c r="FF63" s="1052"/>
      <c r="FG63" s="1052"/>
      <c r="FH63" s="1052"/>
      <c r="FI63" s="1052"/>
      <c r="FJ63" s="1052"/>
      <c r="FK63" s="1052"/>
      <c r="FL63" s="1052"/>
      <c r="FM63" s="1052"/>
      <c r="FN63" s="1052"/>
      <c r="FO63" s="1052"/>
      <c r="FP63" s="1052"/>
      <c r="FQ63" s="1052"/>
      <c r="FR63" s="1052"/>
      <c r="FS63" s="1052"/>
      <c r="FT63" s="1052"/>
      <c r="FU63" s="1052"/>
      <c r="FV63" s="1052"/>
      <c r="FW63" s="1052"/>
      <c r="FX63" s="1052"/>
      <c r="FY63" s="1052"/>
      <c r="FZ63" s="1052"/>
      <c r="GA63" s="1052"/>
      <c r="GB63" s="1052"/>
      <c r="GC63" s="1052"/>
      <c r="GD63" s="1052"/>
      <c r="GE63" s="1052"/>
      <c r="GF63" s="1052"/>
      <c r="GG63" s="1052"/>
      <c r="GH63" s="1052"/>
      <c r="GI63" s="1052"/>
      <c r="GJ63" s="1052"/>
      <c r="GK63" s="1052"/>
      <c r="GL63" s="1052"/>
      <c r="GM63" s="1052"/>
      <c r="GN63" s="1052"/>
      <c r="GO63" s="1052"/>
      <c r="GP63" s="1052"/>
      <c r="GQ63" s="1052"/>
      <c r="GR63" s="1052"/>
      <c r="GS63" s="1052"/>
      <c r="GT63" s="1052"/>
      <c r="GU63" s="1052"/>
      <c r="GV63" s="1052"/>
      <c r="GW63" s="1052"/>
      <c r="GX63" s="1052"/>
      <c r="GY63" s="1052"/>
      <c r="GZ63" s="1052"/>
      <c r="HA63" s="1052"/>
      <c r="HB63" s="1052"/>
      <c r="HC63" s="1052"/>
      <c r="HD63" s="1052"/>
      <c r="HE63" s="1052"/>
      <c r="HF63" s="1052"/>
      <c r="HG63" s="1052"/>
      <c r="HH63" s="1052"/>
      <c r="HI63" s="1052"/>
      <c r="HJ63" s="1052"/>
      <c r="HK63" s="1052"/>
      <c r="HL63" s="1052"/>
      <c r="HM63" s="1052"/>
      <c r="HN63" s="1052"/>
      <c r="HO63" s="1052"/>
      <c r="HP63" s="1052"/>
      <c r="HQ63" s="1052"/>
      <c r="HR63" s="1052"/>
      <c r="HS63" s="1052"/>
      <c r="HT63" s="1052"/>
      <c r="HU63" s="1052"/>
      <c r="HV63" s="1052"/>
      <c r="HW63" s="1052"/>
      <c r="HX63" s="1052"/>
      <c r="HY63" s="1052"/>
      <c r="HZ63" s="1052"/>
      <c r="IA63" s="1052"/>
      <c r="IB63" s="1052"/>
      <c r="IC63" s="1052"/>
      <c r="ID63" s="1052"/>
      <c r="IE63" s="1052"/>
      <c r="IF63" s="1052"/>
      <c r="IG63" s="1052"/>
      <c r="IH63" s="1052"/>
    </row>
    <row r="64" s="614" customFormat="1" ht="15" spans="1:242">
      <c r="A64" s="1052"/>
      <c r="B64" s="687"/>
      <c r="C64" s="657"/>
      <c r="D64" s="687"/>
      <c r="E64" s="771"/>
      <c r="F64" s="687"/>
      <c r="G64" s="771"/>
      <c r="H64" s="687"/>
      <c r="I64" s="657"/>
      <c r="J64" s="687"/>
      <c r="K64" s="771"/>
      <c r="L64" s="687"/>
      <c r="M64" s="771"/>
      <c r="N64" s="687"/>
      <c r="O64" s="657"/>
      <c r="P64" s="687"/>
      <c r="Q64" s="771"/>
      <c r="R64" s="687"/>
      <c r="S64" s="771"/>
      <c r="T64" s="687"/>
      <c r="U64" s="657"/>
      <c r="V64" s="687"/>
      <c r="W64" s="771"/>
      <c r="X64" s="771"/>
      <c r="Y64" s="687"/>
      <c r="Z64" s="687"/>
      <c r="AA64" s="771"/>
      <c r="AB64" s="687"/>
      <c r="AC64" s="657"/>
      <c r="AD64" s="687"/>
      <c r="AE64" s="771"/>
      <c r="AF64" s="771"/>
      <c r="AG64" s="687"/>
      <c r="AH64" s="687"/>
      <c r="AI64" s="771"/>
      <c r="AJ64" s="687"/>
      <c r="AK64" s="657"/>
      <c r="AL64" s="687"/>
      <c r="AM64" s="771"/>
      <c r="AN64" s="771"/>
      <c r="AO64" s="687"/>
      <c r="AP64" s="687"/>
      <c r="AQ64" s="771"/>
      <c r="AR64" s="687"/>
      <c r="AS64" s="657"/>
      <c r="AT64" s="687"/>
      <c r="AU64" s="771"/>
      <c r="AV64" s="771"/>
      <c r="AW64" s="687"/>
      <c r="AX64" s="687"/>
      <c r="AY64" s="771"/>
      <c r="AZ64" s="687"/>
      <c r="BA64" s="657"/>
      <c r="BB64" s="687"/>
      <c r="BC64" s="771"/>
      <c r="BD64" s="771"/>
      <c r="BE64" s="687"/>
      <c r="BF64" s="687"/>
      <c r="BG64" s="771"/>
      <c r="BH64" s="687"/>
      <c r="BI64" s="657"/>
      <c r="BJ64" s="687"/>
      <c r="BK64" s="771"/>
      <c r="BL64" s="771"/>
      <c r="BM64" s="687"/>
      <c r="BN64" s="687"/>
      <c r="BO64" s="771"/>
      <c r="BP64" s="687"/>
      <c r="BQ64" s="657"/>
      <c r="BR64" s="687"/>
      <c r="BS64" s="771"/>
      <c r="BT64" s="771"/>
      <c r="BU64" s="687"/>
      <c r="BV64" s="687"/>
      <c r="BW64" s="771"/>
      <c r="BX64" s="687"/>
      <c r="BY64" s="657"/>
      <c r="BZ64" s="687"/>
      <c r="CA64" s="771"/>
      <c r="CB64" s="771"/>
      <c r="CC64" s="687"/>
      <c r="CD64" s="687"/>
      <c r="CE64" s="771"/>
      <c r="CF64" s="687"/>
      <c r="CG64" s="657"/>
      <c r="CH64" s="687"/>
      <c r="CI64" s="771"/>
      <c r="CJ64" s="771"/>
      <c r="CK64" s="687"/>
      <c r="CL64" s="687"/>
      <c r="CM64" s="771"/>
      <c r="CN64" s="687"/>
      <c r="CO64" s="657"/>
      <c r="CV64" s="1007"/>
      <c r="CW64" s="657"/>
      <c r="DG64" s="1052"/>
      <c r="DH64" s="1192"/>
      <c r="DI64" s="1052"/>
      <c r="DJ64" s="1052"/>
      <c r="DK64" s="1052"/>
      <c r="DL64" s="1052"/>
      <c r="DM64" s="1052"/>
      <c r="DN64" s="1052"/>
      <c r="DO64" s="1052"/>
      <c r="DP64" s="1052"/>
      <c r="DQ64" s="1052"/>
      <c r="DR64" s="1052"/>
      <c r="DS64" s="1052"/>
      <c r="DT64" s="1052"/>
      <c r="DU64" s="1052"/>
      <c r="DV64" s="1052"/>
      <c r="DW64" s="1052"/>
      <c r="DX64" s="1052"/>
      <c r="DY64" s="1052"/>
      <c r="DZ64" s="1052"/>
      <c r="EA64" s="1052"/>
      <c r="EB64" s="1052"/>
      <c r="EC64" s="1052"/>
      <c r="ED64" s="1052"/>
      <c r="EE64" s="1052"/>
      <c r="EF64" s="1052"/>
      <c r="EG64" s="1052"/>
      <c r="EH64" s="1052"/>
      <c r="EI64" s="1052"/>
      <c r="EJ64" s="1052"/>
      <c r="EK64" s="1052"/>
      <c r="EL64" s="1052"/>
      <c r="EM64" s="1052"/>
      <c r="EN64" s="1052"/>
      <c r="EO64" s="1052"/>
      <c r="EP64" s="1052"/>
      <c r="EQ64" s="1052"/>
      <c r="ER64" s="1052"/>
      <c r="ES64" s="1052"/>
      <c r="ET64" s="1052"/>
      <c r="EU64" s="1052"/>
      <c r="EV64" s="1052"/>
      <c r="EW64" s="1052"/>
      <c r="EX64" s="1052"/>
      <c r="EY64" s="1052"/>
      <c r="EZ64" s="1052"/>
      <c r="FA64" s="1052"/>
      <c r="FB64" s="1052"/>
      <c r="FC64" s="1052"/>
      <c r="FD64" s="1052"/>
      <c r="FE64" s="1052"/>
      <c r="FF64" s="1052"/>
      <c r="FG64" s="1052"/>
      <c r="FH64" s="1052"/>
      <c r="FI64" s="1052"/>
      <c r="FJ64" s="1052"/>
      <c r="FK64" s="1052"/>
      <c r="FL64" s="1052"/>
      <c r="FM64" s="1052"/>
      <c r="FN64" s="1052"/>
      <c r="FO64" s="1052"/>
      <c r="FP64" s="1052"/>
      <c r="FQ64" s="1052"/>
      <c r="FR64" s="1052"/>
      <c r="FS64" s="1052"/>
      <c r="FT64" s="1052"/>
      <c r="FU64" s="1052"/>
      <c r="FV64" s="1052"/>
      <c r="FW64" s="1052"/>
      <c r="FX64" s="1052"/>
      <c r="FY64" s="1052"/>
      <c r="FZ64" s="1052"/>
      <c r="GA64" s="1052"/>
      <c r="GB64" s="1052"/>
      <c r="GC64" s="1052"/>
      <c r="GD64" s="1052"/>
      <c r="GE64" s="1052"/>
      <c r="GF64" s="1052"/>
      <c r="GG64" s="1052"/>
      <c r="GH64" s="1052"/>
      <c r="GI64" s="1052"/>
      <c r="GJ64" s="1052"/>
      <c r="GK64" s="1052"/>
      <c r="GL64" s="1052"/>
      <c r="GM64" s="1052"/>
      <c r="GN64" s="1052"/>
      <c r="GO64" s="1052"/>
      <c r="GP64" s="1052"/>
      <c r="GQ64" s="1052"/>
      <c r="GR64" s="1052"/>
      <c r="GS64" s="1052"/>
      <c r="GT64" s="1052"/>
      <c r="GU64" s="1052"/>
      <c r="GV64" s="1052"/>
      <c r="GW64" s="1052"/>
      <c r="GX64" s="1052"/>
      <c r="GY64" s="1052"/>
      <c r="GZ64" s="1052"/>
      <c r="HA64" s="1052"/>
      <c r="HB64" s="1052"/>
      <c r="HC64" s="1052"/>
      <c r="HD64" s="1052"/>
      <c r="HE64" s="1052"/>
      <c r="HF64" s="1052"/>
      <c r="HG64" s="1052"/>
      <c r="HH64" s="1052"/>
      <c r="HI64" s="1052"/>
      <c r="HJ64" s="1052"/>
      <c r="HK64" s="1052"/>
      <c r="HL64" s="1052"/>
      <c r="HM64" s="1052"/>
      <c r="HN64" s="1052"/>
      <c r="HO64" s="1052"/>
      <c r="HP64" s="1052"/>
      <c r="HQ64" s="1052"/>
      <c r="HR64" s="1052"/>
      <c r="HS64" s="1052"/>
      <c r="HT64" s="1052"/>
      <c r="HU64" s="1052"/>
      <c r="HV64" s="1052"/>
      <c r="HW64" s="1052"/>
      <c r="HX64" s="1052"/>
      <c r="HY64" s="1052"/>
      <c r="HZ64" s="1052"/>
      <c r="IA64" s="1052"/>
      <c r="IB64" s="1052"/>
      <c r="IC64" s="1052"/>
      <c r="ID64" s="1052"/>
      <c r="IE64" s="1052"/>
      <c r="IF64" s="1052"/>
      <c r="IG64" s="1052"/>
      <c r="IH64" s="1052"/>
    </row>
    <row r="65" s="687" customFormat="1" ht="15" spans="1:242">
      <c r="A65" s="657"/>
      <c r="C65" s="657"/>
      <c r="G65" s="771"/>
      <c r="I65" s="657"/>
      <c r="M65" s="771"/>
      <c r="O65" s="657"/>
      <c r="S65" s="771"/>
      <c r="U65" s="657"/>
      <c r="AA65" s="771"/>
      <c r="AC65" s="657"/>
      <c r="AI65" s="771"/>
      <c r="AK65" s="657"/>
      <c r="AQ65" s="771"/>
      <c r="AS65" s="657"/>
      <c r="AY65" s="771"/>
      <c r="BA65" s="657"/>
      <c r="BG65" s="771"/>
      <c r="BI65" s="657"/>
      <c r="BO65" s="771"/>
      <c r="BQ65" s="657"/>
      <c r="BW65" s="771"/>
      <c r="BY65" s="657"/>
      <c r="CE65" s="771"/>
      <c r="CG65" s="657"/>
      <c r="CM65" s="771"/>
      <c r="CO65" s="657"/>
      <c r="CP65" s="614"/>
      <c r="CQ65" s="614"/>
      <c r="CR65" s="614"/>
      <c r="CS65" s="614"/>
      <c r="CT65" s="614"/>
      <c r="CU65" s="614"/>
      <c r="CV65" s="1007"/>
      <c r="CW65" s="657"/>
      <c r="CX65" s="614"/>
      <c r="CY65" s="614"/>
      <c r="CZ65" s="614"/>
      <c r="DA65" s="614"/>
      <c r="DB65" s="614"/>
      <c r="DC65" s="614"/>
      <c r="DD65" s="614"/>
      <c r="DE65" s="614"/>
      <c r="DF65" s="614"/>
      <c r="DG65" s="657"/>
      <c r="DH65" s="1009"/>
      <c r="DI65" s="657"/>
      <c r="DJ65" s="657"/>
      <c r="DK65" s="657"/>
      <c r="DL65" s="657"/>
      <c r="DM65" s="657"/>
      <c r="DN65" s="657"/>
      <c r="DO65" s="657"/>
      <c r="DP65" s="657"/>
      <c r="DQ65" s="657"/>
      <c r="DR65" s="657"/>
      <c r="DS65" s="657"/>
      <c r="DT65" s="657"/>
      <c r="DU65" s="657"/>
      <c r="DV65" s="657"/>
      <c r="DW65" s="657"/>
      <c r="DX65" s="657"/>
      <c r="DY65" s="657"/>
      <c r="DZ65" s="657"/>
      <c r="EA65" s="657"/>
      <c r="EB65" s="657"/>
      <c r="EC65" s="657"/>
      <c r="ED65" s="657"/>
      <c r="EE65" s="657"/>
      <c r="EF65" s="657"/>
      <c r="EG65" s="657"/>
      <c r="EH65" s="657"/>
      <c r="EI65" s="657"/>
      <c r="EJ65" s="657"/>
      <c r="EK65" s="657"/>
      <c r="EL65" s="657"/>
      <c r="EM65" s="657"/>
      <c r="EN65" s="657"/>
      <c r="EO65" s="657"/>
      <c r="EP65" s="657"/>
      <c r="EQ65" s="657"/>
      <c r="ER65" s="657"/>
      <c r="ES65" s="657"/>
      <c r="ET65" s="657"/>
      <c r="EU65" s="657"/>
      <c r="EV65" s="657"/>
      <c r="EW65" s="657"/>
      <c r="EX65" s="657"/>
      <c r="EY65" s="657"/>
      <c r="EZ65" s="657"/>
      <c r="FA65" s="657"/>
      <c r="FB65" s="657"/>
      <c r="FC65" s="657"/>
      <c r="FD65" s="657"/>
      <c r="FE65" s="657"/>
      <c r="FF65" s="657"/>
      <c r="FG65" s="657"/>
      <c r="FH65" s="657"/>
      <c r="FI65" s="657"/>
      <c r="FJ65" s="657"/>
      <c r="FK65" s="657"/>
      <c r="FL65" s="657"/>
      <c r="FM65" s="657"/>
      <c r="FN65" s="657"/>
      <c r="FO65" s="657"/>
      <c r="FP65" s="657"/>
      <c r="FQ65" s="657"/>
      <c r="FR65" s="657"/>
      <c r="FS65" s="657"/>
      <c r="FT65" s="657"/>
      <c r="FU65" s="657"/>
      <c r="FV65" s="657"/>
      <c r="FW65" s="657"/>
      <c r="FX65" s="657"/>
      <c r="FY65" s="657"/>
      <c r="FZ65" s="657"/>
      <c r="GA65" s="657"/>
      <c r="GB65" s="657"/>
      <c r="GC65" s="657"/>
      <c r="GD65" s="657"/>
      <c r="GE65" s="657"/>
      <c r="GF65" s="657"/>
      <c r="GG65" s="657"/>
      <c r="GH65" s="657"/>
      <c r="GI65" s="657"/>
      <c r="GJ65" s="657"/>
      <c r="GK65" s="657"/>
      <c r="GL65" s="657"/>
      <c r="GM65" s="657"/>
      <c r="GN65" s="657"/>
      <c r="GO65" s="657"/>
      <c r="GP65" s="657"/>
      <c r="GQ65" s="657"/>
      <c r="GR65" s="657"/>
      <c r="GS65" s="657"/>
      <c r="GT65" s="657"/>
      <c r="GU65" s="657"/>
      <c r="GV65" s="657"/>
      <c r="GW65" s="657"/>
      <c r="GX65" s="657"/>
      <c r="GY65" s="657"/>
      <c r="GZ65" s="657"/>
      <c r="HA65" s="657"/>
      <c r="HB65" s="657"/>
      <c r="HC65" s="657"/>
      <c r="HD65" s="657"/>
      <c r="HE65" s="657"/>
      <c r="HF65" s="657"/>
      <c r="HG65" s="657"/>
      <c r="HH65" s="657"/>
      <c r="HI65" s="657"/>
      <c r="HJ65" s="657"/>
      <c r="HK65" s="657"/>
      <c r="HL65" s="657"/>
      <c r="HM65" s="657"/>
      <c r="HN65" s="657"/>
      <c r="HO65" s="657"/>
      <c r="HP65" s="657"/>
      <c r="HQ65" s="657"/>
      <c r="HR65" s="657"/>
      <c r="HS65" s="657"/>
      <c r="HT65" s="657"/>
      <c r="HU65" s="657"/>
      <c r="HV65" s="657"/>
      <c r="HW65" s="657"/>
      <c r="HX65" s="657"/>
      <c r="HY65" s="657"/>
      <c r="HZ65" s="657"/>
      <c r="IA65" s="657"/>
      <c r="IB65" s="657"/>
      <c r="IC65" s="657"/>
      <c r="ID65" s="657"/>
      <c r="IE65" s="657"/>
      <c r="IF65" s="657"/>
      <c r="IG65" s="657"/>
      <c r="IH65" s="657"/>
    </row>
    <row r="66" s="687" customFormat="1" ht="15" spans="1:242">
      <c r="A66" s="657"/>
      <c r="C66" s="657"/>
      <c r="G66" s="771"/>
      <c r="I66" s="657"/>
      <c r="M66" s="771"/>
      <c r="O66" s="657"/>
      <c r="S66" s="771"/>
      <c r="U66" s="657"/>
      <c r="AA66" s="771"/>
      <c r="AC66" s="657"/>
      <c r="AI66" s="771"/>
      <c r="AK66" s="657"/>
      <c r="AQ66" s="771"/>
      <c r="AS66" s="657"/>
      <c r="AY66" s="771"/>
      <c r="BA66" s="657"/>
      <c r="BG66" s="771"/>
      <c r="BI66" s="657"/>
      <c r="BO66" s="771"/>
      <c r="BQ66" s="657"/>
      <c r="BW66" s="771"/>
      <c r="BY66" s="657"/>
      <c r="CE66" s="771"/>
      <c r="CG66" s="657"/>
      <c r="CM66" s="771"/>
      <c r="CO66" s="657"/>
      <c r="CP66" s="614"/>
      <c r="CQ66" s="614"/>
      <c r="CR66" s="614"/>
      <c r="CS66" s="614"/>
      <c r="CT66" s="614"/>
      <c r="CU66" s="614"/>
      <c r="CV66" s="1007"/>
      <c r="CW66" s="657"/>
      <c r="CX66" s="614"/>
      <c r="CY66" s="614"/>
      <c r="CZ66" s="614"/>
      <c r="DA66" s="614"/>
      <c r="DB66" s="614"/>
      <c r="DC66" s="614"/>
      <c r="DD66" s="614"/>
      <c r="DE66" s="614"/>
      <c r="DF66" s="614"/>
      <c r="DG66" s="657"/>
      <c r="DH66" s="1009"/>
      <c r="DI66" s="657"/>
      <c r="DJ66" s="657"/>
      <c r="DK66" s="657"/>
      <c r="DL66" s="657"/>
      <c r="DM66" s="657"/>
      <c r="DN66" s="657"/>
      <c r="DO66" s="657"/>
      <c r="DP66" s="657"/>
      <c r="DQ66" s="657"/>
      <c r="DR66" s="657"/>
      <c r="DS66" s="657"/>
      <c r="DT66" s="657"/>
      <c r="DU66" s="657"/>
      <c r="DV66" s="657"/>
      <c r="DW66" s="657"/>
      <c r="DX66" s="657"/>
      <c r="DY66" s="657"/>
      <c r="DZ66" s="657"/>
      <c r="EA66" s="657"/>
      <c r="EB66" s="657"/>
      <c r="EC66" s="657"/>
      <c r="ED66" s="657"/>
      <c r="EE66" s="657"/>
      <c r="EF66" s="657"/>
      <c r="EG66" s="657"/>
      <c r="EH66" s="657"/>
      <c r="EI66" s="657"/>
      <c r="EJ66" s="657"/>
      <c r="EK66" s="657"/>
      <c r="EL66" s="657"/>
      <c r="EM66" s="657"/>
      <c r="EN66" s="657"/>
      <c r="EO66" s="657"/>
      <c r="EP66" s="657"/>
      <c r="EQ66" s="657"/>
      <c r="ER66" s="657"/>
      <c r="ES66" s="657"/>
      <c r="ET66" s="657"/>
      <c r="EU66" s="657"/>
      <c r="EV66" s="657"/>
      <c r="EW66" s="657"/>
      <c r="EX66" s="657"/>
      <c r="EY66" s="657"/>
      <c r="EZ66" s="657"/>
      <c r="FA66" s="657"/>
      <c r="FB66" s="657"/>
      <c r="FC66" s="657"/>
      <c r="FD66" s="657"/>
      <c r="FE66" s="657"/>
      <c r="FF66" s="657"/>
      <c r="FG66" s="657"/>
      <c r="FH66" s="657"/>
      <c r="FI66" s="657"/>
      <c r="FJ66" s="657"/>
      <c r="FK66" s="657"/>
      <c r="FL66" s="657"/>
      <c r="FM66" s="657"/>
      <c r="FN66" s="657"/>
      <c r="FO66" s="657"/>
      <c r="FP66" s="657"/>
      <c r="FQ66" s="657"/>
      <c r="FR66" s="657"/>
      <c r="FS66" s="657"/>
      <c r="FT66" s="657"/>
      <c r="FU66" s="657"/>
      <c r="FV66" s="657"/>
      <c r="FW66" s="657"/>
      <c r="FX66" s="657"/>
      <c r="FY66" s="657"/>
      <c r="FZ66" s="657"/>
      <c r="GA66" s="657"/>
      <c r="GB66" s="657"/>
      <c r="GC66" s="657"/>
      <c r="GD66" s="657"/>
      <c r="GE66" s="657"/>
      <c r="GF66" s="657"/>
      <c r="GG66" s="657"/>
      <c r="GH66" s="657"/>
      <c r="GI66" s="657"/>
      <c r="GJ66" s="657"/>
      <c r="GK66" s="657"/>
      <c r="GL66" s="657"/>
      <c r="GM66" s="657"/>
      <c r="GN66" s="657"/>
      <c r="GO66" s="657"/>
      <c r="GP66" s="657"/>
      <c r="GQ66" s="657"/>
      <c r="GR66" s="657"/>
      <c r="GS66" s="657"/>
      <c r="GT66" s="657"/>
      <c r="GU66" s="657"/>
      <c r="GV66" s="657"/>
      <c r="GW66" s="657"/>
      <c r="GX66" s="657"/>
      <c r="GY66" s="657"/>
      <c r="GZ66" s="657"/>
      <c r="HA66" s="657"/>
      <c r="HB66" s="657"/>
      <c r="HC66" s="657"/>
      <c r="HD66" s="657"/>
      <c r="HE66" s="657"/>
      <c r="HF66" s="657"/>
      <c r="HG66" s="657"/>
      <c r="HH66" s="657"/>
      <c r="HI66" s="657"/>
      <c r="HJ66" s="657"/>
      <c r="HK66" s="657"/>
      <c r="HL66" s="657"/>
      <c r="HM66" s="657"/>
      <c r="HN66" s="657"/>
      <c r="HO66" s="657"/>
      <c r="HP66" s="657"/>
      <c r="HQ66" s="657"/>
      <c r="HR66" s="657"/>
      <c r="HS66" s="657"/>
      <c r="HT66" s="657"/>
      <c r="HU66" s="657"/>
      <c r="HV66" s="657"/>
      <c r="HW66" s="657"/>
      <c r="HX66" s="657"/>
      <c r="HY66" s="657"/>
      <c r="HZ66" s="657"/>
      <c r="IA66" s="657"/>
      <c r="IB66" s="657"/>
      <c r="IC66" s="657"/>
      <c r="ID66" s="657"/>
      <c r="IE66" s="657"/>
      <c r="IF66" s="657"/>
      <c r="IG66" s="657"/>
      <c r="IH66" s="657"/>
    </row>
    <row r="67" s="687" customFormat="1" ht="15" spans="1:242">
      <c r="A67" s="657"/>
      <c r="C67" s="657"/>
      <c r="G67" s="771"/>
      <c r="I67" s="657"/>
      <c r="M67" s="771"/>
      <c r="O67" s="657"/>
      <c r="S67" s="771"/>
      <c r="U67" s="657"/>
      <c r="AA67" s="771"/>
      <c r="AC67" s="657"/>
      <c r="AI67" s="771"/>
      <c r="AK67" s="657"/>
      <c r="AQ67" s="771"/>
      <c r="AS67" s="657"/>
      <c r="AY67" s="771"/>
      <c r="BA67" s="657"/>
      <c r="BG67" s="771"/>
      <c r="BI67" s="657"/>
      <c r="BO67" s="771"/>
      <c r="BQ67" s="657"/>
      <c r="BW67" s="771"/>
      <c r="BY67" s="657"/>
      <c r="CE67" s="771"/>
      <c r="CG67" s="657"/>
      <c r="CM67" s="771"/>
      <c r="CO67" s="657"/>
      <c r="CP67" s="614"/>
      <c r="CQ67" s="614"/>
      <c r="CR67" s="614"/>
      <c r="CS67" s="614"/>
      <c r="CT67" s="614"/>
      <c r="CU67" s="614"/>
      <c r="CV67" s="1007"/>
      <c r="CW67" s="657"/>
      <c r="CX67" s="614"/>
      <c r="CY67" s="614"/>
      <c r="CZ67" s="614"/>
      <c r="DA67" s="614"/>
      <c r="DB67" s="614"/>
      <c r="DC67" s="614"/>
      <c r="DD67" s="614"/>
      <c r="DE67" s="614"/>
      <c r="DF67" s="614"/>
      <c r="DG67" s="657"/>
      <c r="DH67" s="1009"/>
      <c r="DI67" s="657"/>
      <c r="DJ67" s="657"/>
      <c r="DK67" s="657"/>
      <c r="DL67" s="657"/>
      <c r="DM67" s="657"/>
      <c r="DN67" s="657"/>
      <c r="DO67" s="657"/>
      <c r="DP67" s="657"/>
      <c r="DQ67" s="657"/>
      <c r="DR67" s="657"/>
      <c r="DS67" s="657"/>
      <c r="DT67" s="657"/>
      <c r="DU67" s="657"/>
      <c r="DV67" s="657"/>
      <c r="DW67" s="657"/>
      <c r="DX67" s="657"/>
      <c r="DY67" s="657"/>
      <c r="DZ67" s="657"/>
      <c r="EA67" s="657"/>
      <c r="EB67" s="657"/>
      <c r="EC67" s="657"/>
      <c r="ED67" s="657"/>
      <c r="EE67" s="657"/>
      <c r="EF67" s="657"/>
      <c r="EG67" s="657"/>
      <c r="EH67" s="657"/>
      <c r="EI67" s="657"/>
      <c r="EJ67" s="657"/>
      <c r="EK67" s="657"/>
      <c r="EL67" s="657"/>
      <c r="EM67" s="657"/>
      <c r="EN67" s="657"/>
      <c r="EO67" s="657"/>
      <c r="EP67" s="657"/>
      <c r="EQ67" s="657"/>
      <c r="ER67" s="657"/>
      <c r="ES67" s="657"/>
      <c r="ET67" s="657"/>
      <c r="EU67" s="657"/>
      <c r="EV67" s="657"/>
      <c r="EW67" s="657"/>
      <c r="EX67" s="657"/>
      <c r="EY67" s="657"/>
      <c r="EZ67" s="657"/>
      <c r="FA67" s="657"/>
      <c r="FB67" s="657"/>
      <c r="FC67" s="657"/>
      <c r="FD67" s="657"/>
      <c r="FE67" s="657"/>
      <c r="FF67" s="657"/>
      <c r="FG67" s="657"/>
      <c r="FH67" s="657"/>
      <c r="FI67" s="657"/>
      <c r="FJ67" s="657"/>
      <c r="FK67" s="657"/>
      <c r="FL67" s="657"/>
      <c r="FM67" s="657"/>
      <c r="FN67" s="657"/>
      <c r="FO67" s="657"/>
      <c r="FP67" s="657"/>
      <c r="FQ67" s="657"/>
      <c r="FR67" s="657"/>
      <c r="FS67" s="657"/>
      <c r="FT67" s="657"/>
      <c r="FU67" s="657"/>
      <c r="FV67" s="657"/>
      <c r="FW67" s="657"/>
      <c r="FX67" s="657"/>
      <c r="FY67" s="657"/>
      <c r="FZ67" s="657"/>
      <c r="GA67" s="657"/>
      <c r="GB67" s="657"/>
      <c r="GC67" s="657"/>
      <c r="GD67" s="657"/>
      <c r="GE67" s="657"/>
      <c r="GF67" s="657"/>
      <c r="GG67" s="657"/>
      <c r="GH67" s="657"/>
      <c r="GI67" s="657"/>
      <c r="GJ67" s="657"/>
      <c r="GK67" s="657"/>
      <c r="GL67" s="657"/>
      <c r="GM67" s="657"/>
      <c r="GN67" s="657"/>
      <c r="GO67" s="657"/>
      <c r="GP67" s="657"/>
      <c r="GQ67" s="657"/>
      <c r="GR67" s="657"/>
      <c r="GS67" s="657"/>
      <c r="GT67" s="657"/>
      <c r="GU67" s="657"/>
      <c r="GV67" s="657"/>
      <c r="GW67" s="657"/>
      <c r="GX67" s="657"/>
      <c r="GY67" s="657"/>
      <c r="GZ67" s="657"/>
      <c r="HA67" s="657"/>
      <c r="HB67" s="657"/>
      <c r="HC67" s="657"/>
      <c r="HD67" s="657"/>
      <c r="HE67" s="657"/>
      <c r="HF67" s="657"/>
      <c r="HG67" s="657"/>
      <c r="HH67" s="657"/>
      <c r="HI67" s="657"/>
      <c r="HJ67" s="657"/>
      <c r="HK67" s="657"/>
      <c r="HL67" s="657"/>
      <c r="HM67" s="657"/>
      <c r="HN67" s="657"/>
      <c r="HO67" s="657"/>
      <c r="HP67" s="657"/>
      <c r="HQ67" s="657"/>
      <c r="HR67" s="657"/>
      <c r="HS67" s="657"/>
      <c r="HT67" s="657"/>
      <c r="HU67" s="657"/>
      <c r="HV67" s="657"/>
      <c r="HW67" s="657"/>
      <c r="HX67" s="657"/>
      <c r="HY67" s="657"/>
      <c r="HZ67" s="657"/>
      <c r="IA67" s="657"/>
      <c r="IB67" s="657"/>
      <c r="IC67" s="657"/>
      <c r="ID67" s="657"/>
      <c r="IE67" s="657"/>
      <c r="IF67" s="657"/>
      <c r="IG67" s="657"/>
      <c r="IH67" s="657"/>
    </row>
    <row r="68" s="687" customFormat="1" spans="1:242">
      <c r="A68" s="657"/>
      <c r="C68" s="657"/>
      <c r="I68" s="657"/>
      <c r="O68" s="657"/>
      <c r="U68" s="657"/>
      <c r="AC68" s="657"/>
      <c r="AK68" s="657"/>
      <c r="AS68" s="657"/>
      <c r="BA68" s="657"/>
      <c r="BI68" s="657"/>
      <c r="BQ68" s="657"/>
      <c r="BY68" s="657"/>
      <c r="CG68" s="657"/>
      <c r="CO68" s="657"/>
      <c r="CP68" s="614"/>
      <c r="CQ68" s="614"/>
      <c r="CR68" s="614"/>
      <c r="CS68" s="614"/>
      <c r="CT68" s="614"/>
      <c r="CU68" s="614"/>
      <c r="CV68" s="1007"/>
      <c r="CW68" s="657"/>
      <c r="CX68" s="614"/>
      <c r="CY68" s="614"/>
      <c r="CZ68" s="614"/>
      <c r="DA68" s="614"/>
      <c r="DB68" s="614"/>
      <c r="DC68" s="614"/>
      <c r="DD68" s="614"/>
      <c r="DE68" s="614"/>
      <c r="DF68" s="614"/>
      <c r="DG68" s="657"/>
      <c r="DH68" s="1009"/>
      <c r="DI68" s="657"/>
      <c r="DJ68" s="657"/>
      <c r="DK68" s="657"/>
      <c r="DL68" s="657"/>
      <c r="DM68" s="657"/>
      <c r="DN68" s="657"/>
      <c r="DO68" s="657"/>
      <c r="DP68" s="657"/>
      <c r="DQ68" s="657"/>
      <c r="DR68" s="657"/>
      <c r="DS68" s="657"/>
      <c r="DT68" s="657"/>
      <c r="DU68" s="657"/>
      <c r="DV68" s="657"/>
      <c r="DW68" s="657"/>
      <c r="DX68" s="657"/>
      <c r="DY68" s="657"/>
      <c r="DZ68" s="657"/>
      <c r="EA68" s="657"/>
      <c r="EB68" s="657"/>
      <c r="EC68" s="657"/>
      <c r="ED68" s="657"/>
      <c r="EE68" s="657"/>
      <c r="EF68" s="657"/>
      <c r="EG68" s="657"/>
      <c r="EH68" s="657"/>
      <c r="EI68" s="657"/>
      <c r="EJ68" s="657"/>
      <c r="EK68" s="657"/>
      <c r="EL68" s="657"/>
      <c r="EM68" s="657"/>
      <c r="EN68" s="657"/>
      <c r="EO68" s="657"/>
      <c r="EP68" s="657"/>
      <c r="EQ68" s="657"/>
      <c r="ER68" s="657"/>
      <c r="ES68" s="657"/>
      <c r="ET68" s="657"/>
      <c r="EU68" s="657"/>
      <c r="EV68" s="657"/>
      <c r="EW68" s="657"/>
      <c r="EX68" s="657"/>
      <c r="EY68" s="657"/>
      <c r="EZ68" s="657"/>
      <c r="FA68" s="657"/>
      <c r="FB68" s="657"/>
      <c r="FC68" s="657"/>
      <c r="FD68" s="657"/>
      <c r="FE68" s="657"/>
      <c r="FF68" s="657"/>
      <c r="FG68" s="657"/>
      <c r="FH68" s="657"/>
      <c r="FI68" s="657"/>
      <c r="FJ68" s="657"/>
      <c r="FK68" s="657"/>
      <c r="FL68" s="657"/>
      <c r="FM68" s="657"/>
      <c r="FN68" s="657"/>
      <c r="FO68" s="657"/>
      <c r="FP68" s="657"/>
      <c r="FQ68" s="657"/>
      <c r="FR68" s="657"/>
      <c r="FS68" s="657"/>
      <c r="FT68" s="657"/>
      <c r="FU68" s="657"/>
      <c r="FV68" s="657"/>
      <c r="FW68" s="657"/>
      <c r="FX68" s="657"/>
      <c r="FY68" s="657"/>
      <c r="FZ68" s="657"/>
      <c r="GA68" s="657"/>
      <c r="GB68" s="657"/>
      <c r="GC68" s="657"/>
      <c r="GD68" s="657"/>
      <c r="GE68" s="657"/>
      <c r="GF68" s="657"/>
      <c r="GG68" s="657"/>
      <c r="GH68" s="657"/>
      <c r="GI68" s="657"/>
      <c r="GJ68" s="657"/>
      <c r="GK68" s="657"/>
      <c r="GL68" s="657"/>
      <c r="GM68" s="657"/>
      <c r="GN68" s="657"/>
      <c r="GO68" s="657"/>
      <c r="GP68" s="657"/>
      <c r="GQ68" s="657"/>
      <c r="GR68" s="657"/>
      <c r="GS68" s="657"/>
      <c r="GT68" s="657"/>
      <c r="GU68" s="657"/>
      <c r="GV68" s="657"/>
      <c r="GW68" s="657"/>
      <c r="GX68" s="657"/>
      <c r="GY68" s="657"/>
      <c r="GZ68" s="657"/>
      <c r="HA68" s="657"/>
      <c r="HB68" s="657"/>
      <c r="HC68" s="657"/>
      <c r="HD68" s="657"/>
      <c r="HE68" s="657"/>
      <c r="HF68" s="657"/>
      <c r="HG68" s="657"/>
      <c r="HH68" s="657"/>
      <c r="HI68" s="657"/>
      <c r="HJ68" s="657"/>
      <c r="HK68" s="657"/>
      <c r="HL68" s="657"/>
      <c r="HM68" s="657"/>
      <c r="HN68" s="657"/>
      <c r="HO68" s="657"/>
      <c r="HP68" s="657"/>
      <c r="HQ68" s="657"/>
      <c r="HR68" s="657"/>
      <c r="HS68" s="657"/>
      <c r="HT68" s="657"/>
      <c r="HU68" s="657"/>
      <c r="HV68" s="657"/>
      <c r="HW68" s="657"/>
      <c r="HX68" s="657"/>
      <c r="HY68" s="657"/>
      <c r="HZ68" s="657"/>
      <c r="IA68" s="657"/>
      <c r="IB68" s="657"/>
      <c r="IC68" s="657"/>
      <c r="ID68" s="657"/>
      <c r="IE68" s="657"/>
      <c r="IF68" s="657"/>
      <c r="IG68" s="657"/>
      <c r="IH68" s="657"/>
    </row>
    <row r="69" s="687" customFormat="1" spans="1:242">
      <c r="A69" s="657"/>
      <c r="C69" s="657"/>
      <c r="I69" s="657"/>
      <c r="O69" s="657"/>
      <c r="U69" s="657"/>
      <c r="AC69" s="657"/>
      <c r="AK69" s="657"/>
      <c r="AS69" s="657"/>
      <c r="BA69" s="657"/>
      <c r="BI69" s="657"/>
      <c r="BQ69" s="657"/>
      <c r="BY69" s="657"/>
      <c r="CG69" s="657"/>
      <c r="CO69" s="657"/>
      <c r="CP69" s="614"/>
      <c r="CQ69" s="614"/>
      <c r="CR69" s="614"/>
      <c r="CS69" s="614"/>
      <c r="CT69" s="614"/>
      <c r="CU69" s="614"/>
      <c r="CV69" s="1007"/>
      <c r="CW69" s="657"/>
      <c r="CX69" s="614"/>
      <c r="CY69" s="614"/>
      <c r="CZ69" s="614"/>
      <c r="DA69" s="614"/>
      <c r="DB69" s="614"/>
      <c r="DC69" s="614"/>
      <c r="DD69" s="614"/>
      <c r="DE69" s="614"/>
      <c r="DF69" s="614"/>
      <c r="DG69" s="657"/>
      <c r="DH69" s="1009"/>
      <c r="DI69" s="657"/>
      <c r="DJ69" s="657"/>
      <c r="DK69" s="657"/>
      <c r="DL69" s="657"/>
      <c r="DM69" s="657"/>
      <c r="DN69" s="657"/>
      <c r="DO69" s="657"/>
      <c r="DP69" s="657"/>
      <c r="DQ69" s="657"/>
      <c r="DR69" s="657"/>
      <c r="DS69" s="657"/>
      <c r="DT69" s="657"/>
      <c r="DU69" s="657"/>
      <c r="DV69" s="657"/>
      <c r="DW69" s="657"/>
      <c r="DX69" s="657"/>
      <c r="DY69" s="657"/>
      <c r="DZ69" s="657"/>
      <c r="EA69" s="657"/>
      <c r="EB69" s="657"/>
      <c r="EC69" s="657"/>
      <c r="ED69" s="657"/>
      <c r="EE69" s="657"/>
      <c r="EF69" s="657"/>
      <c r="EG69" s="657"/>
      <c r="EH69" s="657"/>
      <c r="EI69" s="657"/>
      <c r="EJ69" s="657"/>
      <c r="EK69" s="657"/>
      <c r="EL69" s="657"/>
      <c r="EM69" s="657"/>
      <c r="EN69" s="657"/>
      <c r="EO69" s="657"/>
      <c r="EP69" s="657"/>
      <c r="EQ69" s="657"/>
      <c r="ER69" s="657"/>
      <c r="ES69" s="657"/>
      <c r="ET69" s="657"/>
      <c r="EU69" s="657"/>
      <c r="EV69" s="657"/>
      <c r="EW69" s="657"/>
      <c r="EX69" s="657"/>
      <c r="EY69" s="657"/>
      <c r="EZ69" s="657"/>
      <c r="FA69" s="657"/>
      <c r="FB69" s="657"/>
      <c r="FC69" s="657"/>
      <c r="FD69" s="657"/>
      <c r="FE69" s="657"/>
      <c r="FF69" s="657"/>
      <c r="FG69" s="657"/>
      <c r="FH69" s="657"/>
      <c r="FI69" s="657"/>
      <c r="FJ69" s="657"/>
      <c r="FK69" s="657"/>
      <c r="FL69" s="657"/>
      <c r="FM69" s="657"/>
      <c r="FN69" s="657"/>
      <c r="FO69" s="657"/>
      <c r="FP69" s="657"/>
      <c r="FQ69" s="657"/>
      <c r="FR69" s="657"/>
      <c r="FS69" s="657"/>
      <c r="FT69" s="657"/>
      <c r="FU69" s="657"/>
      <c r="FV69" s="657"/>
      <c r="FW69" s="657"/>
      <c r="FX69" s="657"/>
      <c r="FY69" s="657"/>
      <c r="FZ69" s="657"/>
      <c r="GA69" s="657"/>
      <c r="GB69" s="657"/>
      <c r="GC69" s="657"/>
      <c r="GD69" s="657"/>
      <c r="GE69" s="657"/>
      <c r="GF69" s="657"/>
      <c r="GG69" s="657"/>
      <c r="GH69" s="657"/>
      <c r="GI69" s="657"/>
      <c r="GJ69" s="657"/>
      <c r="GK69" s="657"/>
      <c r="GL69" s="657"/>
      <c r="GM69" s="657"/>
      <c r="GN69" s="657"/>
      <c r="GO69" s="657"/>
      <c r="GP69" s="657"/>
      <c r="GQ69" s="657"/>
      <c r="GR69" s="657"/>
      <c r="GS69" s="657"/>
      <c r="GT69" s="657"/>
      <c r="GU69" s="657"/>
      <c r="GV69" s="657"/>
      <c r="GW69" s="657"/>
      <c r="GX69" s="657"/>
      <c r="GY69" s="657"/>
      <c r="GZ69" s="657"/>
      <c r="HA69" s="657"/>
      <c r="HB69" s="657"/>
      <c r="HC69" s="657"/>
      <c r="HD69" s="657"/>
      <c r="HE69" s="657"/>
      <c r="HF69" s="657"/>
      <c r="HG69" s="657"/>
      <c r="HH69" s="657"/>
      <c r="HI69" s="657"/>
      <c r="HJ69" s="657"/>
      <c r="HK69" s="657"/>
      <c r="HL69" s="657"/>
      <c r="HM69" s="657"/>
      <c r="HN69" s="657"/>
      <c r="HO69" s="657"/>
      <c r="HP69" s="657"/>
      <c r="HQ69" s="657"/>
      <c r="HR69" s="657"/>
      <c r="HS69" s="657"/>
      <c r="HT69" s="657"/>
      <c r="HU69" s="657"/>
      <c r="HV69" s="657"/>
      <c r="HW69" s="657"/>
      <c r="HX69" s="657"/>
      <c r="HY69" s="657"/>
      <c r="HZ69" s="657"/>
      <c r="IA69" s="657"/>
      <c r="IB69" s="657"/>
      <c r="IC69" s="657"/>
      <c r="ID69" s="657"/>
      <c r="IE69" s="657"/>
      <c r="IF69" s="657"/>
      <c r="IG69" s="657"/>
      <c r="IH69" s="657"/>
    </row>
    <row r="70" s="687" customFormat="1" spans="1:242">
      <c r="A70" s="657"/>
      <c r="C70" s="657"/>
      <c r="I70" s="657"/>
      <c r="O70" s="657"/>
      <c r="U70" s="657"/>
      <c r="AC70" s="657"/>
      <c r="AK70" s="657"/>
      <c r="AS70" s="657"/>
      <c r="BA70" s="657"/>
      <c r="BI70" s="657"/>
      <c r="BQ70" s="657"/>
      <c r="BY70" s="657"/>
      <c r="CG70" s="657"/>
      <c r="CO70" s="657"/>
      <c r="CP70" s="614"/>
      <c r="CQ70" s="614"/>
      <c r="CR70" s="614"/>
      <c r="CS70" s="614"/>
      <c r="CT70" s="614"/>
      <c r="CU70" s="614"/>
      <c r="CV70" s="1007"/>
      <c r="CW70" s="657"/>
      <c r="CX70" s="614"/>
      <c r="CY70" s="614"/>
      <c r="CZ70" s="614"/>
      <c r="DA70" s="614"/>
      <c r="DB70" s="614"/>
      <c r="DC70" s="614"/>
      <c r="DD70" s="614"/>
      <c r="DE70" s="614"/>
      <c r="DF70" s="614"/>
      <c r="DG70" s="657"/>
      <c r="DH70" s="1009"/>
      <c r="DI70" s="657"/>
      <c r="DJ70" s="657"/>
      <c r="DK70" s="657"/>
      <c r="DL70" s="657"/>
      <c r="DM70" s="657"/>
      <c r="DN70" s="657"/>
      <c r="DO70" s="657"/>
      <c r="DP70" s="657"/>
      <c r="DQ70" s="657"/>
      <c r="DR70" s="657"/>
      <c r="DS70" s="657"/>
      <c r="DT70" s="657"/>
      <c r="DU70" s="657"/>
      <c r="DV70" s="657"/>
      <c r="DW70" s="657"/>
      <c r="DX70" s="657"/>
      <c r="DY70" s="657"/>
      <c r="DZ70" s="657"/>
      <c r="EA70" s="657"/>
      <c r="EB70" s="657"/>
      <c r="EC70" s="657"/>
      <c r="ED70" s="657"/>
      <c r="EE70" s="657"/>
      <c r="EF70" s="657"/>
      <c r="EG70" s="657"/>
      <c r="EH70" s="657"/>
      <c r="EI70" s="657"/>
      <c r="EJ70" s="657"/>
      <c r="EK70" s="657"/>
      <c r="EL70" s="657"/>
      <c r="EM70" s="657"/>
      <c r="EN70" s="657"/>
      <c r="EO70" s="657"/>
      <c r="EP70" s="657"/>
      <c r="EQ70" s="657"/>
      <c r="ER70" s="657"/>
      <c r="ES70" s="657"/>
      <c r="ET70" s="657"/>
      <c r="EU70" s="657"/>
      <c r="EV70" s="657"/>
      <c r="EW70" s="657"/>
      <c r="EX70" s="657"/>
      <c r="EY70" s="657"/>
      <c r="EZ70" s="657"/>
      <c r="FA70" s="657"/>
      <c r="FB70" s="657"/>
      <c r="FC70" s="657"/>
      <c r="FD70" s="657"/>
      <c r="FE70" s="657"/>
      <c r="FF70" s="657"/>
      <c r="FG70" s="657"/>
      <c r="FH70" s="657"/>
      <c r="FI70" s="657"/>
      <c r="FJ70" s="657"/>
      <c r="FK70" s="657"/>
      <c r="FL70" s="657"/>
      <c r="FM70" s="657"/>
      <c r="FN70" s="657"/>
      <c r="FO70" s="657"/>
      <c r="FP70" s="657"/>
      <c r="FQ70" s="657"/>
      <c r="FR70" s="657"/>
      <c r="FS70" s="657"/>
      <c r="FT70" s="657"/>
      <c r="FU70" s="657"/>
      <c r="FV70" s="657"/>
      <c r="FW70" s="657"/>
      <c r="FX70" s="657"/>
      <c r="FY70" s="657"/>
      <c r="FZ70" s="657"/>
      <c r="GA70" s="657"/>
      <c r="GB70" s="657"/>
      <c r="GC70" s="657"/>
      <c r="GD70" s="657"/>
      <c r="GE70" s="657"/>
      <c r="GF70" s="657"/>
      <c r="GG70" s="657"/>
      <c r="GH70" s="657"/>
      <c r="GI70" s="657"/>
      <c r="GJ70" s="657"/>
      <c r="GK70" s="657"/>
      <c r="GL70" s="657"/>
      <c r="GM70" s="657"/>
      <c r="GN70" s="657"/>
      <c r="GO70" s="657"/>
      <c r="GP70" s="657"/>
      <c r="GQ70" s="657"/>
      <c r="GR70" s="657"/>
      <c r="GS70" s="657"/>
      <c r="GT70" s="657"/>
      <c r="GU70" s="657"/>
      <c r="GV70" s="657"/>
      <c r="GW70" s="657"/>
      <c r="GX70" s="657"/>
      <c r="GY70" s="657"/>
      <c r="GZ70" s="657"/>
      <c r="HA70" s="657"/>
      <c r="HB70" s="657"/>
      <c r="HC70" s="657"/>
      <c r="HD70" s="657"/>
      <c r="HE70" s="657"/>
      <c r="HF70" s="657"/>
      <c r="HG70" s="657"/>
      <c r="HH70" s="657"/>
      <c r="HI70" s="657"/>
      <c r="HJ70" s="657"/>
      <c r="HK70" s="657"/>
      <c r="HL70" s="657"/>
      <c r="HM70" s="657"/>
      <c r="HN70" s="657"/>
      <c r="HO70" s="657"/>
      <c r="HP70" s="657"/>
      <c r="HQ70" s="657"/>
      <c r="HR70" s="657"/>
      <c r="HS70" s="657"/>
      <c r="HT70" s="657"/>
      <c r="HU70" s="657"/>
      <c r="HV70" s="657"/>
      <c r="HW70" s="657"/>
      <c r="HX70" s="657"/>
      <c r="HY70" s="657"/>
      <c r="HZ70" s="657"/>
      <c r="IA70" s="657"/>
      <c r="IB70" s="657"/>
      <c r="IC70" s="657"/>
      <c r="ID70" s="657"/>
      <c r="IE70" s="657"/>
      <c r="IF70" s="657"/>
      <c r="IG70" s="657"/>
      <c r="IH70" s="657"/>
    </row>
    <row r="71" s="687" customFormat="1" spans="1:242">
      <c r="A71" s="657"/>
      <c r="C71" s="657"/>
      <c r="I71" s="657"/>
      <c r="O71" s="657"/>
      <c r="U71" s="657"/>
      <c r="AC71" s="657"/>
      <c r="AK71" s="657"/>
      <c r="AS71" s="657"/>
      <c r="BA71" s="657"/>
      <c r="BI71" s="657"/>
      <c r="BQ71" s="657"/>
      <c r="BY71" s="657"/>
      <c r="CG71" s="657"/>
      <c r="CO71" s="657"/>
      <c r="CP71" s="614"/>
      <c r="CQ71" s="614"/>
      <c r="CR71" s="614"/>
      <c r="CS71" s="614"/>
      <c r="CT71" s="614"/>
      <c r="CU71" s="614"/>
      <c r="CV71" s="1007"/>
      <c r="CW71" s="657"/>
      <c r="CX71" s="614"/>
      <c r="CY71" s="614"/>
      <c r="CZ71" s="614"/>
      <c r="DA71" s="614"/>
      <c r="DB71" s="614"/>
      <c r="DC71" s="614"/>
      <c r="DD71" s="614"/>
      <c r="DE71" s="614"/>
      <c r="DF71" s="614"/>
      <c r="DG71" s="657"/>
      <c r="DH71" s="1009"/>
      <c r="DI71" s="657"/>
      <c r="DJ71" s="657"/>
      <c r="DK71" s="657"/>
      <c r="DL71" s="657"/>
      <c r="DM71" s="657"/>
      <c r="DN71" s="657"/>
      <c r="DO71" s="657"/>
      <c r="DP71" s="657"/>
      <c r="DQ71" s="657"/>
      <c r="DR71" s="657"/>
      <c r="DS71" s="657"/>
      <c r="DT71" s="657"/>
      <c r="DU71" s="657"/>
      <c r="DV71" s="657"/>
      <c r="DW71" s="657"/>
      <c r="DX71" s="657"/>
      <c r="DY71" s="657"/>
      <c r="DZ71" s="657"/>
      <c r="EA71" s="657"/>
      <c r="EB71" s="657"/>
      <c r="EC71" s="657"/>
      <c r="ED71" s="657"/>
      <c r="EE71" s="657"/>
      <c r="EF71" s="657"/>
      <c r="EG71" s="657"/>
      <c r="EH71" s="657"/>
      <c r="EI71" s="657"/>
      <c r="EJ71" s="657"/>
      <c r="EK71" s="657"/>
      <c r="EL71" s="657"/>
      <c r="EM71" s="657"/>
      <c r="EN71" s="657"/>
      <c r="EO71" s="657"/>
      <c r="EP71" s="657"/>
      <c r="EQ71" s="657"/>
      <c r="ER71" s="657"/>
      <c r="ES71" s="657"/>
      <c r="ET71" s="657"/>
      <c r="EU71" s="657"/>
      <c r="EV71" s="657"/>
      <c r="EW71" s="657"/>
      <c r="EX71" s="657"/>
      <c r="EY71" s="657"/>
      <c r="EZ71" s="657"/>
      <c r="FA71" s="657"/>
      <c r="FB71" s="657"/>
      <c r="FC71" s="657"/>
      <c r="FD71" s="657"/>
      <c r="FE71" s="657"/>
      <c r="FF71" s="657"/>
      <c r="FG71" s="657"/>
      <c r="FH71" s="657"/>
      <c r="FI71" s="657"/>
      <c r="FJ71" s="657"/>
      <c r="FK71" s="657"/>
      <c r="FL71" s="657"/>
      <c r="FM71" s="657"/>
      <c r="FN71" s="657"/>
      <c r="FO71" s="657"/>
      <c r="FP71" s="657"/>
      <c r="FQ71" s="657"/>
      <c r="FR71" s="657"/>
      <c r="FS71" s="657"/>
      <c r="FT71" s="657"/>
      <c r="FU71" s="657"/>
      <c r="FV71" s="657"/>
      <c r="FW71" s="657"/>
      <c r="FX71" s="657"/>
      <c r="FY71" s="657"/>
      <c r="FZ71" s="657"/>
      <c r="GA71" s="657"/>
      <c r="GB71" s="657"/>
      <c r="GC71" s="657"/>
      <c r="GD71" s="657"/>
      <c r="GE71" s="657"/>
      <c r="GF71" s="657"/>
      <c r="GG71" s="657"/>
      <c r="GH71" s="657"/>
      <c r="GI71" s="657"/>
      <c r="GJ71" s="657"/>
      <c r="GK71" s="657"/>
      <c r="GL71" s="657"/>
      <c r="GM71" s="657"/>
      <c r="GN71" s="657"/>
      <c r="GO71" s="657"/>
      <c r="GP71" s="657"/>
      <c r="GQ71" s="657"/>
      <c r="GR71" s="657"/>
      <c r="GS71" s="657"/>
      <c r="GT71" s="657"/>
      <c r="GU71" s="657"/>
      <c r="GV71" s="657"/>
      <c r="GW71" s="657"/>
      <c r="GX71" s="657"/>
      <c r="GY71" s="657"/>
      <c r="GZ71" s="657"/>
      <c r="HA71" s="657"/>
      <c r="HB71" s="657"/>
      <c r="HC71" s="657"/>
      <c r="HD71" s="657"/>
      <c r="HE71" s="657"/>
      <c r="HF71" s="657"/>
      <c r="HG71" s="657"/>
      <c r="HH71" s="657"/>
      <c r="HI71" s="657"/>
      <c r="HJ71" s="657"/>
      <c r="HK71" s="657"/>
      <c r="HL71" s="657"/>
      <c r="HM71" s="657"/>
      <c r="HN71" s="657"/>
      <c r="HO71" s="657"/>
      <c r="HP71" s="657"/>
      <c r="HQ71" s="657"/>
      <c r="HR71" s="657"/>
      <c r="HS71" s="657"/>
      <c r="HT71" s="657"/>
      <c r="HU71" s="657"/>
      <c r="HV71" s="657"/>
      <c r="HW71" s="657"/>
      <c r="HX71" s="657"/>
      <c r="HY71" s="657"/>
      <c r="HZ71" s="657"/>
      <c r="IA71" s="657"/>
      <c r="IB71" s="657"/>
      <c r="IC71" s="657"/>
      <c r="ID71" s="657"/>
      <c r="IE71" s="657"/>
      <c r="IF71" s="657"/>
      <c r="IG71" s="657"/>
      <c r="IH71" s="657"/>
    </row>
    <row r="72" s="687" customFormat="1" spans="1:242">
      <c r="A72" s="657"/>
      <c r="C72" s="657"/>
      <c r="I72" s="657"/>
      <c r="O72" s="657"/>
      <c r="U72" s="657"/>
      <c r="AC72" s="657"/>
      <c r="AK72" s="657"/>
      <c r="AS72" s="657"/>
      <c r="BA72" s="657"/>
      <c r="BI72" s="657"/>
      <c r="BQ72" s="657"/>
      <c r="BY72" s="657"/>
      <c r="CG72" s="657"/>
      <c r="CO72" s="657"/>
      <c r="CP72" s="614"/>
      <c r="CQ72" s="614"/>
      <c r="CR72" s="614"/>
      <c r="CS72" s="614"/>
      <c r="CT72" s="614"/>
      <c r="CU72" s="614"/>
      <c r="CV72" s="1007"/>
      <c r="CW72" s="657"/>
      <c r="CX72" s="614"/>
      <c r="CY72" s="614"/>
      <c r="CZ72" s="614"/>
      <c r="DA72" s="614"/>
      <c r="DB72" s="614"/>
      <c r="DC72" s="614"/>
      <c r="DD72" s="614"/>
      <c r="DE72" s="614"/>
      <c r="DF72" s="614"/>
      <c r="DG72" s="657"/>
      <c r="DH72" s="1009"/>
      <c r="DI72" s="657"/>
      <c r="DJ72" s="657"/>
      <c r="DK72" s="657"/>
      <c r="DL72" s="657"/>
      <c r="DM72" s="657"/>
      <c r="DN72" s="657"/>
      <c r="DO72" s="657"/>
      <c r="DP72" s="657"/>
      <c r="DQ72" s="657"/>
      <c r="DR72" s="657"/>
      <c r="DS72" s="657"/>
      <c r="DT72" s="657"/>
      <c r="DU72" s="657"/>
      <c r="DV72" s="657"/>
      <c r="DW72" s="657"/>
      <c r="DX72" s="657"/>
      <c r="DY72" s="657"/>
      <c r="DZ72" s="657"/>
      <c r="EA72" s="657"/>
      <c r="EB72" s="657"/>
      <c r="EC72" s="657"/>
      <c r="ED72" s="657"/>
      <c r="EE72" s="657"/>
      <c r="EF72" s="657"/>
      <c r="EG72" s="657"/>
      <c r="EH72" s="657"/>
      <c r="EI72" s="657"/>
      <c r="EJ72" s="657"/>
      <c r="EK72" s="657"/>
      <c r="EL72" s="657"/>
      <c r="EM72" s="657"/>
      <c r="EN72" s="657"/>
      <c r="EO72" s="657"/>
      <c r="EP72" s="657"/>
      <c r="EQ72" s="657"/>
      <c r="ER72" s="657"/>
      <c r="ES72" s="657"/>
      <c r="ET72" s="657"/>
      <c r="EU72" s="657"/>
      <c r="EV72" s="657"/>
      <c r="EW72" s="657"/>
      <c r="EX72" s="657"/>
      <c r="EY72" s="657"/>
      <c r="EZ72" s="657"/>
      <c r="FA72" s="657"/>
      <c r="FB72" s="657"/>
      <c r="FC72" s="657"/>
      <c r="FD72" s="657"/>
      <c r="FE72" s="657"/>
      <c r="FF72" s="657"/>
      <c r="FG72" s="657"/>
      <c r="FH72" s="657"/>
      <c r="FI72" s="657"/>
      <c r="FJ72" s="657"/>
      <c r="FK72" s="657"/>
      <c r="FL72" s="657"/>
      <c r="FM72" s="657"/>
      <c r="FN72" s="657"/>
      <c r="FO72" s="657"/>
      <c r="FP72" s="657"/>
      <c r="FQ72" s="657"/>
      <c r="FR72" s="657"/>
      <c r="FS72" s="657"/>
      <c r="FT72" s="657"/>
      <c r="FU72" s="657"/>
      <c r="FV72" s="657"/>
      <c r="FW72" s="657"/>
      <c r="FX72" s="657"/>
      <c r="FY72" s="657"/>
      <c r="FZ72" s="657"/>
      <c r="GA72" s="657"/>
      <c r="GB72" s="657"/>
      <c r="GC72" s="657"/>
      <c r="GD72" s="657"/>
      <c r="GE72" s="657"/>
      <c r="GF72" s="657"/>
      <c r="GG72" s="657"/>
      <c r="GH72" s="657"/>
      <c r="GI72" s="657"/>
      <c r="GJ72" s="657"/>
      <c r="GK72" s="657"/>
      <c r="GL72" s="657"/>
      <c r="GM72" s="657"/>
      <c r="GN72" s="657"/>
      <c r="GO72" s="657"/>
      <c r="GP72" s="657"/>
      <c r="GQ72" s="657"/>
      <c r="GR72" s="657"/>
      <c r="GS72" s="657"/>
      <c r="GT72" s="657"/>
      <c r="GU72" s="657"/>
      <c r="GV72" s="657"/>
      <c r="GW72" s="657"/>
      <c r="GX72" s="657"/>
      <c r="GY72" s="657"/>
      <c r="GZ72" s="657"/>
      <c r="HA72" s="657"/>
      <c r="HB72" s="657"/>
      <c r="HC72" s="657"/>
      <c r="HD72" s="657"/>
      <c r="HE72" s="657"/>
      <c r="HF72" s="657"/>
      <c r="HG72" s="657"/>
      <c r="HH72" s="657"/>
      <c r="HI72" s="657"/>
      <c r="HJ72" s="657"/>
      <c r="HK72" s="657"/>
      <c r="HL72" s="657"/>
      <c r="HM72" s="657"/>
      <c r="HN72" s="657"/>
      <c r="HO72" s="657"/>
      <c r="HP72" s="657"/>
      <c r="HQ72" s="657"/>
      <c r="HR72" s="657"/>
      <c r="HS72" s="657"/>
      <c r="HT72" s="657"/>
      <c r="HU72" s="657"/>
      <c r="HV72" s="657"/>
      <c r="HW72" s="657"/>
      <c r="HX72" s="657"/>
      <c r="HY72" s="657"/>
      <c r="HZ72" s="657"/>
      <c r="IA72" s="657"/>
      <c r="IB72" s="657"/>
      <c r="IC72" s="657"/>
      <c r="ID72" s="657"/>
      <c r="IE72" s="657"/>
      <c r="IF72" s="657"/>
      <c r="IG72" s="657"/>
      <c r="IH72" s="657"/>
    </row>
    <row r="73" s="687" customFormat="1" ht="15" spans="1:242">
      <c r="A73" s="657"/>
      <c r="C73" s="657"/>
      <c r="D73" s="771"/>
      <c r="I73" s="657"/>
      <c r="J73" s="771"/>
      <c r="O73" s="657"/>
      <c r="P73" s="771"/>
      <c r="U73" s="657"/>
      <c r="V73" s="771"/>
      <c r="AC73" s="657"/>
      <c r="AD73" s="771"/>
      <c r="AK73" s="657"/>
      <c r="AL73" s="771"/>
      <c r="AS73" s="657"/>
      <c r="AT73" s="771"/>
      <c r="BA73" s="657"/>
      <c r="BB73" s="771"/>
      <c r="BI73" s="657"/>
      <c r="BJ73" s="771"/>
      <c r="BQ73" s="657"/>
      <c r="BR73" s="771"/>
      <c r="BY73" s="657"/>
      <c r="BZ73" s="771"/>
      <c r="CG73" s="657"/>
      <c r="CH73" s="771"/>
      <c r="CO73" s="657"/>
      <c r="CP73" s="614"/>
      <c r="CQ73" s="614"/>
      <c r="CR73" s="614"/>
      <c r="CS73" s="614"/>
      <c r="CT73" s="614"/>
      <c r="CU73" s="614"/>
      <c r="CV73" s="1007"/>
      <c r="CW73" s="657"/>
      <c r="CX73" s="614"/>
      <c r="CY73" s="614"/>
      <c r="CZ73" s="614"/>
      <c r="DA73" s="614"/>
      <c r="DB73" s="614"/>
      <c r="DC73" s="614"/>
      <c r="DD73" s="614"/>
      <c r="DE73" s="614"/>
      <c r="DF73" s="614"/>
      <c r="DG73" s="657"/>
      <c r="DH73" s="1009"/>
      <c r="DI73" s="657"/>
      <c r="DJ73" s="657"/>
      <c r="DK73" s="657"/>
      <c r="DL73" s="657"/>
      <c r="DM73" s="657"/>
      <c r="DN73" s="657"/>
      <c r="DO73" s="657"/>
      <c r="DP73" s="657"/>
      <c r="DQ73" s="657"/>
      <c r="DR73" s="657"/>
      <c r="DS73" s="657"/>
      <c r="DT73" s="657"/>
      <c r="DU73" s="657"/>
      <c r="DV73" s="657"/>
      <c r="DW73" s="657"/>
      <c r="DX73" s="657"/>
      <c r="DY73" s="657"/>
      <c r="DZ73" s="657"/>
      <c r="EA73" s="657"/>
      <c r="EB73" s="657"/>
      <c r="EC73" s="657"/>
      <c r="ED73" s="657"/>
      <c r="EE73" s="657"/>
      <c r="EF73" s="657"/>
      <c r="EG73" s="657"/>
      <c r="EH73" s="657"/>
      <c r="EI73" s="657"/>
      <c r="EJ73" s="657"/>
      <c r="EK73" s="657"/>
      <c r="EL73" s="657"/>
      <c r="EM73" s="657"/>
      <c r="EN73" s="657"/>
      <c r="EO73" s="657"/>
      <c r="EP73" s="657"/>
      <c r="EQ73" s="657"/>
      <c r="ER73" s="657"/>
      <c r="ES73" s="657"/>
      <c r="ET73" s="657"/>
      <c r="EU73" s="657"/>
      <c r="EV73" s="657"/>
      <c r="EW73" s="657"/>
      <c r="EX73" s="657"/>
      <c r="EY73" s="657"/>
      <c r="EZ73" s="657"/>
      <c r="FA73" s="657"/>
      <c r="FB73" s="657"/>
      <c r="FC73" s="657"/>
      <c r="FD73" s="657"/>
      <c r="FE73" s="657"/>
      <c r="FF73" s="657"/>
      <c r="FG73" s="657"/>
      <c r="FH73" s="657"/>
      <c r="FI73" s="657"/>
      <c r="FJ73" s="657"/>
      <c r="FK73" s="657"/>
      <c r="FL73" s="657"/>
      <c r="FM73" s="657"/>
      <c r="FN73" s="657"/>
      <c r="FO73" s="657"/>
      <c r="FP73" s="657"/>
      <c r="FQ73" s="657"/>
      <c r="FR73" s="657"/>
      <c r="FS73" s="657"/>
      <c r="FT73" s="657"/>
      <c r="FU73" s="657"/>
      <c r="FV73" s="657"/>
      <c r="FW73" s="657"/>
      <c r="FX73" s="657"/>
      <c r="FY73" s="657"/>
      <c r="FZ73" s="657"/>
      <c r="GA73" s="657"/>
      <c r="GB73" s="657"/>
      <c r="GC73" s="657"/>
      <c r="GD73" s="657"/>
      <c r="GE73" s="657"/>
      <c r="GF73" s="657"/>
      <c r="GG73" s="657"/>
      <c r="GH73" s="657"/>
      <c r="GI73" s="657"/>
      <c r="GJ73" s="657"/>
      <c r="GK73" s="657"/>
      <c r="GL73" s="657"/>
      <c r="GM73" s="657"/>
      <c r="GN73" s="657"/>
      <c r="GO73" s="657"/>
      <c r="GP73" s="657"/>
      <c r="GQ73" s="657"/>
      <c r="GR73" s="657"/>
      <c r="GS73" s="657"/>
      <c r="GT73" s="657"/>
      <c r="GU73" s="657"/>
      <c r="GV73" s="657"/>
      <c r="GW73" s="657"/>
      <c r="GX73" s="657"/>
      <c r="GY73" s="657"/>
      <c r="GZ73" s="657"/>
      <c r="HA73" s="657"/>
      <c r="HB73" s="657"/>
      <c r="HC73" s="657"/>
      <c r="HD73" s="657"/>
      <c r="HE73" s="657"/>
      <c r="HF73" s="657"/>
      <c r="HG73" s="657"/>
      <c r="HH73" s="657"/>
      <c r="HI73" s="657"/>
      <c r="HJ73" s="657"/>
      <c r="HK73" s="657"/>
      <c r="HL73" s="657"/>
      <c r="HM73" s="657"/>
      <c r="HN73" s="657"/>
      <c r="HO73" s="657"/>
      <c r="HP73" s="657"/>
      <c r="HQ73" s="657"/>
      <c r="HR73" s="657"/>
      <c r="HS73" s="657"/>
      <c r="HT73" s="657"/>
      <c r="HU73" s="657"/>
      <c r="HV73" s="657"/>
      <c r="HW73" s="657"/>
      <c r="HX73" s="657"/>
      <c r="HY73" s="657"/>
      <c r="HZ73" s="657"/>
      <c r="IA73" s="657"/>
      <c r="IB73" s="657"/>
      <c r="IC73" s="657"/>
      <c r="ID73" s="657"/>
      <c r="IE73" s="657"/>
      <c r="IF73" s="657"/>
      <c r="IG73" s="657"/>
      <c r="IH73" s="657"/>
    </row>
    <row r="74" s="687" customFormat="1" spans="1:242">
      <c r="A74" s="657"/>
      <c r="C74" s="657"/>
      <c r="I74" s="657"/>
      <c r="O74" s="657"/>
      <c r="U74" s="657"/>
      <c r="AC74" s="657"/>
      <c r="AK74" s="657"/>
      <c r="AS74" s="657"/>
      <c r="BA74" s="657"/>
      <c r="BI74" s="657"/>
      <c r="BQ74" s="657"/>
      <c r="BY74" s="657"/>
      <c r="CG74" s="657"/>
      <c r="CO74" s="657"/>
      <c r="CP74" s="614"/>
      <c r="CQ74" s="614"/>
      <c r="CR74" s="614"/>
      <c r="CS74" s="614"/>
      <c r="CT74" s="614"/>
      <c r="CU74" s="614"/>
      <c r="CV74" s="1007"/>
      <c r="CW74" s="657"/>
      <c r="CX74" s="614"/>
      <c r="CY74" s="614"/>
      <c r="CZ74" s="614"/>
      <c r="DA74" s="614"/>
      <c r="DB74" s="614"/>
      <c r="DC74" s="614"/>
      <c r="DD74" s="614"/>
      <c r="DE74" s="614"/>
      <c r="DF74" s="614"/>
      <c r="DG74" s="657"/>
      <c r="DH74" s="1009"/>
      <c r="DI74" s="657"/>
      <c r="DJ74" s="657"/>
      <c r="DK74" s="657"/>
      <c r="DL74" s="657"/>
      <c r="DM74" s="657"/>
      <c r="DN74" s="657"/>
      <c r="DO74" s="657"/>
      <c r="DP74" s="657"/>
      <c r="DQ74" s="657"/>
      <c r="DR74" s="657"/>
      <c r="DS74" s="657"/>
      <c r="DT74" s="657"/>
      <c r="DU74" s="657"/>
      <c r="DV74" s="657"/>
      <c r="DW74" s="657"/>
      <c r="DX74" s="657"/>
      <c r="DY74" s="657"/>
      <c r="DZ74" s="657"/>
      <c r="EA74" s="657"/>
      <c r="EB74" s="657"/>
      <c r="EC74" s="657"/>
      <c r="ED74" s="657"/>
      <c r="EE74" s="657"/>
      <c r="EF74" s="657"/>
      <c r="EG74" s="657"/>
      <c r="EH74" s="657"/>
      <c r="EI74" s="657"/>
      <c r="EJ74" s="657"/>
      <c r="EK74" s="657"/>
      <c r="EL74" s="657"/>
      <c r="EM74" s="657"/>
      <c r="EN74" s="657"/>
      <c r="EO74" s="657"/>
      <c r="EP74" s="657"/>
      <c r="EQ74" s="657"/>
      <c r="ER74" s="657"/>
      <c r="ES74" s="657"/>
      <c r="ET74" s="657"/>
      <c r="EU74" s="657"/>
      <c r="EV74" s="657"/>
      <c r="EW74" s="657"/>
      <c r="EX74" s="657"/>
      <c r="EY74" s="657"/>
      <c r="EZ74" s="657"/>
      <c r="FA74" s="657"/>
      <c r="FB74" s="657"/>
      <c r="FC74" s="657"/>
      <c r="FD74" s="657"/>
      <c r="FE74" s="657"/>
      <c r="FF74" s="657"/>
      <c r="FG74" s="657"/>
      <c r="FH74" s="657"/>
      <c r="FI74" s="657"/>
      <c r="FJ74" s="657"/>
      <c r="FK74" s="657"/>
      <c r="FL74" s="657"/>
      <c r="FM74" s="657"/>
      <c r="FN74" s="657"/>
      <c r="FO74" s="657"/>
      <c r="FP74" s="657"/>
      <c r="FQ74" s="657"/>
      <c r="FR74" s="657"/>
      <c r="FS74" s="657"/>
      <c r="FT74" s="657"/>
      <c r="FU74" s="657"/>
      <c r="FV74" s="657"/>
      <c r="FW74" s="657"/>
      <c r="FX74" s="657"/>
      <c r="FY74" s="657"/>
      <c r="FZ74" s="657"/>
      <c r="GA74" s="657"/>
      <c r="GB74" s="657"/>
      <c r="GC74" s="657"/>
      <c r="GD74" s="657"/>
      <c r="GE74" s="657"/>
      <c r="GF74" s="657"/>
      <c r="GG74" s="657"/>
      <c r="GH74" s="657"/>
      <c r="GI74" s="657"/>
      <c r="GJ74" s="657"/>
      <c r="GK74" s="657"/>
      <c r="GL74" s="657"/>
      <c r="GM74" s="657"/>
      <c r="GN74" s="657"/>
      <c r="GO74" s="657"/>
      <c r="GP74" s="657"/>
      <c r="GQ74" s="657"/>
      <c r="GR74" s="657"/>
      <c r="GS74" s="657"/>
      <c r="GT74" s="657"/>
      <c r="GU74" s="657"/>
      <c r="GV74" s="657"/>
      <c r="GW74" s="657"/>
      <c r="GX74" s="657"/>
      <c r="GY74" s="657"/>
      <c r="GZ74" s="657"/>
      <c r="HA74" s="657"/>
      <c r="HB74" s="657"/>
      <c r="HC74" s="657"/>
      <c r="HD74" s="657"/>
      <c r="HE74" s="657"/>
      <c r="HF74" s="657"/>
      <c r="HG74" s="657"/>
      <c r="HH74" s="657"/>
      <c r="HI74" s="657"/>
      <c r="HJ74" s="657"/>
      <c r="HK74" s="657"/>
      <c r="HL74" s="657"/>
      <c r="HM74" s="657"/>
      <c r="HN74" s="657"/>
      <c r="HO74" s="657"/>
      <c r="HP74" s="657"/>
      <c r="HQ74" s="657"/>
      <c r="HR74" s="657"/>
      <c r="HS74" s="657"/>
      <c r="HT74" s="657"/>
      <c r="HU74" s="657"/>
      <c r="HV74" s="657"/>
      <c r="HW74" s="657"/>
      <c r="HX74" s="657"/>
      <c r="HY74" s="657"/>
      <c r="HZ74" s="657"/>
      <c r="IA74" s="657"/>
      <c r="IB74" s="657"/>
      <c r="IC74" s="657"/>
      <c r="ID74" s="657"/>
      <c r="IE74" s="657"/>
      <c r="IF74" s="657"/>
      <c r="IG74" s="657"/>
      <c r="IH74" s="657"/>
    </row>
    <row r="75" s="687" customFormat="1" spans="1:242">
      <c r="A75" s="657"/>
      <c r="C75" s="657"/>
      <c r="I75" s="657"/>
      <c r="O75" s="657"/>
      <c r="U75" s="657"/>
      <c r="AC75" s="657"/>
      <c r="AK75" s="657"/>
      <c r="AS75" s="657"/>
      <c r="BA75" s="657"/>
      <c r="BI75" s="657"/>
      <c r="BQ75" s="657"/>
      <c r="BY75" s="657"/>
      <c r="CG75" s="657"/>
      <c r="CO75" s="657"/>
      <c r="CP75" s="614"/>
      <c r="CQ75" s="614"/>
      <c r="CR75" s="614"/>
      <c r="CS75" s="614"/>
      <c r="CT75" s="614"/>
      <c r="CU75" s="614"/>
      <c r="CV75" s="1007"/>
      <c r="CW75" s="657"/>
      <c r="CX75" s="614"/>
      <c r="CY75" s="614"/>
      <c r="CZ75" s="614"/>
      <c r="DA75" s="614"/>
      <c r="DB75" s="614"/>
      <c r="DC75" s="614"/>
      <c r="DD75" s="614"/>
      <c r="DE75" s="614"/>
      <c r="DF75" s="614"/>
      <c r="DG75" s="657"/>
      <c r="DH75" s="1009"/>
      <c r="DI75" s="657"/>
      <c r="DJ75" s="657"/>
      <c r="DK75" s="657"/>
      <c r="DL75" s="657"/>
      <c r="DM75" s="657"/>
      <c r="DN75" s="657"/>
      <c r="DO75" s="657"/>
      <c r="DP75" s="657"/>
      <c r="DQ75" s="657"/>
      <c r="DR75" s="657"/>
      <c r="DS75" s="657"/>
      <c r="DT75" s="657"/>
      <c r="DU75" s="657"/>
      <c r="DV75" s="657"/>
      <c r="DW75" s="657"/>
      <c r="DX75" s="657"/>
      <c r="DY75" s="657"/>
      <c r="DZ75" s="657"/>
      <c r="EA75" s="657"/>
      <c r="EB75" s="657"/>
      <c r="EC75" s="657"/>
      <c r="ED75" s="657"/>
      <c r="EE75" s="657"/>
      <c r="EF75" s="657"/>
      <c r="EG75" s="657"/>
      <c r="EH75" s="657"/>
      <c r="EI75" s="657"/>
      <c r="EJ75" s="657"/>
      <c r="EK75" s="657"/>
      <c r="EL75" s="657"/>
      <c r="EM75" s="657"/>
      <c r="EN75" s="657"/>
      <c r="EO75" s="657"/>
      <c r="EP75" s="657"/>
      <c r="EQ75" s="657"/>
      <c r="ER75" s="657"/>
      <c r="ES75" s="657"/>
      <c r="ET75" s="657"/>
      <c r="EU75" s="657"/>
      <c r="EV75" s="657"/>
      <c r="EW75" s="657"/>
      <c r="EX75" s="657"/>
      <c r="EY75" s="657"/>
      <c r="EZ75" s="657"/>
      <c r="FA75" s="657"/>
      <c r="FB75" s="657"/>
      <c r="FC75" s="657"/>
      <c r="FD75" s="657"/>
      <c r="FE75" s="657"/>
      <c r="FF75" s="657"/>
      <c r="FG75" s="657"/>
      <c r="FH75" s="657"/>
      <c r="FI75" s="657"/>
      <c r="FJ75" s="657"/>
      <c r="FK75" s="657"/>
      <c r="FL75" s="657"/>
      <c r="FM75" s="657"/>
      <c r="FN75" s="657"/>
      <c r="FO75" s="657"/>
      <c r="FP75" s="657"/>
      <c r="FQ75" s="657"/>
      <c r="FR75" s="657"/>
      <c r="FS75" s="657"/>
      <c r="FT75" s="657"/>
      <c r="FU75" s="657"/>
      <c r="FV75" s="657"/>
      <c r="FW75" s="657"/>
      <c r="FX75" s="657"/>
      <c r="FY75" s="657"/>
      <c r="FZ75" s="657"/>
      <c r="GA75" s="657"/>
      <c r="GB75" s="657"/>
      <c r="GC75" s="657"/>
      <c r="GD75" s="657"/>
      <c r="GE75" s="657"/>
      <c r="GF75" s="657"/>
      <c r="GG75" s="657"/>
      <c r="GH75" s="657"/>
      <c r="GI75" s="657"/>
      <c r="GJ75" s="657"/>
      <c r="GK75" s="657"/>
      <c r="GL75" s="657"/>
      <c r="GM75" s="657"/>
      <c r="GN75" s="657"/>
      <c r="GO75" s="657"/>
      <c r="GP75" s="657"/>
      <c r="GQ75" s="657"/>
      <c r="GR75" s="657"/>
      <c r="GS75" s="657"/>
      <c r="GT75" s="657"/>
      <c r="GU75" s="657"/>
      <c r="GV75" s="657"/>
      <c r="GW75" s="657"/>
      <c r="GX75" s="657"/>
      <c r="GY75" s="657"/>
      <c r="GZ75" s="657"/>
      <c r="HA75" s="657"/>
      <c r="HB75" s="657"/>
      <c r="HC75" s="657"/>
      <c r="HD75" s="657"/>
      <c r="HE75" s="657"/>
      <c r="HF75" s="657"/>
      <c r="HG75" s="657"/>
      <c r="HH75" s="657"/>
      <c r="HI75" s="657"/>
      <c r="HJ75" s="657"/>
      <c r="HK75" s="657"/>
      <c r="HL75" s="657"/>
      <c r="HM75" s="657"/>
      <c r="HN75" s="657"/>
      <c r="HO75" s="657"/>
      <c r="HP75" s="657"/>
      <c r="HQ75" s="657"/>
      <c r="HR75" s="657"/>
      <c r="HS75" s="657"/>
      <c r="HT75" s="657"/>
      <c r="HU75" s="657"/>
      <c r="HV75" s="657"/>
      <c r="HW75" s="657"/>
      <c r="HX75" s="657"/>
      <c r="HY75" s="657"/>
      <c r="HZ75" s="657"/>
      <c r="IA75" s="657"/>
      <c r="IB75" s="657"/>
      <c r="IC75" s="657"/>
      <c r="ID75" s="657"/>
      <c r="IE75" s="657"/>
      <c r="IF75" s="657"/>
      <c r="IG75" s="657"/>
      <c r="IH75" s="657"/>
    </row>
    <row r="76" s="687" customFormat="1" spans="1:242">
      <c r="A76" s="657"/>
      <c r="C76" s="657"/>
      <c r="I76" s="657"/>
      <c r="O76" s="657"/>
      <c r="U76" s="657"/>
      <c r="AC76" s="657"/>
      <c r="AK76" s="657"/>
      <c r="AS76" s="657"/>
      <c r="BA76" s="657"/>
      <c r="BI76" s="657"/>
      <c r="BQ76" s="657"/>
      <c r="BY76" s="657"/>
      <c r="CG76" s="657"/>
      <c r="CO76" s="657"/>
      <c r="CP76" s="614"/>
      <c r="CQ76" s="614"/>
      <c r="CR76" s="614"/>
      <c r="CS76" s="614"/>
      <c r="CT76" s="614"/>
      <c r="CU76" s="614"/>
      <c r="CV76" s="1007"/>
      <c r="CW76" s="657"/>
      <c r="CX76" s="614"/>
      <c r="CY76" s="614"/>
      <c r="CZ76" s="614"/>
      <c r="DA76" s="614"/>
      <c r="DB76" s="614"/>
      <c r="DC76" s="614"/>
      <c r="DD76" s="614"/>
      <c r="DE76" s="614"/>
      <c r="DF76" s="614"/>
      <c r="DG76" s="657"/>
      <c r="DH76" s="1009"/>
      <c r="DI76" s="657"/>
      <c r="DJ76" s="657"/>
      <c r="DK76" s="657"/>
      <c r="DL76" s="657"/>
      <c r="DM76" s="657"/>
      <c r="DN76" s="657"/>
      <c r="DO76" s="657"/>
      <c r="DP76" s="657"/>
      <c r="DQ76" s="657"/>
      <c r="DR76" s="657"/>
      <c r="DS76" s="657"/>
      <c r="DT76" s="657"/>
      <c r="DU76" s="657"/>
      <c r="DV76" s="657"/>
      <c r="DW76" s="657"/>
      <c r="DX76" s="657"/>
      <c r="DY76" s="657"/>
      <c r="DZ76" s="657"/>
      <c r="EA76" s="657"/>
      <c r="EB76" s="657"/>
      <c r="EC76" s="657"/>
      <c r="ED76" s="657"/>
      <c r="EE76" s="657"/>
      <c r="EF76" s="657"/>
      <c r="EG76" s="657"/>
      <c r="EH76" s="657"/>
      <c r="EI76" s="657"/>
      <c r="EJ76" s="657"/>
      <c r="EK76" s="657"/>
      <c r="EL76" s="657"/>
      <c r="EM76" s="657"/>
      <c r="EN76" s="657"/>
      <c r="EO76" s="657"/>
      <c r="EP76" s="657"/>
      <c r="EQ76" s="657"/>
      <c r="ER76" s="657"/>
      <c r="ES76" s="657"/>
      <c r="ET76" s="657"/>
      <c r="EU76" s="657"/>
      <c r="EV76" s="657"/>
      <c r="EW76" s="657"/>
      <c r="EX76" s="657"/>
      <c r="EY76" s="657"/>
      <c r="EZ76" s="657"/>
      <c r="FA76" s="657"/>
      <c r="FB76" s="657"/>
      <c r="FC76" s="657"/>
      <c r="FD76" s="657"/>
      <c r="FE76" s="657"/>
      <c r="FF76" s="657"/>
      <c r="FG76" s="657"/>
      <c r="FH76" s="657"/>
      <c r="FI76" s="657"/>
      <c r="FJ76" s="657"/>
      <c r="FK76" s="657"/>
      <c r="FL76" s="657"/>
      <c r="FM76" s="657"/>
      <c r="FN76" s="657"/>
      <c r="FO76" s="657"/>
      <c r="FP76" s="657"/>
      <c r="FQ76" s="657"/>
      <c r="FR76" s="657"/>
      <c r="FS76" s="657"/>
      <c r="FT76" s="657"/>
      <c r="FU76" s="657"/>
      <c r="FV76" s="657"/>
      <c r="FW76" s="657"/>
      <c r="FX76" s="657"/>
      <c r="FY76" s="657"/>
      <c r="FZ76" s="657"/>
      <c r="GA76" s="657"/>
      <c r="GB76" s="657"/>
      <c r="GC76" s="657"/>
      <c r="GD76" s="657"/>
      <c r="GE76" s="657"/>
      <c r="GF76" s="657"/>
      <c r="GG76" s="657"/>
      <c r="GH76" s="657"/>
      <c r="GI76" s="657"/>
      <c r="GJ76" s="657"/>
      <c r="GK76" s="657"/>
      <c r="GL76" s="657"/>
      <c r="GM76" s="657"/>
      <c r="GN76" s="657"/>
      <c r="GO76" s="657"/>
      <c r="GP76" s="657"/>
      <c r="GQ76" s="657"/>
      <c r="GR76" s="657"/>
      <c r="GS76" s="657"/>
      <c r="GT76" s="657"/>
      <c r="GU76" s="657"/>
      <c r="GV76" s="657"/>
      <c r="GW76" s="657"/>
      <c r="GX76" s="657"/>
      <c r="GY76" s="657"/>
      <c r="GZ76" s="657"/>
      <c r="HA76" s="657"/>
      <c r="HB76" s="657"/>
      <c r="HC76" s="657"/>
      <c r="HD76" s="657"/>
      <c r="HE76" s="657"/>
      <c r="HF76" s="657"/>
      <c r="HG76" s="657"/>
      <c r="HH76" s="657"/>
      <c r="HI76" s="657"/>
      <c r="HJ76" s="657"/>
      <c r="HK76" s="657"/>
      <c r="HL76" s="657"/>
      <c r="HM76" s="657"/>
      <c r="HN76" s="657"/>
      <c r="HO76" s="657"/>
      <c r="HP76" s="657"/>
      <c r="HQ76" s="657"/>
      <c r="HR76" s="657"/>
      <c r="HS76" s="657"/>
      <c r="HT76" s="657"/>
      <c r="HU76" s="657"/>
      <c r="HV76" s="657"/>
      <c r="HW76" s="657"/>
      <c r="HX76" s="657"/>
      <c r="HY76" s="657"/>
      <c r="HZ76" s="657"/>
      <c r="IA76" s="657"/>
      <c r="IB76" s="657"/>
      <c r="IC76" s="657"/>
      <c r="ID76" s="657"/>
      <c r="IE76" s="657"/>
      <c r="IF76" s="657"/>
      <c r="IG76" s="657"/>
      <c r="IH76" s="657"/>
    </row>
    <row r="77" s="687" customFormat="1" spans="1:242">
      <c r="A77" s="657"/>
      <c r="C77" s="657"/>
      <c r="I77" s="657"/>
      <c r="O77" s="657"/>
      <c r="U77" s="657"/>
      <c r="AC77" s="657"/>
      <c r="AK77" s="657"/>
      <c r="AS77" s="657"/>
      <c r="BA77" s="657"/>
      <c r="BI77" s="657"/>
      <c r="BQ77" s="657"/>
      <c r="BY77" s="657"/>
      <c r="CG77" s="657"/>
      <c r="CO77" s="657"/>
      <c r="CP77" s="614"/>
      <c r="CQ77" s="614"/>
      <c r="CR77" s="614"/>
      <c r="CS77" s="614"/>
      <c r="CT77" s="614"/>
      <c r="CU77" s="614"/>
      <c r="CV77" s="1007"/>
      <c r="CW77" s="657"/>
      <c r="CX77" s="614"/>
      <c r="CY77" s="614"/>
      <c r="CZ77" s="614"/>
      <c r="DA77" s="614"/>
      <c r="DB77" s="614"/>
      <c r="DC77" s="614"/>
      <c r="DD77" s="614"/>
      <c r="DE77" s="614"/>
      <c r="DF77" s="614"/>
      <c r="DG77" s="657"/>
      <c r="DH77" s="1009"/>
      <c r="DI77" s="657"/>
      <c r="DJ77" s="657"/>
      <c r="DK77" s="657"/>
      <c r="DL77" s="657"/>
      <c r="DM77" s="657"/>
      <c r="DN77" s="657"/>
      <c r="DO77" s="657"/>
      <c r="DP77" s="657"/>
      <c r="DQ77" s="657"/>
      <c r="DR77" s="657"/>
      <c r="DS77" s="657"/>
      <c r="DT77" s="657"/>
      <c r="DU77" s="657"/>
      <c r="DV77" s="657"/>
      <c r="DW77" s="657"/>
      <c r="DX77" s="657"/>
      <c r="DY77" s="657"/>
      <c r="DZ77" s="657"/>
      <c r="EA77" s="657"/>
      <c r="EB77" s="657"/>
      <c r="EC77" s="657"/>
      <c r="ED77" s="657"/>
      <c r="EE77" s="657"/>
      <c r="EF77" s="657"/>
      <c r="EG77" s="657"/>
      <c r="EH77" s="657"/>
      <c r="EI77" s="657"/>
      <c r="EJ77" s="657"/>
      <c r="EK77" s="657"/>
      <c r="EL77" s="657"/>
      <c r="EM77" s="657"/>
      <c r="EN77" s="657"/>
      <c r="EO77" s="657"/>
      <c r="EP77" s="657"/>
      <c r="EQ77" s="657"/>
      <c r="ER77" s="657"/>
      <c r="ES77" s="657"/>
      <c r="ET77" s="657"/>
      <c r="EU77" s="657"/>
      <c r="EV77" s="657"/>
      <c r="EW77" s="657"/>
      <c r="EX77" s="657"/>
      <c r="EY77" s="657"/>
      <c r="EZ77" s="657"/>
      <c r="FA77" s="657"/>
      <c r="FB77" s="657"/>
      <c r="FC77" s="657"/>
      <c r="FD77" s="657"/>
      <c r="FE77" s="657"/>
      <c r="FF77" s="657"/>
      <c r="FG77" s="657"/>
      <c r="FH77" s="657"/>
      <c r="FI77" s="657"/>
      <c r="FJ77" s="657"/>
      <c r="FK77" s="657"/>
      <c r="FL77" s="657"/>
      <c r="FM77" s="657"/>
      <c r="FN77" s="657"/>
      <c r="FO77" s="657"/>
      <c r="FP77" s="657"/>
      <c r="FQ77" s="657"/>
      <c r="FR77" s="657"/>
      <c r="FS77" s="657"/>
      <c r="FT77" s="657"/>
      <c r="FU77" s="657"/>
      <c r="FV77" s="657"/>
      <c r="FW77" s="657"/>
      <c r="FX77" s="657"/>
      <c r="FY77" s="657"/>
      <c r="FZ77" s="657"/>
      <c r="GA77" s="657"/>
      <c r="GB77" s="657"/>
      <c r="GC77" s="657"/>
      <c r="GD77" s="657"/>
      <c r="GE77" s="657"/>
      <c r="GF77" s="657"/>
      <c r="GG77" s="657"/>
      <c r="GH77" s="657"/>
      <c r="GI77" s="657"/>
      <c r="GJ77" s="657"/>
      <c r="GK77" s="657"/>
      <c r="GL77" s="657"/>
      <c r="GM77" s="657"/>
      <c r="GN77" s="657"/>
      <c r="GO77" s="657"/>
      <c r="GP77" s="657"/>
      <c r="GQ77" s="657"/>
      <c r="GR77" s="657"/>
      <c r="GS77" s="657"/>
      <c r="GT77" s="657"/>
      <c r="GU77" s="657"/>
      <c r="GV77" s="657"/>
      <c r="GW77" s="657"/>
      <c r="GX77" s="657"/>
      <c r="GY77" s="657"/>
      <c r="GZ77" s="657"/>
      <c r="HA77" s="657"/>
      <c r="HB77" s="657"/>
      <c r="HC77" s="657"/>
      <c r="HD77" s="657"/>
      <c r="HE77" s="657"/>
      <c r="HF77" s="657"/>
      <c r="HG77" s="657"/>
      <c r="HH77" s="657"/>
      <c r="HI77" s="657"/>
      <c r="HJ77" s="657"/>
      <c r="HK77" s="657"/>
      <c r="HL77" s="657"/>
      <c r="HM77" s="657"/>
      <c r="HN77" s="657"/>
      <c r="HO77" s="657"/>
      <c r="HP77" s="657"/>
      <c r="HQ77" s="657"/>
      <c r="HR77" s="657"/>
      <c r="HS77" s="657"/>
      <c r="HT77" s="657"/>
      <c r="HU77" s="657"/>
      <c r="HV77" s="657"/>
      <c r="HW77" s="657"/>
      <c r="HX77" s="657"/>
      <c r="HY77" s="657"/>
      <c r="HZ77" s="657"/>
      <c r="IA77" s="657"/>
      <c r="IB77" s="657"/>
      <c r="IC77" s="657"/>
      <c r="ID77" s="657"/>
      <c r="IE77" s="657"/>
      <c r="IF77" s="657"/>
      <c r="IG77" s="657"/>
      <c r="IH77" s="657"/>
    </row>
    <row r="78" s="687" customFormat="1" spans="1:242">
      <c r="A78" s="657"/>
      <c r="C78" s="657"/>
      <c r="I78" s="657"/>
      <c r="O78" s="657"/>
      <c r="U78" s="657"/>
      <c r="AC78" s="657"/>
      <c r="AK78" s="657"/>
      <c r="AS78" s="657"/>
      <c r="BA78" s="657"/>
      <c r="BI78" s="657"/>
      <c r="BQ78" s="657"/>
      <c r="BY78" s="657"/>
      <c r="CG78" s="657"/>
      <c r="CO78" s="657"/>
      <c r="CP78" s="614"/>
      <c r="CQ78" s="614"/>
      <c r="CR78" s="614"/>
      <c r="CS78" s="614"/>
      <c r="CT78" s="614"/>
      <c r="CU78" s="614"/>
      <c r="CV78" s="1007"/>
      <c r="CW78" s="657"/>
      <c r="CX78" s="614"/>
      <c r="CY78" s="614"/>
      <c r="CZ78" s="614"/>
      <c r="DA78" s="614"/>
      <c r="DB78" s="614"/>
      <c r="DC78" s="614"/>
      <c r="DD78" s="614"/>
      <c r="DE78" s="614"/>
      <c r="DF78" s="614"/>
      <c r="DG78" s="657"/>
      <c r="DH78" s="1009"/>
      <c r="DI78" s="657"/>
      <c r="DJ78" s="657"/>
      <c r="DK78" s="657"/>
      <c r="DL78" s="657"/>
      <c r="DM78" s="657"/>
      <c r="DN78" s="657"/>
      <c r="DO78" s="657"/>
      <c r="DP78" s="657"/>
      <c r="DQ78" s="657"/>
      <c r="DR78" s="657"/>
      <c r="DS78" s="657"/>
      <c r="DT78" s="657"/>
      <c r="DU78" s="657"/>
      <c r="DV78" s="657"/>
      <c r="DW78" s="657"/>
      <c r="DX78" s="657"/>
      <c r="DY78" s="657"/>
      <c r="DZ78" s="657"/>
      <c r="EA78" s="657"/>
      <c r="EB78" s="657"/>
      <c r="EC78" s="657"/>
      <c r="ED78" s="657"/>
      <c r="EE78" s="657"/>
      <c r="EF78" s="657"/>
      <c r="EG78" s="657"/>
      <c r="EH78" s="657"/>
      <c r="EI78" s="657"/>
      <c r="EJ78" s="657"/>
      <c r="EK78" s="657"/>
      <c r="EL78" s="657"/>
      <c r="EM78" s="657"/>
      <c r="EN78" s="657"/>
      <c r="EO78" s="657"/>
      <c r="EP78" s="657"/>
      <c r="EQ78" s="657"/>
      <c r="ER78" s="657"/>
      <c r="ES78" s="657"/>
      <c r="ET78" s="657"/>
      <c r="EU78" s="657"/>
      <c r="EV78" s="657"/>
      <c r="EW78" s="657"/>
      <c r="EX78" s="657"/>
      <c r="EY78" s="657"/>
      <c r="EZ78" s="657"/>
      <c r="FA78" s="657"/>
      <c r="FB78" s="657"/>
      <c r="FC78" s="657"/>
      <c r="FD78" s="657"/>
      <c r="FE78" s="657"/>
      <c r="FF78" s="657"/>
      <c r="FG78" s="657"/>
      <c r="FH78" s="657"/>
      <c r="FI78" s="657"/>
      <c r="FJ78" s="657"/>
      <c r="FK78" s="657"/>
      <c r="FL78" s="657"/>
      <c r="FM78" s="657"/>
      <c r="FN78" s="657"/>
      <c r="FO78" s="657"/>
      <c r="FP78" s="657"/>
      <c r="FQ78" s="657"/>
      <c r="FR78" s="657"/>
      <c r="FS78" s="657"/>
      <c r="FT78" s="657"/>
      <c r="FU78" s="657"/>
      <c r="FV78" s="657"/>
      <c r="FW78" s="657"/>
      <c r="FX78" s="657"/>
      <c r="FY78" s="657"/>
      <c r="FZ78" s="657"/>
      <c r="GA78" s="657"/>
      <c r="GB78" s="657"/>
      <c r="GC78" s="657"/>
      <c r="GD78" s="657"/>
      <c r="GE78" s="657"/>
      <c r="GF78" s="657"/>
      <c r="GG78" s="657"/>
      <c r="GH78" s="657"/>
      <c r="GI78" s="657"/>
      <c r="GJ78" s="657"/>
      <c r="GK78" s="657"/>
      <c r="GL78" s="657"/>
      <c r="GM78" s="657"/>
      <c r="GN78" s="657"/>
      <c r="GO78" s="657"/>
      <c r="GP78" s="657"/>
      <c r="GQ78" s="657"/>
      <c r="GR78" s="657"/>
      <c r="GS78" s="657"/>
      <c r="GT78" s="657"/>
      <c r="GU78" s="657"/>
      <c r="GV78" s="657"/>
      <c r="GW78" s="657"/>
      <c r="GX78" s="657"/>
      <c r="GY78" s="657"/>
      <c r="GZ78" s="657"/>
      <c r="HA78" s="657"/>
      <c r="HB78" s="657"/>
      <c r="HC78" s="657"/>
      <c r="HD78" s="657"/>
      <c r="HE78" s="657"/>
      <c r="HF78" s="657"/>
      <c r="HG78" s="657"/>
      <c r="HH78" s="657"/>
      <c r="HI78" s="657"/>
      <c r="HJ78" s="657"/>
      <c r="HK78" s="657"/>
      <c r="HL78" s="657"/>
      <c r="HM78" s="657"/>
      <c r="HN78" s="657"/>
      <c r="HO78" s="657"/>
      <c r="HP78" s="657"/>
      <c r="HQ78" s="657"/>
      <c r="HR78" s="657"/>
      <c r="HS78" s="657"/>
      <c r="HT78" s="657"/>
      <c r="HU78" s="657"/>
      <c r="HV78" s="657"/>
      <c r="HW78" s="657"/>
      <c r="HX78" s="657"/>
      <c r="HY78" s="657"/>
      <c r="HZ78" s="657"/>
      <c r="IA78" s="657"/>
      <c r="IB78" s="657"/>
      <c r="IC78" s="657"/>
      <c r="ID78" s="657"/>
      <c r="IE78" s="657"/>
      <c r="IF78" s="657"/>
      <c r="IG78" s="657"/>
      <c r="IH78" s="657"/>
    </row>
    <row r="79" s="687" customFormat="1" spans="1:242">
      <c r="A79" s="657"/>
      <c r="C79" s="657"/>
      <c r="I79" s="657"/>
      <c r="O79" s="657"/>
      <c r="U79" s="657"/>
      <c r="AC79" s="657"/>
      <c r="AK79" s="657"/>
      <c r="AS79" s="657"/>
      <c r="BA79" s="657"/>
      <c r="BI79" s="657"/>
      <c r="BQ79" s="657"/>
      <c r="BY79" s="657"/>
      <c r="CG79" s="657"/>
      <c r="CO79" s="657"/>
      <c r="CP79" s="614"/>
      <c r="CQ79" s="614"/>
      <c r="CR79" s="614"/>
      <c r="CS79" s="614"/>
      <c r="CT79" s="614"/>
      <c r="CU79" s="614"/>
      <c r="CV79" s="1007"/>
      <c r="CW79" s="657"/>
      <c r="CX79" s="614"/>
      <c r="CY79" s="614"/>
      <c r="CZ79" s="614"/>
      <c r="DA79" s="614"/>
      <c r="DB79" s="614"/>
      <c r="DC79" s="614"/>
      <c r="DD79" s="614"/>
      <c r="DE79" s="614"/>
      <c r="DF79" s="614"/>
      <c r="DG79" s="657"/>
      <c r="DH79" s="1009"/>
      <c r="DI79" s="657"/>
      <c r="DJ79" s="657"/>
      <c r="DK79" s="657"/>
      <c r="DL79" s="657"/>
      <c r="DM79" s="657"/>
      <c r="DN79" s="657"/>
      <c r="DO79" s="657"/>
      <c r="DP79" s="657"/>
      <c r="DQ79" s="657"/>
      <c r="DR79" s="657"/>
      <c r="DS79" s="657"/>
      <c r="DT79" s="657"/>
      <c r="DU79" s="657"/>
      <c r="DV79" s="657"/>
      <c r="DW79" s="657"/>
      <c r="DX79" s="657"/>
      <c r="DY79" s="657"/>
      <c r="DZ79" s="657"/>
      <c r="EA79" s="657"/>
      <c r="EB79" s="657"/>
      <c r="EC79" s="657"/>
      <c r="ED79" s="657"/>
      <c r="EE79" s="657"/>
      <c r="EF79" s="657"/>
      <c r="EG79" s="657"/>
      <c r="EH79" s="657"/>
      <c r="EI79" s="657"/>
      <c r="EJ79" s="657"/>
      <c r="EK79" s="657"/>
      <c r="EL79" s="657"/>
      <c r="EM79" s="657"/>
      <c r="EN79" s="657"/>
      <c r="EO79" s="657"/>
      <c r="EP79" s="657"/>
      <c r="EQ79" s="657"/>
      <c r="ER79" s="657"/>
      <c r="ES79" s="657"/>
      <c r="ET79" s="657"/>
      <c r="EU79" s="657"/>
      <c r="EV79" s="657"/>
      <c r="EW79" s="657"/>
      <c r="EX79" s="657"/>
      <c r="EY79" s="657"/>
      <c r="EZ79" s="657"/>
      <c r="FA79" s="657"/>
      <c r="FB79" s="657"/>
      <c r="FC79" s="657"/>
      <c r="FD79" s="657"/>
      <c r="FE79" s="657"/>
      <c r="FF79" s="657"/>
      <c r="FG79" s="657"/>
      <c r="FH79" s="657"/>
      <c r="FI79" s="657"/>
      <c r="FJ79" s="657"/>
      <c r="FK79" s="657"/>
      <c r="FL79" s="657"/>
      <c r="FM79" s="657"/>
      <c r="FN79" s="657"/>
      <c r="FO79" s="657"/>
      <c r="FP79" s="657"/>
      <c r="FQ79" s="657"/>
      <c r="FR79" s="657"/>
      <c r="FS79" s="657"/>
      <c r="FT79" s="657"/>
      <c r="FU79" s="657"/>
      <c r="FV79" s="657"/>
      <c r="FW79" s="657"/>
      <c r="FX79" s="657"/>
      <c r="FY79" s="657"/>
      <c r="FZ79" s="657"/>
      <c r="GA79" s="657"/>
      <c r="GB79" s="657"/>
      <c r="GC79" s="657"/>
      <c r="GD79" s="657"/>
      <c r="GE79" s="657"/>
      <c r="GF79" s="657"/>
      <c r="GG79" s="657"/>
      <c r="GH79" s="657"/>
      <c r="GI79" s="657"/>
      <c r="GJ79" s="657"/>
      <c r="GK79" s="657"/>
      <c r="GL79" s="657"/>
      <c r="GM79" s="657"/>
      <c r="GN79" s="657"/>
      <c r="GO79" s="657"/>
      <c r="GP79" s="657"/>
      <c r="GQ79" s="657"/>
      <c r="GR79" s="657"/>
      <c r="GS79" s="657"/>
      <c r="GT79" s="657"/>
      <c r="GU79" s="657"/>
      <c r="GV79" s="657"/>
      <c r="GW79" s="657"/>
      <c r="GX79" s="657"/>
      <c r="GY79" s="657"/>
      <c r="GZ79" s="657"/>
      <c r="HA79" s="657"/>
      <c r="HB79" s="657"/>
      <c r="HC79" s="657"/>
      <c r="HD79" s="657"/>
      <c r="HE79" s="657"/>
      <c r="HF79" s="657"/>
      <c r="HG79" s="657"/>
      <c r="HH79" s="657"/>
      <c r="HI79" s="657"/>
      <c r="HJ79" s="657"/>
      <c r="HK79" s="657"/>
      <c r="HL79" s="657"/>
      <c r="HM79" s="657"/>
      <c r="HN79" s="657"/>
      <c r="HO79" s="657"/>
      <c r="HP79" s="657"/>
      <c r="HQ79" s="657"/>
      <c r="HR79" s="657"/>
      <c r="HS79" s="657"/>
      <c r="HT79" s="657"/>
      <c r="HU79" s="657"/>
      <c r="HV79" s="657"/>
      <c r="HW79" s="657"/>
      <c r="HX79" s="657"/>
      <c r="HY79" s="657"/>
      <c r="HZ79" s="657"/>
      <c r="IA79" s="657"/>
      <c r="IB79" s="657"/>
      <c r="IC79" s="657"/>
      <c r="ID79" s="657"/>
      <c r="IE79" s="657"/>
      <c r="IF79" s="657"/>
      <c r="IG79" s="657"/>
      <c r="IH79" s="657"/>
    </row>
    <row r="80" s="687" customFormat="1" spans="1:242">
      <c r="A80" s="657"/>
      <c r="C80" s="657"/>
      <c r="I80" s="657"/>
      <c r="O80" s="657"/>
      <c r="U80" s="657"/>
      <c r="AC80" s="657"/>
      <c r="AK80" s="657"/>
      <c r="AS80" s="657"/>
      <c r="BA80" s="657"/>
      <c r="BI80" s="657"/>
      <c r="BQ80" s="657"/>
      <c r="BY80" s="657"/>
      <c r="CG80" s="657"/>
      <c r="CO80" s="657"/>
      <c r="CP80" s="614"/>
      <c r="CQ80" s="614"/>
      <c r="CR80" s="614"/>
      <c r="CS80" s="614"/>
      <c r="CT80" s="614"/>
      <c r="CU80" s="614"/>
      <c r="CV80" s="1007"/>
      <c r="CW80" s="657"/>
      <c r="CX80" s="614"/>
      <c r="CY80" s="614"/>
      <c r="CZ80" s="614"/>
      <c r="DA80" s="614"/>
      <c r="DB80" s="614"/>
      <c r="DC80" s="614"/>
      <c r="DD80" s="614"/>
      <c r="DE80" s="614"/>
      <c r="DF80" s="614"/>
      <c r="DG80" s="657"/>
      <c r="DH80" s="1009"/>
      <c r="DI80" s="657"/>
      <c r="DJ80" s="657"/>
      <c r="DK80" s="657"/>
      <c r="DL80" s="657"/>
      <c r="DM80" s="657"/>
      <c r="DN80" s="657"/>
      <c r="DO80" s="657"/>
      <c r="DP80" s="657"/>
      <c r="DQ80" s="657"/>
      <c r="DR80" s="657"/>
      <c r="DS80" s="657"/>
      <c r="DT80" s="657"/>
      <c r="DU80" s="657"/>
      <c r="DV80" s="657"/>
      <c r="DW80" s="657"/>
      <c r="DX80" s="657"/>
      <c r="DY80" s="657"/>
      <c r="DZ80" s="657"/>
      <c r="EA80" s="657"/>
      <c r="EB80" s="657"/>
      <c r="EC80" s="657"/>
      <c r="ED80" s="657"/>
      <c r="EE80" s="657"/>
      <c r="EF80" s="657"/>
      <c r="EG80" s="657"/>
      <c r="EH80" s="657"/>
      <c r="EI80" s="657"/>
      <c r="EJ80" s="657"/>
      <c r="EK80" s="657"/>
      <c r="EL80" s="657"/>
      <c r="EM80" s="657"/>
      <c r="EN80" s="657"/>
      <c r="EO80" s="657"/>
      <c r="EP80" s="657"/>
      <c r="EQ80" s="657"/>
      <c r="ER80" s="657"/>
      <c r="ES80" s="657"/>
      <c r="ET80" s="657"/>
      <c r="EU80" s="657"/>
      <c r="EV80" s="657"/>
      <c r="EW80" s="657"/>
      <c r="EX80" s="657"/>
      <c r="EY80" s="657"/>
      <c r="EZ80" s="657"/>
      <c r="FA80" s="657"/>
      <c r="FB80" s="657"/>
      <c r="FC80" s="657"/>
      <c r="FD80" s="657"/>
      <c r="FE80" s="657"/>
      <c r="FF80" s="657"/>
      <c r="FG80" s="657"/>
      <c r="FH80" s="657"/>
      <c r="FI80" s="657"/>
      <c r="FJ80" s="657"/>
      <c r="FK80" s="657"/>
      <c r="FL80" s="657"/>
      <c r="FM80" s="657"/>
      <c r="FN80" s="657"/>
      <c r="FO80" s="657"/>
      <c r="FP80" s="657"/>
      <c r="FQ80" s="657"/>
      <c r="FR80" s="657"/>
      <c r="FS80" s="657"/>
      <c r="FT80" s="657"/>
      <c r="FU80" s="657"/>
      <c r="FV80" s="657"/>
      <c r="FW80" s="657"/>
      <c r="FX80" s="657"/>
      <c r="FY80" s="657"/>
      <c r="FZ80" s="657"/>
      <c r="GA80" s="657"/>
      <c r="GB80" s="657"/>
      <c r="GC80" s="657"/>
      <c r="GD80" s="657"/>
      <c r="GE80" s="657"/>
      <c r="GF80" s="657"/>
      <c r="GG80" s="657"/>
      <c r="GH80" s="657"/>
      <c r="GI80" s="657"/>
      <c r="GJ80" s="657"/>
      <c r="GK80" s="657"/>
      <c r="GL80" s="657"/>
      <c r="GM80" s="657"/>
      <c r="GN80" s="657"/>
      <c r="GO80" s="657"/>
      <c r="GP80" s="657"/>
      <c r="GQ80" s="657"/>
      <c r="GR80" s="657"/>
      <c r="GS80" s="657"/>
      <c r="GT80" s="657"/>
      <c r="GU80" s="657"/>
      <c r="GV80" s="657"/>
      <c r="GW80" s="657"/>
      <c r="GX80" s="657"/>
      <c r="GY80" s="657"/>
      <c r="GZ80" s="657"/>
      <c r="HA80" s="657"/>
      <c r="HB80" s="657"/>
      <c r="HC80" s="657"/>
      <c r="HD80" s="657"/>
      <c r="HE80" s="657"/>
      <c r="HF80" s="657"/>
      <c r="HG80" s="657"/>
      <c r="HH80" s="657"/>
      <c r="HI80" s="657"/>
      <c r="HJ80" s="657"/>
      <c r="HK80" s="657"/>
      <c r="HL80" s="657"/>
      <c r="HM80" s="657"/>
      <c r="HN80" s="657"/>
      <c r="HO80" s="657"/>
      <c r="HP80" s="657"/>
      <c r="HQ80" s="657"/>
      <c r="HR80" s="657"/>
      <c r="HS80" s="657"/>
      <c r="HT80" s="657"/>
      <c r="HU80" s="657"/>
      <c r="HV80" s="657"/>
      <c r="HW80" s="657"/>
      <c r="HX80" s="657"/>
      <c r="HY80" s="657"/>
      <c r="HZ80" s="657"/>
      <c r="IA80" s="657"/>
      <c r="IB80" s="657"/>
      <c r="IC80" s="657"/>
      <c r="ID80" s="657"/>
      <c r="IE80" s="657"/>
      <c r="IF80" s="657"/>
      <c r="IG80" s="657"/>
      <c r="IH80" s="657"/>
    </row>
    <row r="81" s="687" customFormat="1" spans="1:242">
      <c r="A81" s="657"/>
      <c r="C81" s="657"/>
      <c r="I81" s="657"/>
      <c r="O81" s="657"/>
      <c r="U81" s="657"/>
      <c r="AC81" s="657"/>
      <c r="AK81" s="657"/>
      <c r="AS81" s="657"/>
      <c r="BA81" s="657"/>
      <c r="BI81" s="657"/>
      <c r="BQ81" s="657"/>
      <c r="BY81" s="657"/>
      <c r="CG81" s="657"/>
      <c r="CO81" s="657"/>
      <c r="CP81" s="614"/>
      <c r="CQ81" s="614"/>
      <c r="CR81" s="614"/>
      <c r="CS81" s="614"/>
      <c r="CT81" s="614"/>
      <c r="CU81" s="614"/>
      <c r="CV81" s="1007"/>
      <c r="CW81" s="657"/>
      <c r="CX81" s="614"/>
      <c r="CY81" s="614"/>
      <c r="CZ81" s="614"/>
      <c r="DA81" s="614"/>
      <c r="DB81" s="614"/>
      <c r="DC81" s="614"/>
      <c r="DD81" s="614"/>
      <c r="DE81" s="614"/>
      <c r="DF81" s="614"/>
      <c r="DG81" s="657"/>
      <c r="DH81" s="1009"/>
      <c r="DI81" s="657"/>
      <c r="DJ81" s="657"/>
      <c r="DK81" s="657"/>
      <c r="DL81" s="657"/>
      <c r="DM81" s="657"/>
      <c r="DN81" s="657"/>
      <c r="DO81" s="657"/>
      <c r="DP81" s="657"/>
      <c r="DQ81" s="657"/>
      <c r="DR81" s="657"/>
      <c r="DS81" s="657"/>
      <c r="DT81" s="657"/>
      <c r="DU81" s="657"/>
      <c r="DV81" s="657"/>
      <c r="DW81" s="657"/>
      <c r="DX81" s="657"/>
      <c r="DY81" s="657"/>
      <c r="DZ81" s="657"/>
      <c r="EA81" s="657"/>
      <c r="EB81" s="657"/>
      <c r="EC81" s="657"/>
      <c r="ED81" s="657"/>
      <c r="EE81" s="657"/>
      <c r="EF81" s="657"/>
      <c r="EG81" s="657"/>
      <c r="EH81" s="657"/>
      <c r="EI81" s="657"/>
      <c r="EJ81" s="657"/>
      <c r="EK81" s="657"/>
      <c r="EL81" s="657"/>
      <c r="EM81" s="657"/>
      <c r="EN81" s="657"/>
      <c r="EO81" s="657"/>
      <c r="EP81" s="657"/>
      <c r="EQ81" s="657"/>
      <c r="ER81" s="657"/>
      <c r="ES81" s="657"/>
      <c r="ET81" s="657"/>
      <c r="EU81" s="657"/>
      <c r="EV81" s="657"/>
      <c r="EW81" s="657"/>
      <c r="EX81" s="657"/>
      <c r="EY81" s="657"/>
      <c r="EZ81" s="657"/>
      <c r="FA81" s="657"/>
      <c r="FB81" s="657"/>
      <c r="FC81" s="657"/>
      <c r="FD81" s="657"/>
      <c r="FE81" s="657"/>
      <c r="FF81" s="657"/>
      <c r="FG81" s="657"/>
      <c r="FH81" s="657"/>
      <c r="FI81" s="657"/>
      <c r="FJ81" s="657"/>
      <c r="FK81" s="657"/>
      <c r="FL81" s="657"/>
      <c r="FM81" s="657"/>
      <c r="FN81" s="657"/>
      <c r="FO81" s="657"/>
      <c r="FP81" s="657"/>
      <c r="FQ81" s="657"/>
      <c r="FR81" s="657"/>
      <c r="FS81" s="657"/>
      <c r="FT81" s="657"/>
      <c r="FU81" s="657"/>
      <c r="FV81" s="657"/>
      <c r="FW81" s="657"/>
      <c r="FX81" s="657"/>
      <c r="FY81" s="657"/>
      <c r="FZ81" s="657"/>
      <c r="GA81" s="657"/>
      <c r="GB81" s="657"/>
      <c r="GC81" s="657"/>
      <c r="GD81" s="657"/>
      <c r="GE81" s="657"/>
      <c r="GF81" s="657"/>
      <c r="GG81" s="657"/>
      <c r="GH81" s="657"/>
      <c r="GI81" s="657"/>
      <c r="GJ81" s="657"/>
      <c r="GK81" s="657"/>
      <c r="GL81" s="657"/>
      <c r="GM81" s="657"/>
      <c r="GN81" s="657"/>
      <c r="GO81" s="657"/>
      <c r="GP81" s="657"/>
      <c r="GQ81" s="657"/>
      <c r="GR81" s="657"/>
      <c r="GS81" s="657"/>
      <c r="GT81" s="657"/>
      <c r="GU81" s="657"/>
      <c r="GV81" s="657"/>
      <c r="GW81" s="657"/>
      <c r="GX81" s="657"/>
      <c r="GY81" s="657"/>
      <c r="GZ81" s="657"/>
      <c r="HA81" s="657"/>
      <c r="HB81" s="657"/>
      <c r="HC81" s="657"/>
      <c r="HD81" s="657"/>
      <c r="HE81" s="657"/>
      <c r="HF81" s="657"/>
      <c r="HG81" s="657"/>
      <c r="HH81" s="657"/>
      <c r="HI81" s="657"/>
      <c r="HJ81" s="657"/>
      <c r="HK81" s="657"/>
      <c r="HL81" s="657"/>
      <c r="HM81" s="657"/>
      <c r="HN81" s="657"/>
      <c r="HO81" s="657"/>
      <c r="HP81" s="657"/>
      <c r="HQ81" s="657"/>
      <c r="HR81" s="657"/>
      <c r="HS81" s="657"/>
      <c r="HT81" s="657"/>
      <c r="HU81" s="657"/>
      <c r="HV81" s="657"/>
      <c r="HW81" s="657"/>
      <c r="HX81" s="657"/>
      <c r="HY81" s="657"/>
      <c r="HZ81" s="657"/>
      <c r="IA81" s="657"/>
      <c r="IB81" s="657"/>
      <c r="IC81" s="657"/>
      <c r="ID81" s="657"/>
      <c r="IE81" s="657"/>
      <c r="IF81" s="657"/>
      <c r="IG81" s="657"/>
      <c r="IH81" s="657"/>
    </row>
    <row r="82" s="687" customFormat="1" spans="1:242">
      <c r="A82" s="657"/>
      <c r="C82" s="657"/>
      <c r="I82" s="657"/>
      <c r="O82" s="657"/>
      <c r="U82" s="657"/>
      <c r="AC82" s="657"/>
      <c r="AK82" s="657"/>
      <c r="AS82" s="657"/>
      <c r="BA82" s="657"/>
      <c r="BI82" s="657"/>
      <c r="BQ82" s="657"/>
      <c r="BY82" s="657"/>
      <c r="CG82" s="657"/>
      <c r="CO82" s="657"/>
      <c r="CP82" s="614"/>
      <c r="CQ82" s="614"/>
      <c r="CR82" s="614"/>
      <c r="CS82" s="614"/>
      <c r="CT82" s="614"/>
      <c r="CU82" s="614"/>
      <c r="CV82" s="1007"/>
      <c r="CW82" s="657"/>
      <c r="CX82" s="614"/>
      <c r="CY82" s="614"/>
      <c r="CZ82" s="614"/>
      <c r="DA82" s="614"/>
      <c r="DB82" s="614"/>
      <c r="DC82" s="614"/>
      <c r="DD82" s="614"/>
      <c r="DE82" s="614"/>
      <c r="DF82" s="614"/>
      <c r="DG82" s="657"/>
      <c r="DH82" s="1009"/>
      <c r="DI82" s="657"/>
      <c r="DJ82" s="657"/>
      <c r="DK82" s="657"/>
      <c r="DL82" s="657"/>
      <c r="DM82" s="657"/>
      <c r="DN82" s="657"/>
      <c r="DO82" s="657"/>
      <c r="DP82" s="657"/>
      <c r="DQ82" s="657"/>
      <c r="DR82" s="657"/>
      <c r="DS82" s="657"/>
      <c r="DT82" s="657"/>
      <c r="DU82" s="657"/>
      <c r="DV82" s="657"/>
      <c r="DW82" s="657"/>
      <c r="DX82" s="657"/>
      <c r="DY82" s="657"/>
      <c r="DZ82" s="657"/>
      <c r="EA82" s="657"/>
      <c r="EB82" s="657"/>
      <c r="EC82" s="657"/>
      <c r="ED82" s="657"/>
      <c r="EE82" s="657"/>
      <c r="EF82" s="657"/>
      <c r="EG82" s="657"/>
      <c r="EH82" s="657"/>
      <c r="EI82" s="657"/>
      <c r="EJ82" s="657"/>
      <c r="EK82" s="657"/>
      <c r="EL82" s="657"/>
      <c r="EM82" s="657"/>
      <c r="EN82" s="657"/>
      <c r="EO82" s="657"/>
      <c r="EP82" s="657"/>
      <c r="EQ82" s="657"/>
      <c r="ER82" s="657"/>
      <c r="ES82" s="657"/>
      <c r="ET82" s="657"/>
      <c r="EU82" s="657"/>
      <c r="EV82" s="657"/>
      <c r="EW82" s="657"/>
      <c r="EX82" s="657"/>
      <c r="EY82" s="657"/>
      <c r="EZ82" s="657"/>
      <c r="FA82" s="657"/>
      <c r="FB82" s="657"/>
      <c r="FC82" s="657"/>
      <c r="FD82" s="657"/>
      <c r="FE82" s="657"/>
      <c r="FF82" s="657"/>
      <c r="FG82" s="657"/>
      <c r="FH82" s="657"/>
      <c r="FI82" s="657"/>
      <c r="FJ82" s="657"/>
      <c r="FK82" s="657"/>
      <c r="FL82" s="657"/>
      <c r="FM82" s="657"/>
      <c r="FN82" s="657"/>
      <c r="FO82" s="657"/>
      <c r="FP82" s="657"/>
      <c r="FQ82" s="657"/>
      <c r="FR82" s="657"/>
      <c r="FS82" s="657"/>
      <c r="FT82" s="657"/>
      <c r="FU82" s="657"/>
      <c r="FV82" s="657"/>
      <c r="FW82" s="657"/>
      <c r="FX82" s="657"/>
      <c r="FY82" s="657"/>
      <c r="FZ82" s="657"/>
      <c r="GA82" s="657"/>
      <c r="GB82" s="657"/>
      <c r="GC82" s="657"/>
      <c r="GD82" s="657"/>
      <c r="GE82" s="657"/>
      <c r="GF82" s="657"/>
      <c r="GG82" s="657"/>
      <c r="GH82" s="657"/>
      <c r="GI82" s="657"/>
      <c r="GJ82" s="657"/>
      <c r="GK82" s="657"/>
      <c r="GL82" s="657"/>
      <c r="GM82" s="657"/>
      <c r="GN82" s="657"/>
      <c r="GO82" s="657"/>
      <c r="GP82" s="657"/>
      <c r="GQ82" s="657"/>
      <c r="GR82" s="657"/>
      <c r="GS82" s="657"/>
      <c r="GT82" s="657"/>
      <c r="GU82" s="657"/>
      <c r="GV82" s="657"/>
      <c r="GW82" s="657"/>
      <c r="GX82" s="657"/>
      <c r="GY82" s="657"/>
      <c r="GZ82" s="657"/>
      <c r="HA82" s="657"/>
      <c r="HB82" s="657"/>
      <c r="HC82" s="657"/>
      <c r="HD82" s="657"/>
      <c r="HE82" s="657"/>
      <c r="HF82" s="657"/>
      <c r="HG82" s="657"/>
      <c r="HH82" s="657"/>
      <c r="HI82" s="657"/>
      <c r="HJ82" s="657"/>
      <c r="HK82" s="657"/>
      <c r="HL82" s="657"/>
      <c r="HM82" s="657"/>
      <c r="HN82" s="657"/>
      <c r="HO82" s="657"/>
      <c r="HP82" s="657"/>
      <c r="HQ82" s="657"/>
      <c r="HR82" s="657"/>
      <c r="HS82" s="657"/>
      <c r="HT82" s="657"/>
      <c r="HU82" s="657"/>
      <c r="HV82" s="657"/>
      <c r="HW82" s="657"/>
      <c r="HX82" s="657"/>
      <c r="HY82" s="657"/>
      <c r="HZ82" s="657"/>
      <c r="IA82" s="657"/>
      <c r="IB82" s="657"/>
      <c r="IC82" s="657"/>
      <c r="ID82" s="657"/>
      <c r="IE82" s="657"/>
      <c r="IF82" s="657"/>
      <c r="IG82" s="657"/>
      <c r="IH82" s="657"/>
    </row>
    <row r="83" s="687" customFormat="1" spans="1:242">
      <c r="A83" s="657"/>
      <c r="C83" s="657"/>
      <c r="I83" s="657"/>
      <c r="O83" s="657"/>
      <c r="U83" s="657"/>
      <c r="AC83" s="657"/>
      <c r="AK83" s="657"/>
      <c r="AS83" s="657"/>
      <c r="BA83" s="657"/>
      <c r="BI83" s="657"/>
      <c r="BQ83" s="657"/>
      <c r="BY83" s="657"/>
      <c r="CG83" s="657"/>
      <c r="CO83" s="657"/>
      <c r="CP83" s="614"/>
      <c r="CQ83" s="614"/>
      <c r="CR83" s="614"/>
      <c r="CS83" s="614"/>
      <c r="CT83" s="614"/>
      <c r="CU83" s="614"/>
      <c r="CV83" s="1007"/>
      <c r="CW83" s="657"/>
      <c r="CX83" s="614"/>
      <c r="CY83" s="614"/>
      <c r="CZ83" s="614"/>
      <c r="DA83" s="614"/>
      <c r="DB83" s="614"/>
      <c r="DC83" s="614"/>
      <c r="DD83" s="614"/>
      <c r="DE83" s="614"/>
      <c r="DF83" s="614"/>
      <c r="DG83" s="657"/>
      <c r="DH83" s="1009"/>
      <c r="DI83" s="657"/>
      <c r="DJ83" s="657"/>
      <c r="DK83" s="657"/>
      <c r="DL83" s="657"/>
      <c r="DM83" s="657"/>
      <c r="DN83" s="657"/>
      <c r="DO83" s="657"/>
      <c r="DP83" s="657"/>
      <c r="DQ83" s="657"/>
      <c r="DR83" s="657"/>
      <c r="DS83" s="657"/>
      <c r="DT83" s="657"/>
      <c r="DU83" s="657"/>
      <c r="DV83" s="657"/>
      <c r="DW83" s="657"/>
      <c r="DX83" s="657"/>
      <c r="DY83" s="657"/>
      <c r="DZ83" s="657"/>
      <c r="EA83" s="657"/>
      <c r="EB83" s="657"/>
      <c r="EC83" s="657"/>
      <c r="ED83" s="657"/>
      <c r="EE83" s="657"/>
      <c r="EF83" s="657"/>
      <c r="EG83" s="657"/>
      <c r="EH83" s="657"/>
      <c r="EI83" s="657"/>
      <c r="EJ83" s="657"/>
      <c r="EK83" s="657"/>
      <c r="EL83" s="657"/>
      <c r="EM83" s="657"/>
      <c r="EN83" s="657"/>
      <c r="EO83" s="657"/>
      <c r="EP83" s="657"/>
      <c r="EQ83" s="657"/>
      <c r="ER83" s="657"/>
      <c r="ES83" s="657"/>
      <c r="ET83" s="657"/>
      <c r="EU83" s="657"/>
      <c r="EV83" s="657"/>
      <c r="EW83" s="657"/>
      <c r="EX83" s="657"/>
      <c r="EY83" s="657"/>
      <c r="EZ83" s="657"/>
      <c r="FA83" s="657"/>
      <c r="FB83" s="657"/>
      <c r="FC83" s="657"/>
      <c r="FD83" s="657"/>
      <c r="FE83" s="657"/>
      <c r="FF83" s="657"/>
      <c r="FG83" s="657"/>
      <c r="FH83" s="657"/>
      <c r="FI83" s="657"/>
      <c r="FJ83" s="657"/>
      <c r="FK83" s="657"/>
      <c r="FL83" s="657"/>
      <c r="FM83" s="657"/>
      <c r="FN83" s="657"/>
      <c r="FO83" s="657"/>
      <c r="FP83" s="657"/>
      <c r="FQ83" s="657"/>
      <c r="FR83" s="657"/>
      <c r="FS83" s="657"/>
      <c r="FT83" s="657"/>
      <c r="FU83" s="657"/>
      <c r="FV83" s="657"/>
      <c r="FW83" s="657"/>
      <c r="FX83" s="657"/>
      <c r="FY83" s="657"/>
      <c r="FZ83" s="657"/>
      <c r="GA83" s="657"/>
      <c r="GB83" s="657"/>
      <c r="GC83" s="657"/>
      <c r="GD83" s="657"/>
      <c r="GE83" s="657"/>
      <c r="GF83" s="657"/>
      <c r="GG83" s="657"/>
      <c r="GH83" s="657"/>
      <c r="GI83" s="657"/>
      <c r="GJ83" s="657"/>
      <c r="GK83" s="657"/>
      <c r="GL83" s="657"/>
      <c r="GM83" s="657"/>
      <c r="GN83" s="657"/>
      <c r="GO83" s="657"/>
      <c r="GP83" s="657"/>
      <c r="GQ83" s="657"/>
      <c r="GR83" s="657"/>
      <c r="GS83" s="657"/>
      <c r="GT83" s="657"/>
      <c r="GU83" s="657"/>
      <c r="GV83" s="657"/>
      <c r="GW83" s="657"/>
      <c r="GX83" s="657"/>
      <c r="GY83" s="657"/>
      <c r="GZ83" s="657"/>
      <c r="HA83" s="657"/>
      <c r="HB83" s="657"/>
      <c r="HC83" s="657"/>
      <c r="HD83" s="657"/>
      <c r="HE83" s="657"/>
      <c r="HF83" s="657"/>
      <c r="HG83" s="657"/>
      <c r="HH83" s="657"/>
      <c r="HI83" s="657"/>
      <c r="HJ83" s="657"/>
      <c r="HK83" s="657"/>
      <c r="HL83" s="657"/>
      <c r="HM83" s="657"/>
      <c r="HN83" s="657"/>
      <c r="HO83" s="657"/>
      <c r="HP83" s="657"/>
      <c r="HQ83" s="657"/>
      <c r="HR83" s="657"/>
      <c r="HS83" s="657"/>
      <c r="HT83" s="657"/>
      <c r="HU83" s="657"/>
      <c r="HV83" s="657"/>
      <c r="HW83" s="657"/>
      <c r="HX83" s="657"/>
      <c r="HY83" s="657"/>
      <c r="HZ83" s="657"/>
      <c r="IA83" s="657"/>
      <c r="IB83" s="657"/>
      <c r="IC83" s="657"/>
      <c r="ID83" s="657"/>
      <c r="IE83" s="657"/>
      <c r="IF83" s="657"/>
      <c r="IG83" s="657"/>
      <c r="IH83" s="657"/>
    </row>
    <row r="84" s="687" customFormat="1" spans="1:242">
      <c r="A84" s="657"/>
      <c r="C84" s="657"/>
      <c r="I84" s="657"/>
      <c r="O84" s="657"/>
      <c r="U84" s="657"/>
      <c r="AC84" s="657"/>
      <c r="AK84" s="657"/>
      <c r="AS84" s="657"/>
      <c r="BA84" s="657"/>
      <c r="BI84" s="657"/>
      <c r="BQ84" s="657"/>
      <c r="BY84" s="657"/>
      <c r="CG84" s="657"/>
      <c r="CO84" s="657"/>
      <c r="CP84" s="614"/>
      <c r="CQ84" s="614"/>
      <c r="CR84" s="614"/>
      <c r="CS84" s="614"/>
      <c r="CT84" s="614"/>
      <c r="CU84" s="614"/>
      <c r="CV84" s="1007"/>
      <c r="CW84" s="657"/>
      <c r="CX84" s="614"/>
      <c r="CY84" s="614"/>
      <c r="CZ84" s="614"/>
      <c r="DA84" s="614"/>
      <c r="DB84" s="614"/>
      <c r="DC84" s="614"/>
      <c r="DD84" s="614"/>
      <c r="DE84" s="614"/>
      <c r="DF84" s="614"/>
      <c r="DG84" s="657"/>
      <c r="DH84" s="1009"/>
      <c r="DI84" s="657"/>
      <c r="DJ84" s="657"/>
      <c r="DK84" s="657"/>
      <c r="DL84" s="657"/>
      <c r="DM84" s="657"/>
      <c r="DN84" s="657"/>
      <c r="DO84" s="657"/>
      <c r="DP84" s="657"/>
      <c r="DQ84" s="657"/>
      <c r="DR84" s="657"/>
      <c r="DS84" s="657"/>
      <c r="DT84" s="657"/>
      <c r="DU84" s="657"/>
      <c r="DV84" s="657"/>
      <c r="DW84" s="657"/>
      <c r="DX84" s="657"/>
      <c r="DY84" s="657"/>
      <c r="DZ84" s="657"/>
      <c r="EA84" s="657"/>
      <c r="EB84" s="657"/>
      <c r="EC84" s="657"/>
      <c r="ED84" s="657"/>
      <c r="EE84" s="657"/>
      <c r="EF84" s="657"/>
      <c r="EG84" s="657"/>
      <c r="EH84" s="657"/>
      <c r="EI84" s="657"/>
      <c r="EJ84" s="657"/>
      <c r="EK84" s="657"/>
      <c r="EL84" s="657"/>
      <c r="EM84" s="657"/>
      <c r="EN84" s="657"/>
      <c r="EO84" s="657"/>
      <c r="EP84" s="657"/>
      <c r="EQ84" s="657"/>
      <c r="ER84" s="657"/>
      <c r="ES84" s="657"/>
      <c r="ET84" s="657"/>
      <c r="EU84" s="657"/>
      <c r="EV84" s="657"/>
      <c r="EW84" s="657"/>
      <c r="EX84" s="657"/>
      <c r="EY84" s="657"/>
      <c r="EZ84" s="657"/>
      <c r="FA84" s="657"/>
      <c r="FB84" s="657"/>
      <c r="FC84" s="657"/>
      <c r="FD84" s="657"/>
      <c r="FE84" s="657"/>
      <c r="FF84" s="657"/>
      <c r="FG84" s="657"/>
      <c r="FH84" s="657"/>
      <c r="FI84" s="657"/>
      <c r="FJ84" s="657"/>
      <c r="FK84" s="657"/>
      <c r="FL84" s="657"/>
      <c r="FM84" s="657"/>
      <c r="FN84" s="657"/>
      <c r="FO84" s="657"/>
      <c r="FP84" s="657"/>
      <c r="FQ84" s="657"/>
      <c r="FR84" s="657"/>
      <c r="FS84" s="657"/>
      <c r="FT84" s="657"/>
      <c r="FU84" s="657"/>
      <c r="FV84" s="657"/>
      <c r="FW84" s="657"/>
      <c r="FX84" s="657"/>
      <c r="FY84" s="657"/>
      <c r="FZ84" s="657"/>
      <c r="GA84" s="657"/>
      <c r="GB84" s="657"/>
      <c r="GC84" s="657"/>
      <c r="GD84" s="657"/>
      <c r="GE84" s="657"/>
      <c r="GF84" s="657"/>
      <c r="GG84" s="657"/>
      <c r="GH84" s="657"/>
      <c r="GI84" s="657"/>
      <c r="GJ84" s="657"/>
      <c r="GK84" s="657"/>
      <c r="GL84" s="657"/>
      <c r="GM84" s="657"/>
      <c r="GN84" s="657"/>
      <c r="GO84" s="657"/>
      <c r="GP84" s="657"/>
      <c r="GQ84" s="657"/>
      <c r="GR84" s="657"/>
      <c r="GS84" s="657"/>
      <c r="GT84" s="657"/>
      <c r="GU84" s="657"/>
      <c r="GV84" s="657"/>
      <c r="GW84" s="657"/>
      <c r="GX84" s="657"/>
      <c r="GY84" s="657"/>
      <c r="GZ84" s="657"/>
      <c r="HA84" s="657"/>
      <c r="HB84" s="657"/>
      <c r="HC84" s="657"/>
      <c r="HD84" s="657"/>
      <c r="HE84" s="657"/>
      <c r="HF84" s="657"/>
      <c r="HG84" s="657"/>
      <c r="HH84" s="657"/>
      <c r="HI84" s="657"/>
      <c r="HJ84" s="657"/>
      <c r="HK84" s="657"/>
      <c r="HL84" s="657"/>
      <c r="HM84" s="657"/>
      <c r="HN84" s="657"/>
      <c r="HO84" s="657"/>
      <c r="HP84" s="657"/>
      <c r="HQ84" s="657"/>
      <c r="HR84" s="657"/>
      <c r="HS84" s="657"/>
      <c r="HT84" s="657"/>
      <c r="HU84" s="657"/>
      <c r="HV84" s="657"/>
      <c r="HW84" s="657"/>
      <c r="HX84" s="657"/>
      <c r="HY84" s="657"/>
      <c r="HZ84" s="657"/>
      <c r="IA84" s="657"/>
      <c r="IB84" s="657"/>
      <c r="IC84" s="657"/>
      <c r="ID84" s="657"/>
      <c r="IE84" s="657"/>
      <c r="IF84" s="657"/>
      <c r="IG84" s="657"/>
      <c r="IH84" s="657"/>
    </row>
    <row r="85" s="687" customFormat="1" spans="1:242">
      <c r="A85" s="657"/>
      <c r="C85" s="657"/>
      <c r="I85" s="657"/>
      <c r="O85" s="657"/>
      <c r="U85" s="657"/>
      <c r="AC85" s="657"/>
      <c r="AK85" s="657"/>
      <c r="AS85" s="657"/>
      <c r="BA85" s="657"/>
      <c r="BI85" s="657"/>
      <c r="BQ85" s="657"/>
      <c r="BY85" s="657"/>
      <c r="CG85" s="657"/>
      <c r="CO85" s="657"/>
      <c r="CP85" s="614"/>
      <c r="CQ85" s="614"/>
      <c r="CR85" s="614"/>
      <c r="CS85" s="614"/>
      <c r="CT85" s="614"/>
      <c r="CU85" s="614"/>
      <c r="CV85" s="1007"/>
      <c r="CW85" s="657"/>
      <c r="CX85" s="614"/>
      <c r="CY85" s="614"/>
      <c r="CZ85" s="614"/>
      <c r="DA85" s="614"/>
      <c r="DB85" s="614"/>
      <c r="DC85" s="614"/>
      <c r="DD85" s="614"/>
      <c r="DE85" s="614"/>
      <c r="DF85" s="614"/>
      <c r="DG85" s="657"/>
      <c r="DH85" s="1009"/>
      <c r="DI85" s="657"/>
      <c r="DJ85" s="657"/>
      <c r="DK85" s="657"/>
      <c r="DL85" s="657"/>
      <c r="DM85" s="657"/>
      <c r="DN85" s="657"/>
      <c r="DO85" s="657"/>
      <c r="DP85" s="657"/>
      <c r="DQ85" s="657"/>
      <c r="DR85" s="657"/>
      <c r="DS85" s="657"/>
      <c r="DT85" s="657"/>
      <c r="DU85" s="657"/>
      <c r="DV85" s="657"/>
      <c r="DW85" s="657"/>
      <c r="DX85" s="657"/>
      <c r="DY85" s="657"/>
      <c r="DZ85" s="657"/>
      <c r="EA85" s="657"/>
      <c r="EB85" s="657"/>
      <c r="EC85" s="657"/>
      <c r="ED85" s="657"/>
      <c r="EE85" s="657"/>
      <c r="EF85" s="657"/>
      <c r="EG85" s="657"/>
      <c r="EH85" s="657"/>
      <c r="EI85" s="657"/>
      <c r="EJ85" s="657"/>
      <c r="EK85" s="657"/>
      <c r="EL85" s="657"/>
      <c r="EM85" s="657"/>
      <c r="EN85" s="657"/>
      <c r="EO85" s="657"/>
      <c r="EP85" s="657"/>
      <c r="EQ85" s="657"/>
      <c r="ER85" s="657"/>
      <c r="ES85" s="657"/>
      <c r="ET85" s="657"/>
      <c r="EU85" s="657"/>
      <c r="EV85" s="657"/>
      <c r="EW85" s="657"/>
      <c r="EX85" s="657"/>
      <c r="EY85" s="657"/>
      <c r="EZ85" s="657"/>
      <c r="FA85" s="657"/>
      <c r="FB85" s="657"/>
      <c r="FC85" s="657"/>
      <c r="FD85" s="657"/>
      <c r="FE85" s="657"/>
      <c r="FF85" s="657"/>
      <c r="FG85" s="657"/>
      <c r="FH85" s="657"/>
      <c r="FI85" s="657"/>
      <c r="FJ85" s="657"/>
      <c r="FK85" s="657"/>
      <c r="FL85" s="657"/>
      <c r="FM85" s="657"/>
      <c r="FN85" s="657"/>
      <c r="FO85" s="657"/>
      <c r="FP85" s="657"/>
      <c r="FQ85" s="657"/>
      <c r="FR85" s="657"/>
      <c r="FS85" s="657"/>
      <c r="FT85" s="657"/>
      <c r="FU85" s="657"/>
      <c r="FV85" s="657"/>
      <c r="FW85" s="657"/>
      <c r="FX85" s="657"/>
      <c r="FY85" s="657"/>
      <c r="FZ85" s="657"/>
      <c r="GA85" s="657"/>
      <c r="GB85" s="657"/>
      <c r="GC85" s="657"/>
      <c r="GD85" s="657"/>
      <c r="GE85" s="657"/>
      <c r="GF85" s="657"/>
      <c r="GG85" s="657"/>
      <c r="GH85" s="657"/>
      <c r="GI85" s="657"/>
      <c r="GJ85" s="657"/>
      <c r="GK85" s="657"/>
      <c r="GL85" s="657"/>
      <c r="GM85" s="657"/>
      <c r="GN85" s="657"/>
      <c r="GO85" s="657"/>
      <c r="GP85" s="657"/>
      <c r="GQ85" s="657"/>
      <c r="GR85" s="657"/>
      <c r="GS85" s="657"/>
      <c r="GT85" s="657"/>
      <c r="GU85" s="657"/>
      <c r="GV85" s="657"/>
      <c r="GW85" s="657"/>
      <c r="GX85" s="657"/>
      <c r="GY85" s="657"/>
      <c r="GZ85" s="657"/>
      <c r="HA85" s="657"/>
      <c r="HB85" s="657"/>
      <c r="HC85" s="657"/>
      <c r="HD85" s="657"/>
      <c r="HE85" s="657"/>
      <c r="HF85" s="657"/>
      <c r="HG85" s="657"/>
      <c r="HH85" s="657"/>
      <c r="HI85" s="657"/>
      <c r="HJ85" s="657"/>
      <c r="HK85" s="657"/>
      <c r="HL85" s="657"/>
      <c r="HM85" s="657"/>
      <c r="HN85" s="657"/>
      <c r="HO85" s="657"/>
      <c r="HP85" s="657"/>
      <c r="HQ85" s="657"/>
      <c r="HR85" s="657"/>
      <c r="HS85" s="657"/>
      <c r="HT85" s="657"/>
      <c r="HU85" s="657"/>
      <c r="HV85" s="657"/>
      <c r="HW85" s="657"/>
      <c r="HX85" s="657"/>
      <c r="HY85" s="657"/>
      <c r="HZ85" s="657"/>
      <c r="IA85" s="657"/>
      <c r="IB85" s="657"/>
      <c r="IC85" s="657"/>
      <c r="ID85" s="657"/>
      <c r="IE85" s="657"/>
      <c r="IF85" s="657"/>
      <c r="IG85" s="657"/>
      <c r="IH85" s="657"/>
    </row>
    <row r="86" s="687" customFormat="1" spans="1:242">
      <c r="A86" s="657"/>
      <c r="C86" s="657"/>
      <c r="I86" s="657"/>
      <c r="O86" s="657"/>
      <c r="U86" s="657"/>
      <c r="AC86" s="657"/>
      <c r="AK86" s="657"/>
      <c r="AS86" s="657"/>
      <c r="BA86" s="657"/>
      <c r="BI86" s="657"/>
      <c r="BQ86" s="657"/>
      <c r="BY86" s="657"/>
      <c r="CG86" s="657"/>
      <c r="CO86" s="657"/>
      <c r="CP86" s="614"/>
      <c r="CQ86" s="614"/>
      <c r="CR86" s="614"/>
      <c r="CS86" s="614"/>
      <c r="CT86" s="614"/>
      <c r="CU86" s="614"/>
      <c r="CV86" s="1007"/>
      <c r="CW86" s="657"/>
      <c r="CX86" s="614"/>
      <c r="CY86" s="614"/>
      <c r="CZ86" s="614"/>
      <c r="DA86" s="614"/>
      <c r="DB86" s="614"/>
      <c r="DC86" s="614"/>
      <c r="DD86" s="614"/>
      <c r="DE86" s="614"/>
      <c r="DF86" s="614"/>
      <c r="DG86" s="657"/>
      <c r="DH86" s="1009"/>
      <c r="DI86" s="657"/>
      <c r="DJ86" s="657"/>
      <c r="DK86" s="657"/>
      <c r="DL86" s="657"/>
      <c r="DM86" s="657"/>
      <c r="DN86" s="657"/>
      <c r="DO86" s="657"/>
      <c r="DP86" s="657"/>
      <c r="DQ86" s="657"/>
      <c r="DR86" s="657"/>
      <c r="DS86" s="657"/>
      <c r="DT86" s="657"/>
      <c r="DU86" s="657"/>
      <c r="DV86" s="657"/>
      <c r="DW86" s="657"/>
      <c r="DX86" s="657"/>
      <c r="DY86" s="657"/>
      <c r="DZ86" s="657"/>
      <c r="EA86" s="657"/>
      <c r="EB86" s="657"/>
      <c r="EC86" s="657"/>
      <c r="ED86" s="657"/>
      <c r="EE86" s="657"/>
      <c r="EF86" s="657"/>
      <c r="EG86" s="657"/>
      <c r="EH86" s="657"/>
      <c r="EI86" s="657"/>
      <c r="EJ86" s="657"/>
      <c r="EK86" s="657"/>
      <c r="EL86" s="657"/>
      <c r="EM86" s="657"/>
      <c r="EN86" s="657"/>
      <c r="EO86" s="657"/>
      <c r="EP86" s="657"/>
      <c r="EQ86" s="657"/>
      <c r="ER86" s="657"/>
      <c r="ES86" s="657"/>
      <c r="ET86" s="657"/>
      <c r="EU86" s="657"/>
      <c r="EV86" s="657"/>
      <c r="EW86" s="657"/>
      <c r="EX86" s="657"/>
      <c r="EY86" s="657"/>
      <c r="EZ86" s="657"/>
      <c r="FA86" s="657"/>
      <c r="FB86" s="657"/>
      <c r="FC86" s="657"/>
      <c r="FD86" s="657"/>
      <c r="FE86" s="657"/>
      <c r="FF86" s="657"/>
      <c r="FG86" s="657"/>
      <c r="FH86" s="657"/>
      <c r="FI86" s="657"/>
      <c r="FJ86" s="657"/>
      <c r="FK86" s="657"/>
      <c r="FL86" s="657"/>
      <c r="FM86" s="657"/>
      <c r="FN86" s="657"/>
      <c r="FO86" s="657"/>
      <c r="FP86" s="657"/>
      <c r="FQ86" s="657"/>
      <c r="FR86" s="657"/>
      <c r="FS86" s="657"/>
      <c r="FT86" s="657"/>
      <c r="FU86" s="657"/>
      <c r="FV86" s="657"/>
      <c r="FW86" s="657"/>
      <c r="FX86" s="657"/>
      <c r="FY86" s="657"/>
      <c r="FZ86" s="657"/>
      <c r="GA86" s="657"/>
      <c r="GB86" s="657"/>
      <c r="GC86" s="657"/>
      <c r="GD86" s="657"/>
      <c r="GE86" s="657"/>
      <c r="GF86" s="657"/>
      <c r="GG86" s="657"/>
      <c r="GH86" s="657"/>
      <c r="GI86" s="657"/>
      <c r="GJ86" s="657"/>
      <c r="GK86" s="657"/>
      <c r="GL86" s="657"/>
      <c r="GM86" s="657"/>
      <c r="GN86" s="657"/>
      <c r="GO86" s="657"/>
      <c r="GP86" s="657"/>
      <c r="GQ86" s="657"/>
      <c r="GR86" s="657"/>
      <c r="GS86" s="657"/>
      <c r="GT86" s="657"/>
      <c r="GU86" s="657"/>
      <c r="GV86" s="657"/>
      <c r="GW86" s="657"/>
      <c r="GX86" s="657"/>
      <c r="GY86" s="657"/>
      <c r="GZ86" s="657"/>
      <c r="HA86" s="657"/>
      <c r="HB86" s="657"/>
      <c r="HC86" s="657"/>
      <c r="HD86" s="657"/>
      <c r="HE86" s="657"/>
      <c r="HF86" s="657"/>
      <c r="HG86" s="657"/>
      <c r="HH86" s="657"/>
      <c r="HI86" s="657"/>
      <c r="HJ86" s="657"/>
      <c r="HK86" s="657"/>
      <c r="HL86" s="657"/>
      <c r="HM86" s="657"/>
      <c r="HN86" s="657"/>
      <c r="HO86" s="657"/>
      <c r="HP86" s="657"/>
      <c r="HQ86" s="657"/>
      <c r="HR86" s="657"/>
      <c r="HS86" s="657"/>
      <c r="HT86" s="657"/>
      <c r="HU86" s="657"/>
      <c r="HV86" s="657"/>
      <c r="HW86" s="657"/>
      <c r="HX86" s="657"/>
      <c r="HY86" s="657"/>
      <c r="HZ86" s="657"/>
      <c r="IA86" s="657"/>
      <c r="IB86" s="657"/>
      <c r="IC86" s="657"/>
      <c r="ID86" s="657"/>
      <c r="IE86" s="657"/>
      <c r="IF86" s="657"/>
      <c r="IG86" s="657"/>
      <c r="IH86" s="657"/>
    </row>
    <row r="87" s="687" customFormat="1" spans="1:242">
      <c r="A87" s="657"/>
      <c r="C87" s="657"/>
      <c r="I87" s="657"/>
      <c r="O87" s="657"/>
      <c r="U87" s="657"/>
      <c r="AC87" s="657"/>
      <c r="AK87" s="657"/>
      <c r="AS87" s="657"/>
      <c r="BA87" s="657"/>
      <c r="BI87" s="657"/>
      <c r="BQ87" s="657"/>
      <c r="BY87" s="657"/>
      <c r="CG87" s="657"/>
      <c r="CO87" s="657"/>
      <c r="CP87" s="614"/>
      <c r="CQ87" s="614"/>
      <c r="CR87" s="614"/>
      <c r="CS87" s="614"/>
      <c r="CT87" s="614"/>
      <c r="CU87" s="614"/>
      <c r="CV87" s="1007"/>
      <c r="CW87" s="657"/>
      <c r="CX87" s="614"/>
      <c r="CY87" s="614"/>
      <c r="CZ87" s="614"/>
      <c r="DA87" s="614"/>
      <c r="DB87" s="614"/>
      <c r="DC87" s="614"/>
      <c r="DD87" s="614"/>
      <c r="DE87" s="614"/>
      <c r="DF87" s="614"/>
      <c r="DG87" s="657"/>
      <c r="DH87" s="1009"/>
      <c r="DI87" s="657"/>
      <c r="DJ87" s="657"/>
      <c r="DK87" s="657"/>
      <c r="DL87" s="657"/>
      <c r="DM87" s="657"/>
      <c r="DN87" s="657"/>
      <c r="DO87" s="657"/>
      <c r="DP87" s="657"/>
      <c r="DQ87" s="657"/>
      <c r="DR87" s="657"/>
      <c r="DS87" s="657"/>
      <c r="DT87" s="657"/>
      <c r="DU87" s="657"/>
      <c r="DV87" s="657"/>
      <c r="DW87" s="657"/>
      <c r="DX87" s="657"/>
      <c r="DY87" s="657"/>
      <c r="DZ87" s="657"/>
      <c r="EA87" s="657"/>
      <c r="EB87" s="657"/>
      <c r="EC87" s="657"/>
      <c r="ED87" s="657"/>
      <c r="EE87" s="657"/>
      <c r="EF87" s="657"/>
      <c r="EG87" s="657"/>
      <c r="EH87" s="657"/>
      <c r="EI87" s="657"/>
      <c r="EJ87" s="657"/>
      <c r="EK87" s="657"/>
      <c r="EL87" s="657"/>
      <c r="EM87" s="657"/>
      <c r="EN87" s="657"/>
      <c r="EO87" s="657"/>
      <c r="EP87" s="657"/>
      <c r="EQ87" s="657"/>
      <c r="ER87" s="657"/>
      <c r="ES87" s="657"/>
      <c r="ET87" s="657"/>
      <c r="EU87" s="657"/>
      <c r="EV87" s="657"/>
      <c r="EW87" s="657"/>
      <c r="EX87" s="657"/>
      <c r="EY87" s="657"/>
      <c r="EZ87" s="657"/>
      <c r="FA87" s="657"/>
      <c r="FB87" s="657"/>
      <c r="FC87" s="657"/>
      <c r="FD87" s="657"/>
      <c r="FE87" s="657"/>
      <c r="FF87" s="657"/>
      <c r="FG87" s="657"/>
      <c r="FH87" s="657"/>
      <c r="FI87" s="657"/>
      <c r="FJ87" s="657"/>
      <c r="FK87" s="657"/>
      <c r="FL87" s="657"/>
      <c r="FM87" s="657"/>
      <c r="FN87" s="657"/>
      <c r="FO87" s="657"/>
      <c r="FP87" s="657"/>
      <c r="FQ87" s="657"/>
      <c r="FR87" s="657"/>
      <c r="FS87" s="657"/>
      <c r="FT87" s="657"/>
      <c r="FU87" s="657"/>
      <c r="FV87" s="657"/>
      <c r="FW87" s="657"/>
      <c r="FX87" s="657"/>
      <c r="FY87" s="657"/>
      <c r="FZ87" s="657"/>
      <c r="GA87" s="657"/>
      <c r="GB87" s="657"/>
      <c r="GC87" s="657"/>
      <c r="GD87" s="657"/>
      <c r="GE87" s="657"/>
      <c r="GF87" s="657"/>
      <c r="GG87" s="657"/>
      <c r="GH87" s="657"/>
      <c r="GI87" s="657"/>
      <c r="GJ87" s="657"/>
      <c r="GK87" s="657"/>
      <c r="GL87" s="657"/>
      <c r="GM87" s="657"/>
      <c r="GN87" s="657"/>
      <c r="GO87" s="657"/>
      <c r="GP87" s="657"/>
      <c r="GQ87" s="657"/>
      <c r="GR87" s="657"/>
      <c r="GS87" s="657"/>
      <c r="GT87" s="657"/>
      <c r="GU87" s="657"/>
      <c r="GV87" s="657"/>
      <c r="GW87" s="657"/>
      <c r="GX87" s="657"/>
      <c r="GY87" s="657"/>
      <c r="GZ87" s="657"/>
      <c r="HA87" s="657"/>
      <c r="HB87" s="657"/>
      <c r="HC87" s="657"/>
      <c r="HD87" s="657"/>
      <c r="HE87" s="657"/>
      <c r="HF87" s="657"/>
      <c r="HG87" s="657"/>
      <c r="HH87" s="657"/>
      <c r="HI87" s="657"/>
      <c r="HJ87" s="657"/>
      <c r="HK87" s="657"/>
      <c r="HL87" s="657"/>
      <c r="HM87" s="657"/>
      <c r="HN87" s="657"/>
      <c r="HO87" s="657"/>
      <c r="HP87" s="657"/>
      <c r="HQ87" s="657"/>
      <c r="HR87" s="657"/>
      <c r="HS87" s="657"/>
      <c r="HT87" s="657"/>
      <c r="HU87" s="657"/>
      <c r="HV87" s="657"/>
      <c r="HW87" s="657"/>
      <c r="HX87" s="657"/>
      <c r="HY87" s="657"/>
      <c r="HZ87" s="657"/>
      <c r="IA87" s="657"/>
      <c r="IB87" s="657"/>
      <c r="IC87" s="657"/>
      <c r="ID87" s="657"/>
      <c r="IE87" s="657"/>
      <c r="IF87" s="657"/>
      <c r="IG87" s="657"/>
      <c r="IH87" s="657"/>
    </row>
    <row r="88" s="687" customFormat="1" spans="1:242">
      <c r="A88" s="657"/>
      <c r="C88" s="657"/>
      <c r="I88" s="657"/>
      <c r="O88" s="657"/>
      <c r="U88" s="657"/>
      <c r="AC88" s="657"/>
      <c r="AK88" s="657"/>
      <c r="AS88" s="657"/>
      <c r="BA88" s="657"/>
      <c r="BI88" s="657"/>
      <c r="BQ88" s="657"/>
      <c r="BY88" s="657"/>
      <c r="CG88" s="657"/>
      <c r="CO88" s="657"/>
      <c r="CP88" s="614"/>
      <c r="CQ88" s="614"/>
      <c r="CR88" s="614"/>
      <c r="CS88" s="614"/>
      <c r="CT88" s="614"/>
      <c r="CU88" s="614"/>
      <c r="CV88" s="1007"/>
      <c r="CW88" s="657"/>
      <c r="CX88" s="614"/>
      <c r="CY88" s="614"/>
      <c r="CZ88" s="614"/>
      <c r="DA88" s="614"/>
      <c r="DB88" s="614"/>
      <c r="DC88" s="614"/>
      <c r="DD88" s="614"/>
      <c r="DE88" s="614"/>
      <c r="DF88" s="614"/>
      <c r="DG88" s="657"/>
      <c r="DH88" s="1009"/>
      <c r="DI88" s="657"/>
      <c r="DJ88" s="657"/>
      <c r="DK88" s="657"/>
      <c r="DL88" s="657"/>
      <c r="DM88" s="657"/>
      <c r="DN88" s="657"/>
      <c r="DO88" s="657"/>
      <c r="DP88" s="657"/>
      <c r="DQ88" s="657"/>
      <c r="DR88" s="657"/>
      <c r="DS88" s="657"/>
      <c r="DT88" s="657"/>
      <c r="DU88" s="657"/>
      <c r="DV88" s="657"/>
      <c r="DW88" s="657"/>
      <c r="DX88" s="657"/>
      <c r="DY88" s="657"/>
      <c r="DZ88" s="657"/>
      <c r="EA88" s="657"/>
      <c r="EB88" s="657"/>
      <c r="EC88" s="657"/>
      <c r="ED88" s="657"/>
      <c r="EE88" s="657"/>
      <c r="EF88" s="657"/>
      <c r="EG88" s="657"/>
      <c r="EH88" s="657"/>
      <c r="EI88" s="657"/>
      <c r="EJ88" s="657"/>
      <c r="EK88" s="657"/>
      <c r="EL88" s="657"/>
      <c r="EM88" s="657"/>
      <c r="EN88" s="657"/>
      <c r="EO88" s="657"/>
      <c r="EP88" s="657"/>
      <c r="EQ88" s="657"/>
      <c r="ER88" s="657"/>
      <c r="ES88" s="657"/>
      <c r="ET88" s="657"/>
      <c r="EU88" s="657"/>
      <c r="EV88" s="657"/>
      <c r="EW88" s="657"/>
      <c r="EX88" s="657"/>
      <c r="EY88" s="657"/>
      <c r="EZ88" s="657"/>
      <c r="FA88" s="657"/>
      <c r="FB88" s="657"/>
      <c r="FC88" s="657"/>
      <c r="FD88" s="657"/>
      <c r="FE88" s="657"/>
      <c r="FF88" s="657"/>
      <c r="FG88" s="657"/>
      <c r="FH88" s="657"/>
      <c r="FI88" s="657"/>
      <c r="FJ88" s="657"/>
      <c r="FK88" s="657"/>
      <c r="FL88" s="657"/>
      <c r="FM88" s="657"/>
      <c r="FN88" s="657"/>
      <c r="FO88" s="657"/>
      <c r="FP88" s="657"/>
      <c r="FQ88" s="657"/>
      <c r="FR88" s="657"/>
      <c r="FS88" s="657"/>
      <c r="FT88" s="657"/>
      <c r="FU88" s="657"/>
      <c r="FV88" s="657"/>
      <c r="FW88" s="657"/>
      <c r="FX88" s="657"/>
      <c r="FY88" s="657"/>
      <c r="FZ88" s="657"/>
      <c r="GA88" s="657"/>
      <c r="GB88" s="657"/>
      <c r="GC88" s="657"/>
      <c r="GD88" s="657"/>
      <c r="GE88" s="657"/>
      <c r="GF88" s="657"/>
      <c r="GG88" s="657"/>
      <c r="GH88" s="657"/>
      <c r="GI88" s="657"/>
      <c r="GJ88" s="657"/>
      <c r="GK88" s="657"/>
      <c r="GL88" s="657"/>
      <c r="GM88" s="657"/>
      <c r="GN88" s="657"/>
      <c r="GO88" s="657"/>
      <c r="GP88" s="657"/>
      <c r="GQ88" s="657"/>
      <c r="GR88" s="657"/>
      <c r="GS88" s="657"/>
      <c r="GT88" s="657"/>
      <c r="GU88" s="657"/>
      <c r="GV88" s="657"/>
      <c r="GW88" s="657"/>
      <c r="GX88" s="657"/>
      <c r="GY88" s="657"/>
      <c r="GZ88" s="657"/>
      <c r="HA88" s="657"/>
      <c r="HB88" s="657"/>
      <c r="HC88" s="657"/>
      <c r="HD88" s="657"/>
      <c r="HE88" s="657"/>
      <c r="HF88" s="657"/>
      <c r="HG88" s="657"/>
      <c r="HH88" s="657"/>
      <c r="HI88" s="657"/>
      <c r="HJ88" s="657"/>
      <c r="HK88" s="657"/>
      <c r="HL88" s="657"/>
      <c r="HM88" s="657"/>
      <c r="HN88" s="657"/>
      <c r="HO88" s="657"/>
      <c r="HP88" s="657"/>
      <c r="HQ88" s="657"/>
      <c r="HR88" s="657"/>
      <c r="HS88" s="657"/>
      <c r="HT88" s="657"/>
      <c r="HU88" s="657"/>
      <c r="HV88" s="657"/>
      <c r="HW88" s="657"/>
      <c r="HX88" s="657"/>
      <c r="HY88" s="657"/>
      <c r="HZ88" s="657"/>
      <c r="IA88" s="657"/>
      <c r="IB88" s="657"/>
      <c r="IC88" s="657"/>
      <c r="ID88" s="657"/>
      <c r="IE88" s="657"/>
      <c r="IF88" s="657"/>
      <c r="IG88" s="657"/>
      <c r="IH88" s="657"/>
    </row>
    <row r="89" s="687" customFormat="1" spans="1:242">
      <c r="A89" s="657"/>
      <c r="C89" s="657"/>
      <c r="I89" s="657"/>
      <c r="O89" s="657"/>
      <c r="U89" s="657"/>
      <c r="AC89" s="657"/>
      <c r="AK89" s="657"/>
      <c r="AS89" s="657"/>
      <c r="BA89" s="657"/>
      <c r="BI89" s="657"/>
      <c r="BQ89" s="657"/>
      <c r="BY89" s="657"/>
      <c r="CG89" s="657"/>
      <c r="CO89" s="657"/>
      <c r="CP89" s="614"/>
      <c r="CQ89" s="614"/>
      <c r="CR89" s="614"/>
      <c r="CS89" s="614"/>
      <c r="CT89" s="614"/>
      <c r="CU89" s="614"/>
      <c r="CV89" s="1007"/>
      <c r="CW89" s="657"/>
      <c r="CX89" s="614"/>
      <c r="CY89" s="614"/>
      <c r="CZ89" s="614"/>
      <c r="DA89" s="614"/>
      <c r="DB89" s="614"/>
      <c r="DC89" s="614"/>
      <c r="DD89" s="614"/>
      <c r="DE89" s="614"/>
      <c r="DF89" s="614"/>
      <c r="DG89" s="657"/>
      <c r="DH89" s="1009"/>
      <c r="DI89" s="657"/>
      <c r="DJ89" s="657"/>
      <c r="DK89" s="657"/>
      <c r="DL89" s="657"/>
      <c r="DM89" s="657"/>
      <c r="DN89" s="657"/>
      <c r="DO89" s="657"/>
      <c r="DP89" s="657"/>
      <c r="DQ89" s="657"/>
      <c r="DR89" s="657"/>
      <c r="DS89" s="657"/>
      <c r="DT89" s="657"/>
      <c r="DU89" s="657"/>
      <c r="DV89" s="657"/>
      <c r="DW89" s="657"/>
      <c r="DX89" s="657"/>
      <c r="DY89" s="657"/>
      <c r="DZ89" s="657"/>
      <c r="EA89" s="657"/>
      <c r="EB89" s="657"/>
      <c r="EC89" s="657"/>
      <c r="ED89" s="657"/>
      <c r="EE89" s="657"/>
      <c r="EF89" s="657"/>
      <c r="EG89" s="657"/>
      <c r="EH89" s="657"/>
      <c r="EI89" s="657"/>
      <c r="EJ89" s="657"/>
      <c r="EK89" s="657"/>
      <c r="EL89" s="657"/>
      <c r="EM89" s="657"/>
      <c r="EN89" s="657"/>
      <c r="EO89" s="657"/>
      <c r="EP89" s="657"/>
      <c r="EQ89" s="657"/>
      <c r="ER89" s="657"/>
      <c r="ES89" s="657"/>
      <c r="ET89" s="657"/>
      <c r="EU89" s="657"/>
      <c r="EV89" s="657"/>
      <c r="EW89" s="657"/>
      <c r="EX89" s="657"/>
      <c r="EY89" s="657"/>
      <c r="EZ89" s="657"/>
      <c r="FA89" s="657"/>
      <c r="FB89" s="657"/>
      <c r="FC89" s="657"/>
      <c r="FD89" s="657"/>
      <c r="FE89" s="657"/>
      <c r="FF89" s="657"/>
      <c r="FG89" s="657"/>
      <c r="FH89" s="657"/>
      <c r="FI89" s="657"/>
      <c r="FJ89" s="657"/>
      <c r="FK89" s="657"/>
      <c r="FL89" s="657"/>
      <c r="FM89" s="657"/>
      <c r="FN89" s="657"/>
      <c r="FO89" s="657"/>
      <c r="FP89" s="657"/>
      <c r="FQ89" s="657"/>
      <c r="FR89" s="657"/>
      <c r="FS89" s="657"/>
      <c r="FT89" s="657"/>
      <c r="FU89" s="657"/>
      <c r="FV89" s="657"/>
      <c r="FW89" s="657"/>
      <c r="FX89" s="657"/>
      <c r="FY89" s="657"/>
      <c r="FZ89" s="657"/>
      <c r="GA89" s="657"/>
      <c r="GB89" s="657"/>
      <c r="GC89" s="657"/>
      <c r="GD89" s="657"/>
      <c r="GE89" s="657"/>
      <c r="GF89" s="657"/>
      <c r="GG89" s="657"/>
      <c r="GH89" s="657"/>
      <c r="GI89" s="657"/>
      <c r="GJ89" s="657"/>
      <c r="GK89" s="657"/>
      <c r="GL89" s="657"/>
      <c r="GM89" s="657"/>
      <c r="GN89" s="657"/>
      <c r="GO89" s="657"/>
      <c r="GP89" s="657"/>
      <c r="GQ89" s="657"/>
      <c r="GR89" s="657"/>
      <c r="GS89" s="657"/>
      <c r="GT89" s="657"/>
      <c r="GU89" s="657"/>
      <c r="GV89" s="657"/>
      <c r="GW89" s="657"/>
      <c r="GX89" s="657"/>
      <c r="GY89" s="657"/>
      <c r="GZ89" s="657"/>
      <c r="HA89" s="657"/>
      <c r="HB89" s="657"/>
      <c r="HC89" s="657"/>
      <c r="HD89" s="657"/>
      <c r="HE89" s="657"/>
      <c r="HF89" s="657"/>
      <c r="HG89" s="657"/>
      <c r="HH89" s="657"/>
      <c r="HI89" s="657"/>
      <c r="HJ89" s="657"/>
      <c r="HK89" s="657"/>
      <c r="HL89" s="657"/>
      <c r="HM89" s="657"/>
      <c r="HN89" s="657"/>
      <c r="HO89" s="657"/>
      <c r="HP89" s="657"/>
      <c r="HQ89" s="657"/>
      <c r="HR89" s="657"/>
      <c r="HS89" s="657"/>
      <c r="HT89" s="657"/>
      <c r="HU89" s="657"/>
      <c r="HV89" s="657"/>
      <c r="HW89" s="657"/>
      <c r="HX89" s="657"/>
      <c r="HY89" s="657"/>
      <c r="HZ89" s="657"/>
      <c r="IA89" s="657"/>
      <c r="IB89" s="657"/>
      <c r="IC89" s="657"/>
      <c r="ID89" s="657"/>
      <c r="IE89" s="657"/>
      <c r="IF89" s="657"/>
      <c r="IG89" s="657"/>
      <c r="IH89" s="657"/>
    </row>
    <row r="90" s="687" customFormat="1" spans="1:242">
      <c r="A90" s="657"/>
      <c r="C90" s="657"/>
      <c r="I90" s="657"/>
      <c r="O90" s="657"/>
      <c r="U90" s="657"/>
      <c r="AC90" s="657"/>
      <c r="AK90" s="657"/>
      <c r="AS90" s="657"/>
      <c r="BA90" s="657"/>
      <c r="BI90" s="657"/>
      <c r="BQ90" s="657"/>
      <c r="BY90" s="657"/>
      <c r="CG90" s="657"/>
      <c r="CO90" s="657"/>
      <c r="CP90" s="614"/>
      <c r="CQ90" s="614"/>
      <c r="CR90" s="614"/>
      <c r="CS90" s="614"/>
      <c r="CT90" s="614"/>
      <c r="CU90" s="614"/>
      <c r="CV90" s="1007"/>
      <c r="CW90" s="657"/>
      <c r="CX90" s="614"/>
      <c r="CY90" s="614"/>
      <c r="CZ90" s="614"/>
      <c r="DA90" s="614"/>
      <c r="DB90" s="614"/>
      <c r="DC90" s="614"/>
      <c r="DD90" s="614"/>
      <c r="DE90" s="614"/>
      <c r="DF90" s="614"/>
      <c r="DG90" s="657"/>
      <c r="DH90" s="1009"/>
      <c r="DI90" s="657"/>
      <c r="DJ90" s="657"/>
      <c r="DK90" s="657"/>
      <c r="DL90" s="657"/>
      <c r="DM90" s="657"/>
      <c r="DN90" s="657"/>
      <c r="DO90" s="657"/>
      <c r="DP90" s="657"/>
      <c r="DQ90" s="657"/>
      <c r="DR90" s="657"/>
      <c r="DS90" s="657"/>
      <c r="DT90" s="657"/>
      <c r="DU90" s="657"/>
      <c r="DV90" s="657"/>
      <c r="DW90" s="657"/>
      <c r="DX90" s="657"/>
      <c r="DY90" s="657"/>
      <c r="DZ90" s="657"/>
      <c r="EA90" s="657"/>
      <c r="EB90" s="657"/>
      <c r="EC90" s="657"/>
      <c r="ED90" s="657"/>
      <c r="EE90" s="657"/>
      <c r="EF90" s="657"/>
      <c r="EG90" s="657"/>
      <c r="EH90" s="657"/>
      <c r="EI90" s="657"/>
      <c r="EJ90" s="657"/>
      <c r="EK90" s="657"/>
      <c r="EL90" s="657"/>
      <c r="EM90" s="657"/>
      <c r="EN90" s="657"/>
      <c r="EO90" s="657"/>
      <c r="EP90" s="657"/>
      <c r="EQ90" s="657"/>
      <c r="ER90" s="657"/>
      <c r="ES90" s="657"/>
      <c r="ET90" s="657"/>
      <c r="EU90" s="657"/>
      <c r="EV90" s="657"/>
      <c r="EW90" s="657"/>
      <c r="EX90" s="657"/>
      <c r="EY90" s="657"/>
      <c r="EZ90" s="657"/>
      <c r="FA90" s="657"/>
      <c r="FB90" s="657"/>
      <c r="FC90" s="657"/>
      <c r="FD90" s="657"/>
      <c r="FE90" s="657"/>
      <c r="FF90" s="657"/>
      <c r="FG90" s="657"/>
      <c r="FH90" s="657"/>
      <c r="FI90" s="657"/>
      <c r="FJ90" s="657"/>
      <c r="FK90" s="657"/>
      <c r="FL90" s="657"/>
      <c r="FM90" s="657"/>
      <c r="FN90" s="657"/>
      <c r="FO90" s="657"/>
      <c r="FP90" s="657"/>
      <c r="FQ90" s="657"/>
      <c r="FR90" s="657"/>
      <c r="FS90" s="657"/>
      <c r="FT90" s="657"/>
      <c r="FU90" s="657"/>
      <c r="FV90" s="657"/>
      <c r="FW90" s="657"/>
      <c r="FX90" s="657"/>
      <c r="FY90" s="657"/>
      <c r="FZ90" s="657"/>
      <c r="GA90" s="657"/>
      <c r="GB90" s="657"/>
      <c r="GC90" s="657"/>
      <c r="GD90" s="657"/>
      <c r="GE90" s="657"/>
      <c r="GF90" s="657"/>
      <c r="GG90" s="657"/>
      <c r="GH90" s="657"/>
      <c r="GI90" s="657"/>
      <c r="GJ90" s="657"/>
      <c r="GK90" s="657"/>
      <c r="GL90" s="657"/>
      <c r="GM90" s="657"/>
      <c r="GN90" s="657"/>
      <c r="GO90" s="657"/>
      <c r="GP90" s="657"/>
      <c r="GQ90" s="657"/>
      <c r="GR90" s="657"/>
      <c r="GS90" s="657"/>
      <c r="GT90" s="657"/>
      <c r="GU90" s="657"/>
      <c r="GV90" s="657"/>
      <c r="GW90" s="657"/>
      <c r="GX90" s="657"/>
      <c r="GY90" s="657"/>
      <c r="GZ90" s="657"/>
      <c r="HA90" s="657"/>
      <c r="HB90" s="657"/>
      <c r="HC90" s="657"/>
      <c r="HD90" s="657"/>
      <c r="HE90" s="657"/>
      <c r="HF90" s="657"/>
      <c r="HG90" s="657"/>
      <c r="HH90" s="657"/>
      <c r="HI90" s="657"/>
      <c r="HJ90" s="657"/>
      <c r="HK90" s="657"/>
      <c r="HL90" s="657"/>
      <c r="HM90" s="657"/>
      <c r="HN90" s="657"/>
      <c r="HO90" s="657"/>
      <c r="HP90" s="657"/>
      <c r="HQ90" s="657"/>
      <c r="HR90" s="657"/>
      <c r="HS90" s="657"/>
      <c r="HT90" s="657"/>
      <c r="HU90" s="657"/>
      <c r="HV90" s="657"/>
      <c r="HW90" s="657"/>
      <c r="HX90" s="657"/>
      <c r="HY90" s="657"/>
      <c r="HZ90" s="657"/>
      <c r="IA90" s="657"/>
      <c r="IB90" s="657"/>
      <c r="IC90" s="657"/>
      <c r="ID90" s="657"/>
      <c r="IE90" s="657"/>
      <c r="IF90" s="657"/>
      <c r="IG90" s="657"/>
      <c r="IH90" s="657"/>
    </row>
    <row r="91" s="687" customFormat="1" spans="1:242">
      <c r="A91" s="657"/>
      <c r="C91" s="657"/>
      <c r="I91" s="657"/>
      <c r="O91" s="657"/>
      <c r="U91" s="657"/>
      <c r="AC91" s="657"/>
      <c r="AK91" s="657"/>
      <c r="AS91" s="657"/>
      <c r="BA91" s="657"/>
      <c r="BI91" s="657"/>
      <c r="BQ91" s="657"/>
      <c r="BY91" s="657"/>
      <c r="CG91" s="657"/>
      <c r="CO91" s="657"/>
      <c r="CP91" s="614"/>
      <c r="CQ91" s="614"/>
      <c r="CR91" s="614"/>
      <c r="CS91" s="614"/>
      <c r="CT91" s="614"/>
      <c r="CU91" s="614"/>
      <c r="CV91" s="1007"/>
      <c r="CW91" s="657"/>
      <c r="CX91" s="614"/>
      <c r="CY91" s="614"/>
      <c r="CZ91" s="614"/>
      <c r="DA91" s="614"/>
      <c r="DB91" s="614"/>
      <c r="DC91" s="614"/>
      <c r="DD91" s="614"/>
      <c r="DE91" s="614"/>
      <c r="DF91" s="614"/>
      <c r="DG91" s="657"/>
      <c r="DH91" s="1009"/>
      <c r="DI91" s="657"/>
      <c r="DJ91" s="657"/>
      <c r="DK91" s="657"/>
      <c r="DL91" s="657"/>
      <c r="DM91" s="657"/>
      <c r="DN91" s="657"/>
      <c r="DO91" s="657"/>
      <c r="DP91" s="657"/>
      <c r="DQ91" s="657"/>
      <c r="DR91" s="657"/>
      <c r="DS91" s="657"/>
      <c r="DT91" s="657"/>
      <c r="DU91" s="657"/>
      <c r="DV91" s="657"/>
      <c r="DW91" s="657"/>
      <c r="DX91" s="657"/>
      <c r="DY91" s="657"/>
      <c r="DZ91" s="657"/>
      <c r="EA91" s="657"/>
      <c r="EB91" s="657"/>
      <c r="EC91" s="657"/>
      <c r="ED91" s="657"/>
      <c r="EE91" s="657"/>
      <c r="EF91" s="657"/>
      <c r="EG91" s="657"/>
      <c r="EH91" s="657"/>
      <c r="EI91" s="657"/>
      <c r="EJ91" s="657"/>
      <c r="EK91" s="657"/>
      <c r="EL91" s="657"/>
      <c r="EM91" s="657"/>
      <c r="EN91" s="657"/>
      <c r="EO91" s="657"/>
      <c r="EP91" s="657"/>
      <c r="EQ91" s="657"/>
      <c r="ER91" s="657"/>
      <c r="ES91" s="657"/>
      <c r="ET91" s="657"/>
      <c r="EU91" s="657"/>
      <c r="EV91" s="657"/>
      <c r="EW91" s="657"/>
      <c r="EX91" s="657"/>
      <c r="EY91" s="657"/>
      <c r="EZ91" s="657"/>
      <c r="FA91" s="657"/>
      <c r="FB91" s="657"/>
      <c r="FC91" s="657"/>
      <c r="FD91" s="657"/>
      <c r="FE91" s="657"/>
      <c r="FF91" s="657"/>
      <c r="FG91" s="657"/>
      <c r="FH91" s="657"/>
      <c r="FI91" s="657"/>
      <c r="FJ91" s="657"/>
      <c r="FK91" s="657"/>
      <c r="FL91" s="657"/>
      <c r="FM91" s="657"/>
      <c r="FN91" s="657"/>
      <c r="FO91" s="657"/>
      <c r="FP91" s="657"/>
      <c r="FQ91" s="657"/>
      <c r="FR91" s="657"/>
      <c r="FS91" s="657"/>
      <c r="FT91" s="657"/>
      <c r="FU91" s="657"/>
      <c r="FV91" s="657"/>
      <c r="FW91" s="657"/>
      <c r="FX91" s="657"/>
      <c r="FY91" s="657"/>
      <c r="FZ91" s="657"/>
      <c r="GA91" s="657"/>
      <c r="GB91" s="657"/>
      <c r="GC91" s="657"/>
      <c r="GD91" s="657"/>
      <c r="GE91" s="657"/>
      <c r="GF91" s="657"/>
      <c r="GG91" s="657"/>
      <c r="GH91" s="657"/>
      <c r="GI91" s="657"/>
      <c r="GJ91" s="657"/>
      <c r="GK91" s="657"/>
      <c r="GL91" s="657"/>
      <c r="GM91" s="657"/>
      <c r="GN91" s="657"/>
      <c r="GO91" s="657"/>
      <c r="GP91" s="657"/>
      <c r="GQ91" s="657"/>
      <c r="GR91" s="657"/>
      <c r="GS91" s="657"/>
      <c r="GT91" s="657"/>
      <c r="GU91" s="657"/>
      <c r="GV91" s="657"/>
      <c r="GW91" s="657"/>
      <c r="GX91" s="657"/>
      <c r="GY91" s="657"/>
      <c r="GZ91" s="657"/>
      <c r="HA91" s="657"/>
      <c r="HB91" s="657"/>
      <c r="HC91" s="657"/>
      <c r="HD91" s="657"/>
      <c r="HE91" s="657"/>
      <c r="HF91" s="657"/>
      <c r="HG91" s="657"/>
      <c r="HH91" s="657"/>
      <c r="HI91" s="657"/>
      <c r="HJ91" s="657"/>
      <c r="HK91" s="657"/>
      <c r="HL91" s="657"/>
      <c r="HM91" s="657"/>
      <c r="HN91" s="657"/>
      <c r="HO91" s="657"/>
      <c r="HP91" s="657"/>
      <c r="HQ91" s="657"/>
      <c r="HR91" s="657"/>
      <c r="HS91" s="657"/>
      <c r="HT91" s="657"/>
      <c r="HU91" s="657"/>
      <c r="HV91" s="657"/>
      <c r="HW91" s="657"/>
      <c r="HX91" s="657"/>
      <c r="HY91" s="657"/>
      <c r="HZ91" s="657"/>
      <c r="IA91" s="657"/>
      <c r="IB91" s="657"/>
      <c r="IC91" s="657"/>
      <c r="ID91" s="657"/>
      <c r="IE91" s="657"/>
      <c r="IF91" s="657"/>
      <c r="IG91" s="657"/>
      <c r="IH91" s="657"/>
    </row>
    <row r="92" s="687" customFormat="1" spans="1:242">
      <c r="A92" s="657"/>
      <c r="C92" s="657"/>
      <c r="I92" s="657"/>
      <c r="O92" s="657"/>
      <c r="U92" s="657"/>
      <c r="AC92" s="657"/>
      <c r="AK92" s="657"/>
      <c r="AS92" s="657"/>
      <c r="BA92" s="657"/>
      <c r="BI92" s="657"/>
      <c r="BQ92" s="657"/>
      <c r="BY92" s="657"/>
      <c r="CG92" s="657"/>
      <c r="CO92" s="657"/>
      <c r="CP92" s="614"/>
      <c r="CQ92" s="614"/>
      <c r="CR92" s="614"/>
      <c r="CS92" s="614"/>
      <c r="CT92" s="614"/>
      <c r="CU92" s="614"/>
      <c r="CV92" s="1007"/>
      <c r="CW92" s="657"/>
      <c r="CX92" s="614"/>
      <c r="CY92" s="614"/>
      <c r="CZ92" s="614"/>
      <c r="DA92" s="614"/>
      <c r="DB92" s="614"/>
      <c r="DC92" s="614"/>
      <c r="DD92" s="614"/>
      <c r="DE92" s="614"/>
      <c r="DF92" s="614"/>
      <c r="DG92" s="657"/>
      <c r="DH92" s="1009"/>
      <c r="DI92" s="657"/>
      <c r="DJ92" s="657"/>
      <c r="DK92" s="657"/>
      <c r="DL92" s="657"/>
      <c r="DM92" s="657"/>
      <c r="DN92" s="657"/>
      <c r="DO92" s="657"/>
      <c r="DP92" s="657"/>
      <c r="DQ92" s="657"/>
      <c r="DR92" s="657"/>
      <c r="DS92" s="657"/>
      <c r="DT92" s="657"/>
      <c r="DU92" s="657"/>
      <c r="DV92" s="657"/>
      <c r="DW92" s="657"/>
      <c r="DX92" s="657"/>
      <c r="DY92" s="657"/>
      <c r="DZ92" s="657"/>
      <c r="EA92" s="657"/>
      <c r="EB92" s="657"/>
      <c r="EC92" s="657"/>
      <c r="ED92" s="657"/>
      <c r="EE92" s="657"/>
      <c r="EF92" s="657"/>
      <c r="EG92" s="657"/>
      <c r="EH92" s="657"/>
      <c r="EI92" s="657"/>
      <c r="EJ92" s="657"/>
      <c r="EK92" s="657"/>
      <c r="EL92" s="657"/>
      <c r="EM92" s="657"/>
      <c r="EN92" s="657"/>
      <c r="EO92" s="657"/>
      <c r="EP92" s="657"/>
      <c r="EQ92" s="657"/>
      <c r="ER92" s="657"/>
      <c r="ES92" s="657"/>
      <c r="ET92" s="657"/>
      <c r="EU92" s="657"/>
      <c r="EV92" s="657"/>
      <c r="EW92" s="657"/>
      <c r="EX92" s="657"/>
      <c r="EY92" s="657"/>
      <c r="EZ92" s="657"/>
      <c r="FA92" s="657"/>
      <c r="FB92" s="657"/>
      <c r="FC92" s="657"/>
      <c r="FD92" s="657"/>
      <c r="FE92" s="657"/>
      <c r="FF92" s="657"/>
      <c r="FG92" s="657"/>
      <c r="FH92" s="657"/>
      <c r="FI92" s="657"/>
      <c r="FJ92" s="657"/>
      <c r="FK92" s="657"/>
      <c r="FL92" s="657"/>
      <c r="FM92" s="657"/>
      <c r="FN92" s="657"/>
      <c r="FO92" s="657"/>
      <c r="FP92" s="657"/>
      <c r="FQ92" s="657"/>
      <c r="FR92" s="657"/>
      <c r="FS92" s="657"/>
      <c r="FT92" s="657"/>
      <c r="FU92" s="657"/>
      <c r="FV92" s="657"/>
      <c r="FW92" s="657"/>
      <c r="FX92" s="657"/>
      <c r="FY92" s="657"/>
      <c r="FZ92" s="657"/>
      <c r="GA92" s="657"/>
      <c r="GB92" s="657"/>
      <c r="GC92" s="657"/>
      <c r="GD92" s="657"/>
      <c r="GE92" s="657"/>
      <c r="GF92" s="657"/>
      <c r="GG92" s="657"/>
      <c r="GH92" s="657"/>
      <c r="GI92" s="657"/>
      <c r="GJ92" s="657"/>
      <c r="GK92" s="657"/>
      <c r="GL92" s="657"/>
      <c r="GM92" s="657"/>
      <c r="GN92" s="657"/>
      <c r="GO92" s="657"/>
      <c r="GP92" s="657"/>
      <c r="GQ92" s="657"/>
      <c r="GR92" s="657"/>
      <c r="GS92" s="657"/>
      <c r="GT92" s="657"/>
      <c r="GU92" s="657"/>
      <c r="GV92" s="657"/>
      <c r="GW92" s="657"/>
      <c r="GX92" s="657"/>
      <c r="GY92" s="657"/>
      <c r="GZ92" s="657"/>
      <c r="HA92" s="657"/>
      <c r="HB92" s="657"/>
      <c r="HC92" s="657"/>
      <c r="HD92" s="657"/>
      <c r="HE92" s="657"/>
      <c r="HF92" s="657"/>
      <c r="HG92" s="657"/>
      <c r="HH92" s="657"/>
      <c r="HI92" s="657"/>
      <c r="HJ92" s="657"/>
      <c r="HK92" s="657"/>
      <c r="HL92" s="657"/>
      <c r="HM92" s="657"/>
      <c r="HN92" s="657"/>
      <c r="HO92" s="657"/>
      <c r="HP92" s="657"/>
      <c r="HQ92" s="657"/>
      <c r="HR92" s="657"/>
      <c r="HS92" s="657"/>
      <c r="HT92" s="657"/>
      <c r="HU92" s="657"/>
      <c r="HV92" s="657"/>
      <c r="HW92" s="657"/>
      <c r="HX92" s="657"/>
      <c r="HY92" s="657"/>
      <c r="HZ92" s="657"/>
      <c r="IA92" s="657"/>
      <c r="IB92" s="657"/>
      <c r="IC92" s="657"/>
      <c r="ID92" s="657"/>
      <c r="IE92" s="657"/>
      <c r="IF92" s="657"/>
      <c r="IG92" s="657"/>
      <c r="IH92" s="657"/>
    </row>
    <row r="93" s="687" customFormat="1" spans="1:242">
      <c r="A93" s="657"/>
      <c r="C93" s="657"/>
      <c r="I93" s="657"/>
      <c r="O93" s="657"/>
      <c r="U93" s="657"/>
      <c r="AC93" s="657"/>
      <c r="AK93" s="657"/>
      <c r="AS93" s="657"/>
      <c r="BA93" s="657"/>
      <c r="BI93" s="657"/>
      <c r="BQ93" s="657"/>
      <c r="BY93" s="657"/>
      <c r="CG93" s="657"/>
      <c r="CO93" s="657"/>
      <c r="CP93" s="614"/>
      <c r="CQ93" s="614"/>
      <c r="CR93" s="614"/>
      <c r="CS93" s="614"/>
      <c r="CT93" s="614"/>
      <c r="CU93" s="614"/>
      <c r="CV93" s="1007"/>
      <c r="CW93" s="657"/>
      <c r="CX93" s="614"/>
      <c r="CY93" s="614"/>
      <c r="CZ93" s="614"/>
      <c r="DA93" s="614"/>
      <c r="DB93" s="614"/>
      <c r="DC93" s="614"/>
      <c r="DD93" s="614"/>
      <c r="DE93" s="614"/>
      <c r="DF93" s="614"/>
      <c r="DG93" s="657"/>
      <c r="DH93" s="1009"/>
      <c r="DI93" s="657"/>
      <c r="DJ93" s="657"/>
      <c r="DK93" s="657"/>
      <c r="DL93" s="657"/>
      <c r="DM93" s="657"/>
      <c r="DN93" s="657"/>
      <c r="DO93" s="657"/>
      <c r="DP93" s="657"/>
      <c r="DQ93" s="657"/>
      <c r="DR93" s="657"/>
      <c r="DS93" s="657"/>
      <c r="DT93" s="657"/>
      <c r="DU93" s="657"/>
      <c r="DV93" s="657"/>
      <c r="DW93" s="657"/>
      <c r="DX93" s="657"/>
      <c r="DY93" s="657"/>
      <c r="DZ93" s="657"/>
      <c r="EA93" s="657"/>
      <c r="EB93" s="657"/>
      <c r="EC93" s="657"/>
      <c r="ED93" s="657"/>
      <c r="EE93" s="657"/>
      <c r="EF93" s="657"/>
      <c r="EG93" s="657"/>
      <c r="EH93" s="657"/>
      <c r="EI93" s="657"/>
      <c r="EJ93" s="657"/>
      <c r="EK93" s="657"/>
      <c r="EL93" s="657"/>
      <c r="EM93" s="657"/>
      <c r="EN93" s="657"/>
      <c r="EO93" s="657"/>
      <c r="EP93" s="657"/>
      <c r="EQ93" s="657"/>
      <c r="ER93" s="657"/>
      <c r="ES93" s="657"/>
      <c r="ET93" s="657"/>
      <c r="EU93" s="657"/>
      <c r="EV93" s="657"/>
      <c r="EW93" s="657"/>
      <c r="EX93" s="657"/>
      <c r="EY93" s="657"/>
      <c r="EZ93" s="657"/>
      <c r="FA93" s="657"/>
      <c r="FB93" s="657"/>
      <c r="FC93" s="657"/>
      <c r="FD93" s="657"/>
      <c r="FE93" s="657"/>
      <c r="FF93" s="657"/>
      <c r="FG93" s="657"/>
      <c r="FH93" s="657"/>
      <c r="FI93" s="657"/>
      <c r="FJ93" s="657"/>
      <c r="FK93" s="657"/>
      <c r="FL93" s="657"/>
      <c r="FM93" s="657"/>
      <c r="FN93" s="657"/>
      <c r="FO93" s="657"/>
      <c r="FP93" s="657"/>
      <c r="FQ93" s="657"/>
      <c r="FR93" s="657"/>
      <c r="FS93" s="657"/>
      <c r="FT93" s="657"/>
      <c r="FU93" s="657"/>
      <c r="FV93" s="657"/>
      <c r="FW93" s="657"/>
      <c r="FX93" s="657"/>
      <c r="FY93" s="657"/>
      <c r="FZ93" s="657"/>
      <c r="GA93" s="657"/>
      <c r="GB93" s="657"/>
      <c r="GC93" s="657"/>
      <c r="GD93" s="657"/>
      <c r="GE93" s="657"/>
      <c r="GF93" s="657"/>
      <c r="GG93" s="657"/>
      <c r="GH93" s="657"/>
      <c r="GI93" s="657"/>
      <c r="GJ93" s="657"/>
      <c r="GK93" s="657"/>
      <c r="GL93" s="657"/>
      <c r="GM93" s="657"/>
      <c r="GN93" s="657"/>
      <c r="GO93" s="657"/>
      <c r="GP93" s="657"/>
      <c r="GQ93" s="657"/>
      <c r="GR93" s="657"/>
      <c r="GS93" s="657"/>
      <c r="GT93" s="657"/>
      <c r="GU93" s="657"/>
      <c r="GV93" s="657"/>
      <c r="GW93" s="657"/>
      <c r="GX93" s="657"/>
      <c r="GY93" s="657"/>
      <c r="GZ93" s="657"/>
      <c r="HA93" s="657"/>
      <c r="HB93" s="657"/>
      <c r="HC93" s="657"/>
      <c r="HD93" s="657"/>
      <c r="HE93" s="657"/>
      <c r="HF93" s="657"/>
      <c r="HG93" s="657"/>
      <c r="HH93" s="657"/>
      <c r="HI93" s="657"/>
      <c r="HJ93" s="657"/>
      <c r="HK93" s="657"/>
      <c r="HL93" s="657"/>
      <c r="HM93" s="657"/>
      <c r="HN93" s="657"/>
      <c r="HO93" s="657"/>
      <c r="HP93" s="657"/>
      <c r="HQ93" s="657"/>
      <c r="HR93" s="657"/>
      <c r="HS93" s="657"/>
      <c r="HT93" s="657"/>
      <c r="HU93" s="657"/>
      <c r="HV93" s="657"/>
      <c r="HW93" s="657"/>
      <c r="HX93" s="657"/>
      <c r="HY93" s="657"/>
      <c r="HZ93" s="657"/>
      <c r="IA93" s="657"/>
      <c r="IB93" s="657"/>
      <c r="IC93" s="657"/>
      <c r="ID93" s="657"/>
      <c r="IE93" s="657"/>
      <c r="IF93" s="657"/>
      <c r="IG93" s="657"/>
      <c r="IH93" s="657"/>
    </row>
    <row r="94" spans="94:99">
      <c r="CP94" s="614"/>
      <c r="CQ94" s="585"/>
      <c r="CR94" s="585"/>
      <c r="CS94" s="585"/>
      <c r="CT94" s="585"/>
      <c r="CU94" s="585"/>
    </row>
    <row r="95" spans="94:99">
      <c r="CP95" s="614"/>
      <c r="CQ95" s="585"/>
      <c r="CR95" s="585"/>
      <c r="CS95" s="585"/>
      <c r="CT95" s="585"/>
      <c r="CU95" s="585"/>
    </row>
    <row r="96" spans="94:99">
      <c r="CP96" s="614"/>
      <c r="CQ96" s="585"/>
      <c r="CR96" s="585"/>
      <c r="CS96" s="585"/>
      <c r="CT96" s="585"/>
      <c r="CU96" s="585"/>
    </row>
    <row r="97" spans="94:110">
      <c r="CP97" s="614"/>
      <c r="CQ97" s="585"/>
      <c r="CR97" s="585"/>
      <c r="CS97" s="585"/>
      <c r="CT97" s="585"/>
      <c r="CU97" s="585"/>
      <c r="CV97" s="583"/>
      <c r="CX97" s="583"/>
      <c r="CY97" s="583"/>
      <c r="CZ97" s="583"/>
      <c r="DA97" s="583"/>
      <c r="DB97" s="583"/>
      <c r="DC97" s="583"/>
      <c r="DD97" s="583"/>
      <c r="DE97" s="583"/>
      <c r="DF97" s="583"/>
    </row>
    <row r="98" spans="94:110">
      <c r="CP98" s="614"/>
      <c r="CQ98" s="585"/>
      <c r="CR98" s="585"/>
      <c r="CS98" s="585"/>
      <c r="CT98" s="585"/>
      <c r="CU98" s="585"/>
      <c r="CV98" s="583"/>
      <c r="CX98" s="583"/>
      <c r="CY98" s="583"/>
      <c r="CZ98" s="583"/>
      <c r="DA98" s="583"/>
      <c r="DB98" s="583"/>
      <c r="DC98" s="583"/>
      <c r="DD98" s="583"/>
      <c r="DE98" s="583"/>
      <c r="DF98" s="583"/>
    </row>
    <row r="99" spans="94:110">
      <c r="CP99" s="614"/>
      <c r="CQ99" s="585"/>
      <c r="CR99" s="585"/>
      <c r="CS99" s="585"/>
      <c r="CT99" s="585"/>
      <c r="CU99" s="585"/>
      <c r="CV99" s="583"/>
      <c r="CX99" s="583"/>
      <c r="CY99" s="583"/>
      <c r="CZ99" s="583"/>
      <c r="DA99" s="583"/>
      <c r="DB99" s="583"/>
      <c r="DC99" s="583"/>
      <c r="DD99" s="583"/>
      <c r="DE99" s="583"/>
      <c r="DF99" s="583"/>
    </row>
  </sheetData>
  <mergeCells count="16">
    <mergeCell ref="D2:H2"/>
    <mergeCell ref="J2:N2"/>
    <mergeCell ref="P2:T2"/>
    <mergeCell ref="V2:AB2"/>
    <mergeCell ref="AD2:AJ2"/>
    <mergeCell ref="AL2:AR2"/>
    <mergeCell ref="AT2:AZ2"/>
    <mergeCell ref="BB2:BH2"/>
    <mergeCell ref="BJ2:BP2"/>
    <mergeCell ref="BR2:BX2"/>
    <mergeCell ref="BZ2:CF2"/>
    <mergeCell ref="CH2:CN2"/>
    <mergeCell ref="CP2:CV2"/>
    <mergeCell ref="CX2:DE2"/>
    <mergeCell ref="BR40:BX41"/>
    <mergeCell ref="BZ40:CF41"/>
  </mergeCells>
  <pageMargins left="0.25" right="0.25" top="0.75" bottom="0.75" header="0.3" footer="0.3"/>
  <pageSetup paperSize="9" scale="91" orientation="landscape"/>
  <headerFooter>
    <oddHeader>&amp;C&amp;P sur&amp;N</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9">
    <tabColor theme="8" tint="0.399975585192419"/>
    <pageSetUpPr fitToPage="1"/>
  </sheetPr>
  <dimension ref="A1:DI63"/>
  <sheetViews>
    <sheetView showGridLines="0" view="pageBreakPreview" zoomScale="90" zoomScaleNormal="100" workbookViewId="0">
      <pane xSplit="2" ySplit="6" topLeftCell="C7" activePane="bottomRight" state="frozen"/>
      <selection/>
      <selection pane="topRight"/>
      <selection pane="bottomLeft"/>
      <selection pane="bottomRight" activeCell="B40" sqref="B1:B40"/>
    </sheetView>
  </sheetViews>
  <sheetFormatPr defaultColWidth="11.4266666666667" defaultRowHeight="12.75"/>
  <cols>
    <col min="1" max="1" width="1.71333333333333" style="584" customWidth="1"/>
    <col min="2" max="2" width="21.7133333333333" style="583" customWidth="1"/>
    <col min="3" max="3" width="0.573333333333333" style="584" customWidth="1"/>
    <col min="4" max="4" width="5.57333333333333" style="583" hidden="1" customWidth="1"/>
    <col min="5" max="5" width="7.42666666666667" style="583" hidden="1" customWidth="1"/>
    <col min="6" max="6" width="8" style="583" hidden="1" customWidth="1"/>
    <col min="7" max="7" width="5.57333333333333" style="583" hidden="1" customWidth="1"/>
    <col min="8" max="8" width="5.42666666666667" style="583" hidden="1" customWidth="1"/>
    <col min="9" max="9" width="1" style="584" hidden="1" customWidth="1"/>
    <col min="10" max="10" width="5.57333333333333" style="583" hidden="1" customWidth="1"/>
    <col min="11" max="11" width="7.42666666666667" style="583" hidden="1" customWidth="1"/>
    <col min="12" max="12" width="8" style="583" hidden="1" customWidth="1"/>
    <col min="13" max="13" width="5.57333333333333" style="583" hidden="1" customWidth="1"/>
    <col min="14" max="14" width="5.42666666666667" style="583" hidden="1" customWidth="1"/>
    <col min="15" max="15" width="1" style="584" hidden="1" customWidth="1"/>
    <col min="16" max="16" width="5.57333333333333" style="583" hidden="1" customWidth="1" collapsed="1"/>
    <col min="17" max="17" width="7.42666666666667" style="583" hidden="1" customWidth="1" outlineLevel="1"/>
    <col min="18" max="18" width="8" style="583" hidden="1" customWidth="1" outlineLevel="1"/>
    <col min="19" max="19" width="5.57333333333333" style="583" hidden="1" customWidth="1" outlineLevel="1"/>
    <col min="20" max="20" width="5" style="583" hidden="1" customWidth="1" outlineLevel="1"/>
    <col min="21" max="21" width="1.28666666666667" style="584" hidden="1" customWidth="1"/>
    <col min="22" max="22" width="5.57333333333333" style="583" hidden="1" customWidth="1"/>
    <col min="23" max="23" width="7.42666666666667" style="583" hidden="1" customWidth="1"/>
    <col min="24" max="24" width="6.85333333333333" style="583" hidden="1" customWidth="1"/>
    <col min="25" max="25" width="8" style="583" hidden="1" customWidth="1"/>
    <col min="26" max="26" width="7.28666666666667" style="583" hidden="1" customWidth="1"/>
    <col min="27" max="27" width="5.57333333333333" style="583" hidden="1" customWidth="1"/>
    <col min="28" max="28" width="5.85333333333333" style="583" hidden="1" customWidth="1"/>
    <col min="29" max="29" width="1.28666666666667" style="584" hidden="1" customWidth="1"/>
    <col min="30" max="30" width="6" style="583" hidden="1" customWidth="1"/>
    <col min="31" max="31" width="7.42666666666667" style="583" hidden="1" customWidth="1"/>
    <col min="32" max="32" width="6.85333333333333" style="583" hidden="1" customWidth="1"/>
    <col min="33" max="33" width="8" style="583" hidden="1" customWidth="1"/>
    <col min="34" max="34" width="7.28666666666667" style="583" hidden="1" customWidth="1"/>
    <col min="35" max="35" width="5.57333333333333" style="583" hidden="1" customWidth="1"/>
    <col min="36" max="36" width="5.85333333333333" style="583" hidden="1" customWidth="1"/>
    <col min="37" max="37" width="1" style="584" hidden="1" customWidth="1"/>
    <col min="38" max="38" width="5.57333333333333" style="583" hidden="1" customWidth="1"/>
    <col min="39" max="39" width="7.42666666666667" style="583" hidden="1" customWidth="1"/>
    <col min="40" max="40" width="6.85333333333333" style="583" hidden="1" customWidth="1"/>
    <col min="41" max="41" width="8" style="583" hidden="1" customWidth="1"/>
    <col min="42" max="42" width="7.28666666666667" style="583" hidden="1" customWidth="1"/>
    <col min="43" max="43" width="5.57333333333333" style="583" hidden="1" customWidth="1"/>
    <col min="44" max="44" width="5.85333333333333" style="583" hidden="1" customWidth="1"/>
    <col min="45" max="45" width="1" style="584" hidden="1" customWidth="1"/>
    <col min="46" max="46" width="7.14" style="583" hidden="1" customWidth="1"/>
    <col min="47" max="47" width="7.42666666666667" style="583" hidden="1" customWidth="1"/>
    <col min="48" max="48" width="6.85333333333333" style="583" hidden="1" customWidth="1"/>
    <col min="49" max="49" width="8" style="583" hidden="1" customWidth="1"/>
    <col min="50" max="50" width="7.28666666666667" style="583" hidden="1" customWidth="1"/>
    <col min="51" max="51" width="5.57333333333333" style="583" hidden="1" customWidth="1"/>
    <col min="52" max="52" width="5.42666666666667" style="583" hidden="1" customWidth="1"/>
    <col min="53" max="53" width="0.713333333333333" style="584" hidden="1" customWidth="1"/>
    <col min="54" max="54" width="5.57333333333333" style="583" hidden="1" customWidth="1"/>
    <col min="55" max="55" width="7.42666666666667" style="583" hidden="1" customWidth="1"/>
    <col min="56" max="56" width="6.28666666666667" style="583" hidden="1" customWidth="1"/>
    <col min="57" max="57" width="8" style="583" hidden="1" customWidth="1"/>
    <col min="58" max="58" width="7.28666666666667" style="583" hidden="1" customWidth="1"/>
    <col min="59" max="59" width="5.57333333333333" style="583" hidden="1" customWidth="1"/>
    <col min="60" max="60" width="5.42666666666667" style="583" hidden="1" customWidth="1"/>
    <col min="61" max="61" width="1.28666666666667" style="584" hidden="1" customWidth="1"/>
    <col min="62" max="62" width="5.57333333333333" style="583" hidden="1" customWidth="1"/>
    <col min="63" max="63" width="7.42666666666667" style="583" hidden="1" customWidth="1"/>
    <col min="64" max="64" width="6.28666666666667" style="583" hidden="1" customWidth="1"/>
    <col min="65" max="65" width="8" style="583" hidden="1" customWidth="1"/>
    <col min="66" max="66" width="7.28666666666667" style="583" hidden="1" customWidth="1"/>
    <col min="67" max="67" width="5.57333333333333" style="583" hidden="1" customWidth="1"/>
    <col min="68" max="68" width="5.42666666666667" style="583" hidden="1" customWidth="1"/>
    <col min="69" max="69" width="1" style="584" hidden="1" customWidth="1"/>
    <col min="70" max="70" width="5.57333333333333" style="583" customWidth="1"/>
    <col min="71" max="71" width="7.42666666666667" style="583" customWidth="1"/>
    <col min="72" max="72" width="6.85333333333333" style="583" customWidth="1"/>
    <col min="73" max="73" width="8" style="583" customWidth="1"/>
    <col min="74" max="74" width="7.28666666666667" style="583" customWidth="1"/>
    <col min="75" max="75" width="5.57333333333333" style="583" customWidth="1"/>
    <col min="76" max="76" width="6.42666666666667" style="583" customWidth="1"/>
    <col min="77" max="77" width="1.14" style="584" hidden="1" customWidth="1"/>
    <col min="78" max="78" width="5.57333333333333" style="583" hidden="1" customWidth="1"/>
    <col min="79" max="79" width="7.42666666666667" style="583" hidden="1" customWidth="1"/>
    <col min="80" max="80" width="6.85333333333333" style="583" hidden="1" customWidth="1"/>
    <col min="81" max="81" width="8" style="583" hidden="1" customWidth="1"/>
    <col min="82" max="82" width="7.28666666666667" style="583" hidden="1" customWidth="1"/>
    <col min="83" max="83" width="5.57333333333333" style="583" hidden="1" customWidth="1"/>
    <col min="84" max="84" width="4.85333333333333" style="583" hidden="1" customWidth="1"/>
    <col min="85" max="85" width="1" style="584" hidden="1" customWidth="1"/>
    <col min="86" max="86" width="5.57333333333333" style="583" hidden="1" customWidth="1"/>
    <col min="87" max="87" width="7.42666666666667" style="583" hidden="1" customWidth="1"/>
    <col min="88" max="88" width="6.85333333333333" style="583" hidden="1" customWidth="1"/>
    <col min="89" max="89" width="8" style="583" hidden="1" customWidth="1"/>
    <col min="90" max="90" width="7.28666666666667" style="583" hidden="1" customWidth="1"/>
    <col min="91" max="91" width="5.57333333333333" style="583" hidden="1" customWidth="1"/>
    <col min="92" max="92" width="4.85333333333333" style="583" hidden="1" customWidth="1"/>
    <col min="93" max="93" width="1" style="584" customWidth="1"/>
    <col min="94" max="94" width="5.57333333333333" style="583" customWidth="1"/>
    <col min="95" max="95" width="7.42666666666667" style="583" customWidth="1"/>
    <col min="96" max="96" width="6.85333333333333" style="583" customWidth="1"/>
    <col min="97" max="97" width="8" style="583" customWidth="1"/>
    <col min="98" max="98" width="7.28666666666667" style="583" hidden="1" customWidth="1"/>
    <col min="99" max="99" width="6" style="583" customWidth="1"/>
    <col min="100" max="100" width="6.42666666666667" style="583" customWidth="1"/>
    <col min="101" max="101" width="0.853333333333333" style="898" customWidth="1"/>
    <col min="102" max="102" width="7.42666666666667" style="583" customWidth="1"/>
    <col min="103" max="104" width="6.85333333333333" style="583" hidden="1" customWidth="1"/>
    <col min="105" max="105" width="6.85333333333333" style="583" customWidth="1"/>
    <col min="106" max="106" width="5.57333333333333" style="583" customWidth="1"/>
    <col min="107" max="107" width="8.71333333333333" style="583" customWidth="1"/>
    <col min="108" max="108" width="8.71333333333333" style="583" hidden="1" customWidth="1"/>
    <col min="109" max="109" width="8.57333333333333" style="583" hidden="1" customWidth="1"/>
    <col min="110" max="110" width="13.8533333333333" style="583" hidden="1" customWidth="1" outlineLevel="1"/>
    <col min="111" max="111" width="1" style="584" customWidth="1" collapsed="1"/>
    <col min="112" max="112" width="11.4266666666667" style="583"/>
    <col min="113" max="113" width="13.8533333333333" style="583" customWidth="1"/>
    <col min="114" max="16384" width="11.4266666666667" style="583"/>
  </cols>
  <sheetData>
    <row r="1" ht="13.5" spans="4:110">
      <c r="D1" s="899"/>
      <c r="E1" s="924"/>
      <c r="F1" s="677"/>
      <c r="G1" s="677"/>
      <c r="H1" s="677"/>
      <c r="J1" s="899"/>
      <c r="K1" s="924"/>
      <c r="L1" s="677"/>
      <c r="M1" s="677"/>
      <c r="N1" s="677"/>
      <c r="P1" s="946"/>
      <c r="Q1" s="924"/>
      <c r="R1" s="677"/>
      <c r="S1" s="677"/>
      <c r="T1" s="677"/>
      <c r="V1" s="946"/>
      <c r="W1" s="924"/>
      <c r="X1" s="924"/>
      <c r="Y1" s="677"/>
      <c r="Z1" s="677"/>
      <c r="AA1" s="677"/>
      <c r="AB1" s="677"/>
      <c r="AD1" s="946"/>
      <c r="AE1" s="924"/>
      <c r="AF1" s="924"/>
      <c r="AG1" s="677"/>
      <c r="AH1" s="677"/>
      <c r="AI1" s="677"/>
      <c r="AJ1" s="677"/>
      <c r="AL1" s="946"/>
      <c r="AM1" s="924"/>
      <c r="AN1" s="924"/>
      <c r="AO1" s="677"/>
      <c r="AP1" s="677"/>
      <c r="AQ1" s="677"/>
      <c r="AR1" s="677"/>
      <c r="AT1" s="946"/>
      <c r="AU1" s="924"/>
      <c r="AV1" s="924"/>
      <c r="AW1" s="677"/>
      <c r="AX1" s="677"/>
      <c r="AY1" s="677"/>
      <c r="AZ1" s="677"/>
      <c r="BB1" s="946"/>
      <c r="BC1" s="924"/>
      <c r="BD1" s="924"/>
      <c r="BE1" s="677"/>
      <c r="BF1" s="677"/>
      <c r="BG1" s="677"/>
      <c r="BH1" s="677"/>
      <c r="BJ1" s="946"/>
      <c r="BK1" s="924"/>
      <c r="BL1" s="924"/>
      <c r="BM1" s="677"/>
      <c r="BN1" s="677"/>
      <c r="BO1" s="677"/>
      <c r="BP1" s="677"/>
      <c r="BR1" s="946"/>
      <c r="BS1" s="924"/>
      <c r="BT1" s="924"/>
      <c r="BU1" s="677"/>
      <c r="BV1" s="677"/>
      <c r="BW1" s="677"/>
      <c r="BX1" s="677"/>
      <c r="BZ1" s="946"/>
      <c r="CA1" s="924"/>
      <c r="CB1" s="924"/>
      <c r="CC1" s="677"/>
      <c r="CD1" s="677"/>
      <c r="CE1" s="677"/>
      <c r="CF1" s="677"/>
      <c r="CH1" s="946"/>
      <c r="CI1" s="924"/>
      <c r="CJ1" s="924"/>
      <c r="CK1" s="677"/>
      <c r="CL1" s="677"/>
      <c r="CM1" s="677"/>
      <c r="CN1" s="677"/>
      <c r="CP1" s="677"/>
      <c r="CQ1" s="776"/>
      <c r="CR1" s="776"/>
      <c r="CS1" s="677"/>
      <c r="CT1" s="677"/>
      <c r="CU1" s="677"/>
      <c r="CV1" s="677"/>
      <c r="CX1" s="677"/>
      <c r="CY1" s="677"/>
      <c r="CZ1" s="677"/>
      <c r="DA1" s="677"/>
      <c r="DB1" s="677"/>
      <c r="DC1" s="677"/>
      <c r="DD1" s="677"/>
      <c r="DE1" s="677"/>
      <c r="DF1" s="677"/>
    </row>
    <row r="2" ht="21" customHeight="1" spans="2:110">
      <c r="B2" s="900" t="s">
        <v>180</v>
      </c>
      <c r="C2" s="611"/>
      <c r="D2" s="901"/>
      <c r="E2" s="705"/>
      <c r="F2" s="705"/>
      <c r="G2" s="705"/>
      <c r="H2" s="705"/>
      <c r="I2" s="611"/>
      <c r="J2" s="901"/>
      <c r="K2" s="705"/>
      <c r="L2" s="705"/>
      <c r="M2" s="705"/>
      <c r="N2" s="705"/>
      <c r="O2" s="611"/>
      <c r="P2" s="705"/>
      <c r="Q2" s="705"/>
      <c r="R2" s="705"/>
      <c r="S2" s="705"/>
      <c r="T2" s="705"/>
      <c r="U2" s="611"/>
      <c r="V2" s="705"/>
      <c r="W2" s="705"/>
      <c r="X2" s="705"/>
      <c r="Y2" s="705"/>
      <c r="Z2" s="705"/>
      <c r="AA2" s="705"/>
      <c r="AB2" s="705"/>
      <c r="AC2" s="611"/>
      <c r="AD2" s="705"/>
      <c r="AE2" s="705"/>
      <c r="AF2" s="705"/>
      <c r="AG2" s="705"/>
      <c r="AH2" s="705"/>
      <c r="AI2" s="705"/>
      <c r="AJ2" s="705"/>
      <c r="AK2" s="611"/>
      <c r="AL2" s="705"/>
      <c r="AM2" s="705"/>
      <c r="AN2" s="705"/>
      <c r="AO2" s="705"/>
      <c r="AP2" s="705"/>
      <c r="AQ2" s="705"/>
      <c r="AR2" s="705"/>
      <c r="AS2" s="611"/>
      <c r="AT2" s="959"/>
      <c r="AU2" s="705"/>
      <c r="AV2" s="705"/>
      <c r="AW2" s="705"/>
      <c r="AX2" s="705"/>
      <c r="AY2" s="705"/>
      <c r="AZ2" s="705"/>
      <c r="BA2" s="611"/>
      <c r="BB2" s="705"/>
      <c r="BC2" s="705"/>
      <c r="BD2" s="705"/>
      <c r="BE2" s="705"/>
      <c r="BF2" s="705"/>
      <c r="BG2" s="705"/>
      <c r="BH2" s="705"/>
      <c r="BI2" s="611"/>
      <c r="BJ2" s="705"/>
      <c r="BK2" s="705"/>
      <c r="BL2" s="705"/>
      <c r="BM2" s="705"/>
      <c r="BN2" s="705"/>
      <c r="BO2" s="705"/>
      <c r="BP2" s="705"/>
      <c r="BQ2" s="611"/>
      <c r="BR2" s="705"/>
      <c r="BS2" s="705"/>
      <c r="BT2" s="705"/>
      <c r="BU2" s="705"/>
      <c r="BV2" s="705"/>
      <c r="BW2" s="705"/>
      <c r="BX2" s="705"/>
      <c r="BY2" s="611"/>
      <c r="BZ2" s="705"/>
      <c r="CA2" s="705"/>
      <c r="CB2" s="705"/>
      <c r="CC2" s="705"/>
      <c r="CD2" s="705"/>
      <c r="CE2" s="705"/>
      <c r="CF2" s="705"/>
      <c r="CG2" s="611"/>
      <c r="CH2" s="705"/>
      <c r="CI2" s="705"/>
      <c r="CJ2" s="705"/>
      <c r="CK2" s="705"/>
      <c r="CL2" s="705"/>
      <c r="CM2" s="705"/>
      <c r="CN2" s="705"/>
      <c r="CO2" s="611"/>
      <c r="CP2" s="705"/>
      <c r="CQ2" s="705"/>
      <c r="CR2" s="705"/>
      <c r="CS2" s="705"/>
      <c r="CT2" s="705"/>
      <c r="CU2" s="705"/>
      <c r="CV2" s="705"/>
      <c r="CX2" s="705"/>
      <c r="CY2" s="705"/>
      <c r="CZ2" s="705"/>
      <c r="DA2" s="705"/>
      <c r="DB2" s="705"/>
      <c r="DC2" s="705"/>
      <c r="DD2" s="705"/>
      <c r="DE2" s="705"/>
      <c r="DF2" s="705"/>
    </row>
    <row r="3" s="809" customFormat="1" spans="1:111">
      <c r="A3" s="853"/>
      <c r="B3" s="902"/>
      <c r="C3" s="787"/>
      <c r="D3" s="590" t="s">
        <v>17</v>
      </c>
      <c r="E3" s="590"/>
      <c r="F3" s="590"/>
      <c r="G3" s="590"/>
      <c r="H3" s="590"/>
      <c r="I3" s="787"/>
      <c r="J3" s="642" t="s">
        <v>18</v>
      </c>
      <c r="K3" s="642"/>
      <c r="L3" s="642"/>
      <c r="M3" s="642"/>
      <c r="N3" s="642"/>
      <c r="O3" s="787"/>
      <c r="P3" s="642" t="s">
        <v>19</v>
      </c>
      <c r="Q3" s="642"/>
      <c r="R3" s="642"/>
      <c r="S3" s="642"/>
      <c r="T3" s="642"/>
      <c r="U3" s="787"/>
      <c r="V3" s="642" t="s">
        <v>20</v>
      </c>
      <c r="W3" s="642"/>
      <c r="X3" s="642"/>
      <c r="Y3" s="642"/>
      <c r="Z3" s="642"/>
      <c r="AA3" s="642"/>
      <c r="AB3" s="642"/>
      <c r="AC3" s="787"/>
      <c r="AD3" s="642" t="s">
        <v>21</v>
      </c>
      <c r="AE3" s="642"/>
      <c r="AF3" s="642"/>
      <c r="AG3" s="642"/>
      <c r="AH3" s="642"/>
      <c r="AI3" s="642"/>
      <c r="AJ3" s="642"/>
      <c r="AK3" s="787"/>
      <c r="AL3" s="642" t="s">
        <v>22</v>
      </c>
      <c r="AM3" s="642"/>
      <c r="AN3" s="642"/>
      <c r="AO3" s="642"/>
      <c r="AP3" s="642"/>
      <c r="AQ3" s="642"/>
      <c r="AR3" s="642"/>
      <c r="AS3" s="787"/>
      <c r="AT3" s="642" t="s">
        <v>23</v>
      </c>
      <c r="AU3" s="642"/>
      <c r="AV3" s="642"/>
      <c r="AW3" s="642"/>
      <c r="AX3" s="642"/>
      <c r="AY3" s="642"/>
      <c r="AZ3" s="642"/>
      <c r="BA3" s="787"/>
      <c r="BB3" s="642" t="s">
        <v>24</v>
      </c>
      <c r="BC3" s="642"/>
      <c r="BD3" s="642"/>
      <c r="BE3" s="642"/>
      <c r="BF3" s="642"/>
      <c r="BG3" s="642"/>
      <c r="BH3" s="642"/>
      <c r="BI3" s="787"/>
      <c r="BJ3" s="642" t="s">
        <v>25</v>
      </c>
      <c r="BK3" s="642"/>
      <c r="BL3" s="642"/>
      <c r="BM3" s="642"/>
      <c r="BN3" s="642"/>
      <c r="BO3" s="642"/>
      <c r="BP3" s="642"/>
      <c r="BQ3" s="787"/>
      <c r="BR3" s="642" t="s">
        <v>26</v>
      </c>
      <c r="BS3" s="642"/>
      <c r="BT3" s="642"/>
      <c r="BU3" s="642"/>
      <c r="BV3" s="642"/>
      <c r="BW3" s="642"/>
      <c r="BX3" s="642"/>
      <c r="BY3" s="787"/>
      <c r="BZ3" s="642" t="s">
        <v>27</v>
      </c>
      <c r="CA3" s="642"/>
      <c r="CB3" s="642"/>
      <c r="CC3" s="642"/>
      <c r="CD3" s="642"/>
      <c r="CE3" s="642"/>
      <c r="CF3" s="642"/>
      <c r="CG3" s="787"/>
      <c r="CH3" s="642" t="s">
        <v>28</v>
      </c>
      <c r="CI3" s="642"/>
      <c r="CJ3" s="642"/>
      <c r="CK3" s="642"/>
      <c r="CL3" s="642"/>
      <c r="CM3" s="642"/>
      <c r="CN3" s="642"/>
      <c r="CO3" s="787"/>
      <c r="CP3" s="590" t="s">
        <v>29</v>
      </c>
      <c r="CQ3" s="590"/>
      <c r="CR3" s="590"/>
      <c r="CS3" s="590"/>
      <c r="CT3" s="590"/>
      <c r="CU3" s="590"/>
      <c r="CV3" s="590"/>
      <c r="CW3" s="609"/>
      <c r="CX3" s="678" t="s">
        <v>30</v>
      </c>
      <c r="CY3" s="678"/>
      <c r="CZ3" s="678"/>
      <c r="DA3" s="678"/>
      <c r="DB3" s="678"/>
      <c r="DC3" s="678"/>
      <c r="DD3" s="678"/>
      <c r="DE3" s="678"/>
      <c r="DF3" s="678"/>
      <c r="DG3" s="853"/>
    </row>
    <row r="4" customFormat="1" ht="25.5" spans="1:111">
      <c r="A4" s="903"/>
      <c r="B4" s="904" t="s">
        <v>181</v>
      </c>
      <c r="C4" s="643"/>
      <c r="D4" s="593" t="s">
        <v>31</v>
      </c>
      <c r="E4" s="619" t="s">
        <v>32</v>
      </c>
      <c r="F4" s="619" t="s">
        <v>33</v>
      </c>
      <c r="G4" s="619" t="s">
        <v>34</v>
      </c>
      <c r="H4" s="620" t="s">
        <v>35</v>
      </c>
      <c r="I4" s="643"/>
      <c r="J4" s="593" t="s">
        <v>31</v>
      </c>
      <c r="K4" s="619" t="s">
        <v>32</v>
      </c>
      <c r="L4" s="619" t="s">
        <v>33</v>
      </c>
      <c r="M4" s="619" t="s">
        <v>34</v>
      </c>
      <c r="N4" s="620" t="s">
        <v>35</v>
      </c>
      <c r="O4" s="643"/>
      <c r="P4" s="593" t="s">
        <v>31</v>
      </c>
      <c r="Q4" s="619" t="s">
        <v>32</v>
      </c>
      <c r="R4" s="619" t="s">
        <v>33</v>
      </c>
      <c r="S4" s="619" t="s">
        <v>34</v>
      </c>
      <c r="T4" s="620" t="s">
        <v>35</v>
      </c>
      <c r="U4" s="643"/>
      <c r="V4" s="593" t="s">
        <v>31</v>
      </c>
      <c r="W4" s="619" t="s">
        <v>32</v>
      </c>
      <c r="X4" s="619" t="s">
        <v>36</v>
      </c>
      <c r="Y4" s="619" t="s">
        <v>33</v>
      </c>
      <c r="Z4" s="619" t="s">
        <v>37</v>
      </c>
      <c r="AA4" s="619" t="s">
        <v>34</v>
      </c>
      <c r="AB4" s="620" t="s">
        <v>35</v>
      </c>
      <c r="AC4" s="643"/>
      <c r="AD4" s="593" t="s">
        <v>31</v>
      </c>
      <c r="AE4" s="619" t="s">
        <v>32</v>
      </c>
      <c r="AF4" s="619" t="s">
        <v>36</v>
      </c>
      <c r="AG4" s="619" t="s">
        <v>33</v>
      </c>
      <c r="AH4" s="619" t="s">
        <v>37</v>
      </c>
      <c r="AI4" s="619" t="s">
        <v>34</v>
      </c>
      <c r="AJ4" s="620" t="s">
        <v>35</v>
      </c>
      <c r="AK4" s="643"/>
      <c r="AL4" s="593" t="s">
        <v>31</v>
      </c>
      <c r="AM4" s="619" t="s">
        <v>32</v>
      </c>
      <c r="AN4" s="619" t="s">
        <v>36</v>
      </c>
      <c r="AO4" s="619" t="s">
        <v>33</v>
      </c>
      <c r="AP4" s="619" t="s">
        <v>37</v>
      </c>
      <c r="AQ4" s="619" t="s">
        <v>34</v>
      </c>
      <c r="AR4" s="620" t="s">
        <v>35</v>
      </c>
      <c r="AS4" s="643"/>
      <c r="AT4" s="593" t="s">
        <v>31</v>
      </c>
      <c r="AU4" s="619" t="s">
        <v>32</v>
      </c>
      <c r="AV4" s="619" t="s">
        <v>38</v>
      </c>
      <c r="AW4" s="619" t="s">
        <v>33</v>
      </c>
      <c r="AX4" s="619" t="s">
        <v>39</v>
      </c>
      <c r="AY4" s="619" t="s">
        <v>34</v>
      </c>
      <c r="AZ4" s="620" t="s">
        <v>35</v>
      </c>
      <c r="BA4" s="643"/>
      <c r="BB4" s="593" t="s">
        <v>31</v>
      </c>
      <c r="BC4" s="619" t="s">
        <v>32</v>
      </c>
      <c r="BD4" s="619" t="s">
        <v>40</v>
      </c>
      <c r="BE4" s="619" t="s">
        <v>33</v>
      </c>
      <c r="BF4" s="619" t="s">
        <v>41</v>
      </c>
      <c r="BG4" s="619" t="s">
        <v>34</v>
      </c>
      <c r="BH4" s="620" t="s">
        <v>35</v>
      </c>
      <c r="BI4" s="643"/>
      <c r="BJ4" s="593" t="s">
        <v>31</v>
      </c>
      <c r="BK4" s="619" t="s">
        <v>32</v>
      </c>
      <c r="BL4" s="619" t="s">
        <v>40</v>
      </c>
      <c r="BM4" s="619" t="s">
        <v>33</v>
      </c>
      <c r="BN4" s="619" t="s">
        <v>41</v>
      </c>
      <c r="BO4" s="619" t="s">
        <v>34</v>
      </c>
      <c r="BP4" s="620" t="s">
        <v>35</v>
      </c>
      <c r="BQ4" s="643"/>
      <c r="BR4" s="593" t="s">
        <v>31</v>
      </c>
      <c r="BS4" s="619" t="s">
        <v>32</v>
      </c>
      <c r="BT4" s="619" t="s">
        <v>42</v>
      </c>
      <c r="BU4" s="619" t="s">
        <v>33</v>
      </c>
      <c r="BV4" s="619" t="s">
        <v>41</v>
      </c>
      <c r="BW4" s="619" t="s">
        <v>34</v>
      </c>
      <c r="BX4" s="620" t="s">
        <v>35</v>
      </c>
      <c r="BY4" s="643"/>
      <c r="BZ4" s="593" t="s">
        <v>31</v>
      </c>
      <c r="CA4" s="619" t="s">
        <v>32</v>
      </c>
      <c r="CB4" s="619" t="s">
        <v>42</v>
      </c>
      <c r="CC4" s="619" t="s">
        <v>33</v>
      </c>
      <c r="CD4" s="619" t="s">
        <v>41</v>
      </c>
      <c r="CE4" s="619" t="s">
        <v>34</v>
      </c>
      <c r="CF4" s="620" t="s">
        <v>35</v>
      </c>
      <c r="CG4" s="643"/>
      <c r="CH4" s="593" t="s">
        <v>31</v>
      </c>
      <c r="CI4" s="619" t="s">
        <v>32</v>
      </c>
      <c r="CJ4" s="619" t="s">
        <v>42</v>
      </c>
      <c r="CK4" s="619" t="s">
        <v>33</v>
      </c>
      <c r="CL4" s="619" t="s">
        <v>41</v>
      </c>
      <c r="CM4" s="619" t="s">
        <v>34</v>
      </c>
      <c r="CN4" s="620" t="s">
        <v>35</v>
      </c>
      <c r="CO4" s="643"/>
      <c r="CP4" s="593" t="s">
        <v>31</v>
      </c>
      <c r="CQ4" s="619" t="s">
        <v>32</v>
      </c>
      <c r="CR4" s="619" t="s">
        <v>42</v>
      </c>
      <c r="CS4" s="619" t="s">
        <v>33</v>
      </c>
      <c r="CT4" s="619" t="s">
        <v>41</v>
      </c>
      <c r="CU4" s="619" t="s">
        <v>34</v>
      </c>
      <c r="CV4" s="620" t="s">
        <v>35</v>
      </c>
      <c r="CW4" s="973"/>
      <c r="CX4" s="593" t="s">
        <v>32</v>
      </c>
      <c r="CY4" s="619" t="s">
        <v>43</v>
      </c>
      <c r="CZ4" s="619" t="s">
        <v>44</v>
      </c>
      <c r="DA4" s="619" t="s">
        <v>42</v>
      </c>
      <c r="DB4" s="619" t="s">
        <v>34</v>
      </c>
      <c r="DC4" s="619" t="s">
        <v>45</v>
      </c>
      <c r="DD4" s="619" t="s">
        <v>46</v>
      </c>
      <c r="DE4" s="619" t="s">
        <v>47</v>
      </c>
      <c r="DF4" s="620" t="s">
        <v>48</v>
      </c>
      <c r="DG4" s="997"/>
    </row>
    <row r="5" ht="3.75" customHeight="1"/>
    <row r="6" s="897" customFormat="1" spans="1:111">
      <c r="A6" s="898"/>
      <c r="B6" s="817" t="s">
        <v>182</v>
      </c>
      <c r="C6" s="609"/>
      <c r="D6" s="905">
        <v>5855974.68421053</v>
      </c>
      <c r="E6" s="925">
        <v>6722757.59214204</v>
      </c>
      <c r="F6" s="925">
        <v>-866782.907931515</v>
      </c>
      <c r="G6" s="925">
        <v>6497692.95074</v>
      </c>
      <c r="H6" s="837">
        <v>-0.0987609404436988</v>
      </c>
      <c r="I6" s="609"/>
      <c r="J6" s="942">
        <v>5606193.57894737</v>
      </c>
      <c r="K6" s="925">
        <v>7793242.63898488</v>
      </c>
      <c r="L6" s="925">
        <v>-2187049.06003751</v>
      </c>
      <c r="M6" s="925">
        <v>5699367.5612326</v>
      </c>
      <c r="N6" s="837">
        <v>-0.0163481265744302</v>
      </c>
      <c r="O6" s="609"/>
      <c r="P6" s="925">
        <v>7130553</v>
      </c>
      <c r="Q6" s="925">
        <v>8095755.65698186</v>
      </c>
      <c r="R6" s="925">
        <v>-965202.656981858</v>
      </c>
      <c r="S6" s="925">
        <v>6038621.96562027</v>
      </c>
      <c r="T6" s="837">
        <v>0.180824539207194</v>
      </c>
      <c r="U6" s="609"/>
      <c r="V6" s="925">
        <v>7325602.26315789</v>
      </c>
      <c r="W6" s="925">
        <v>8174786.3735515</v>
      </c>
      <c r="X6" s="925">
        <v>8320435.285</v>
      </c>
      <c r="Y6" s="925">
        <v>-849184.110393601</v>
      </c>
      <c r="Z6" s="925">
        <v>-994833.021842104</v>
      </c>
      <c r="AA6" s="925">
        <v>6385996.48527648</v>
      </c>
      <c r="AB6" s="837">
        <v>0.147135342158075</v>
      </c>
      <c r="AC6" s="609"/>
      <c r="AD6" s="925">
        <v>8224196.89473684</v>
      </c>
      <c r="AE6" s="925">
        <v>8193136.99138703</v>
      </c>
      <c r="AF6" s="925">
        <v>8536466.68983546</v>
      </c>
      <c r="AG6" s="925">
        <v>31059.9033498171</v>
      </c>
      <c r="AH6" s="925">
        <v>-312269.795098618</v>
      </c>
      <c r="AI6" s="925">
        <v>6134259.52785009</v>
      </c>
      <c r="AJ6" s="837">
        <v>0.340699208665405</v>
      </c>
      <c r="AK6" s="609"/>
      <c r="AL6" s="925">
        <v>8242836.52631579</v>
      </c>
      <c r="AM6" s="925">
        <v>8537184.97398973</v>
      </c>
      <c r="AN6" s="925">
        <v>8641145.4174185</v>
      </c>
      <c r="AO6" s="925">
        <v>-294348.447673943</v>
      </c>
      <c r="AP6" s="925">
        <v>-398308.891102714</v>
      </c>
      <c r="AQ6" s="925">
        <v>5910984.47548934</v>
      </c>
      <c r="AR6" s="837">
        <v>0.394494700585963</v>
      </c>
      <c r="AS6" s="609"/>
      <c r="AT6" s="925">
        <v>7083426.35052911</v>
      </c>
      <c r="AU6" s="925">
        <v>8730920.10114324</v>
      </c>
      <c r="AV6" s="925">
        <v>9157021.71866771</v>
      </c>
      <c r="AW6" s="925">
        <v>-1647493.75061414</v>
      </c>
      <c r="AX6" s="925">
        <v>-2073595.36813861</v>
      </c>
      <c r="AY6" s="925">
        <v>6199520.97286679</v>
      </c>
      <c r="AZ6" s="837">
        <v>0.142576399294537</v>
      </c>
      <c r="BA6" s="609"/>
      <c r="BB6" s="925">
        <v>8293125.94947647</v>
      </c>
      <c r="BC6" s="925">
        <v>8927769.79080988</v>
      </c>
      <c r="BD6" s="925">
        <v>9286274.64868932</v>
      </c>
      <c r="BE6" s="925">
        <v>-634643.841333405</v>
      </c>
      <c r="BF6" s="925">
        <v>-993148.69921285</v>
      </c>
      <c r="BG6" s="925">
        <v>5978962.37481252</v>
      </c>
      <c r="BH6" s="837">
        <v>0.387051034877354</v>
      </c>
      <c r="BI6" s="609"/>
      <c r="BJ6" s="925">
        <v>7939218.91124892</v>
      </c>
      <c r="BK6" s="925">
        <v>8167564.94114685</v>
      </c>
      <c r="BL6" s="925">
        <v>9457442.26063257</v>
      </c>
      <c r="BM6" s="925">
        <v>-228346.029897927</v>
      </c>
      <c r="BN6" s="925">
        <v>-1518223.34938365</v>
      </c>
      <c r="BO6" s="925">
        <v>5978962.37481252</v>
      </c>
      <c r="BP6" s="837">
        <v>0.32785898514671</v>
      </c>
      <c r="BQ6" s="609"/>
      <c r="BR6" s="925">
        <v>9101786.78947368</v>
      </c>
      <c r="BS6" s="925">
        <v>9331904.24436662</v>
      </c>
      <c r="BT6" s="925">
        <v>9617563.95611876</v>
      </c>
      <c r="BU6" s="925">
        <v>-230117.454892931</v>
      </c>
      <c r="BV6" s="925">
        <v>-515777.166645079</v>
      </c>
      <c r="BW6" s="925">
        <v>5899999.58270527</v>
      </c>
      <c r="BX6" s="837">
        <v>0.542675836139691</v>
      </c>
      <c r="BY6" s="609"/>
      <c r="BZ6" s="925">
        <v>0</v>
      </c>
      <c r="CA6" s="925">
        <v>0</v>
      </c>
      <c r="CB6" s="925">
        <v>0</v>
      </c>
      <c r="CC6" s="925">
        <v>0</v>
      </c>
      <c r="CD6" s="925">
        <v>0</v>
      </c>
      <c r="CE6" s="925">
        <v>0</v>
      </c>
      <c r="CF6" s="837" t="s">
        <v>51</v>
      </c>
      <c r="CG6" s="609"/>
      <c r="CH6" s="925">
        <v>0</v>
      </c>
      <c r="CI6" s="925">
        <v>0</v>
      </c>
      <c r="CJ6" s="925">
        <v>0</v>
      </c>
      <c r="CK6" s="925">
        <v>0</v>
      </c>
      <c r="CL6" s="925">
        <v>0</v>
      </c>
      <c r="CM6" s="925">
        <v>0</v>
      </c>
      <c r="CN6" s="837" t="s">
        <v>51</v>
      </c>
      <c r="CO6" s="609"/>
      <c r="CP6" s="905">
        <v>74802914.9480966</v>
      </c>
      <c r="CQ6" s="925">
        <v>83662268.2367634</v>
      </c>
      <c r="CR6" s="925">
        <v>75318692.1147417</v>
      </c>
      <c r="CS6" s="925">
        <v>-8859353.28866683</v>
      </c>
      <c r="CT6" s="925">
        <v>-515777.166645065</v>
      </c>
      <c r="CU6" s="925">
        <v>60999040.2714059</v>
      </c>
      <c r="CV6" s="837">
        <v>0.2262965878688</v>
      </c>
      <c r="CW6" s="609"/>
      <c r="CX6" s="974">
        <v>102899368.791573</v>
      </c>
      <c r="CY6" s="925">
        <v>0</v>
      </c>
      <c r="CZ6" s="925">
        <v>0</v>
      </c>
      <c r="DA6" s="953">
        <v>91546131.1862215</v>
      </c>
      <c r="DB6" s="953">
        <v>73272031.5266749</v>
      </c>
      <c r="DC6" s="984">
        <v>0.404347151943122</v>
      </c>
      <c r="DD6" s="984">
        <v>-1</v>
      </c>
      <c r="DE6" s="984">
        <v>-1</v>
      </c>
      <c r="DF6" s="889">
        <v>0.249400750583719</v>
      </c>
      <c r="DG6" s="998"/>
    </row>
    <row r="7" ht="5.25" customHeight="1" spans="2:111">
      <c r="B7" s="906"/>
      <c r="C7" s="711"/>
      <c r="D7" s="907"/>
      <c r="E7" s="750"/>
      <c r="F7" s="750"/>
      <c r="G7" s="750"/>
      <c r="H7" s="926"/>
      <c r="I7" s="926"/>
      <c r="J7" s="907"/>
      <c r="K7" s="750"/>
      <c r="L7" s="750"/>
      <c r="M7" s="750"/>
      <c r="N7" s="926"/>
      <c r="O7" s="926"/>
      <c r="P7" s="907"/>
      <c r="Q7" s="750"/>
      <c r="R7" s="750"/>
      <c r="S7" s="750"/>
      <c r="T7" s="926"/>
      <c r="U7" s="926"/>
      <c r="V7" s="907"/>
      <c r="W7" s="750"/>
      <c r="X7" s="750"/>
      <c r="Y7" s="750"/>
      <c r="Z7" s="750"/>
      <c r="AA7" s="750"/>
      <c r="AB7" s="926"/>
      <c r="AC7" s="926"/>
      <c r="AD7" s="907"/>
      <c r="AE7" s="750"/>
      <c r="AF7" s="750"/>
      <c r="AG7" s="750"/>
      <c r="AH7" s="750"/>
      <c r="AI7" s="750"/>
      <c r="AJ7" s="926"/>
      <c r="AK7" s="926"/>
      <c r="AL7" s="907"/>
      <c r="AM7" s="750"/>
      <c r="AN7" s="750"/>
      <c r="AO7" s="750"/>
      <c r="AP7" s="750"/>
      <c r="AQ7" s="750"/>
      <c r="AR7" s="926"/>
      <c r="AS7" s="926"/>
      <c r="AT7" s="907"/>
      <c r="AU7" s="750"/>
      <c r="AV7" s="750"/>
      <c r="AW7" s="750"/>
      <c r="AX7" s="750"/>
      <c r="AY7" s="750"/>
      <c r="AZ7" s="926"/>
      <c r="BA7" s="926"/>
      <c r="BB7" s="907"/>
      <c r="BC7" s="750"/>
      <c r="BD7" s="750"/>
      <c r="BE7" s="750"/>
      <c r="BF7" s="750"/>
      <c r="BG7" s="750"/>
      <c r="BH7" s="926"/>
      <c r="BI7" s="926"/>
      <c r="BJ7" s="907"/>
      <c r="BK7" s="750"/>
      <c r="BL7" s="750"/>
      <c r="BM7" s="750"/>
      <c r="BN7" s="750"/>
      <c r="BO7" s="750"/>
      <c r="BP7" s="926"/>
      <c r="BQ7" s="926"/>
      <c r="BR7" s="907"/>
      <c r="BS7" s="750"/>
      <c r="BT7" s="750"/>
      <c r="BU7" s="750"/>
      <c r="BV7" s="750"/>
      <c r="BW7" s="750"/>
      <c r="BX7" s="926"/>
      <c r="BY7" s="926"/>
      <c r="BZ7" s="907"/>
      <c r="CA7" s="750"/>
      <c r="CB7" s="750"/>
      <c r="CC7" s="750"/>
      <c r="CD7" s="750"/>
      <c r="CE7" s="750"/>
      <c r="CF7" s="926"/>
      <c r="CG7" s="926"/>
      <c r="CH7" s="907"/>
      <c r="CI7" s="750"/>
      <c r="CJ7" s="750"/>
      <c r="CK7" s="750"/>
      <c r="CL7" s="750"/>
      <c r="CM7" s="750"/>
      <c r="CN7" s="926"/>
      <c r="CO7" s="926"/>
      <c r="CP7" s="970"/>
      <c r="CQ7" s="637"/>
      <c r="CR7" s="637"/>
      <c r="CS7" s="637"/>
      <c r="CT7" s="637"/>
      <c r="CU7" s="637"/>
      <c r="CV7" s="926"/>
      <c r="CW7" s="975"/>
      <c r="CX7" s="970"/>
      <c r="CY7" s="907"/>
      <c r="CZ7" s="907"/>
      <c r="DA7" s="907"/>
      <c r="DB7" s="970"/>
      <c r="DC7" s="985"/>
      <c r="DD7" s="754"/>
      <c r="DE7" s="711"/>
      <c r="DF7" s="711"/>
      <c r="DG7" s="801"/>
    </row>
    <row r="8" s="877" customFormat="1" ht="15" spans="2:111">
      <c r="B8" s="908" t="s">
        <v>183</v>
      </c>
      <c r="C8" s="787"/>
      <c r="D8" s="909">
        <v>5378373.68421053</v>
      </c>
      <c r="E8" s="927">
        <v>6296400</v>
      </c>
      <c r="F8" s="927">
        <v>-918026.315789474</v>
      </c>
      <c r="G8" s="927">
        <v>6120514.95074</v>
      </c>
      <c r="H8" s="928">
        <v>-0.121254710184107</v>
      </c>
      <c r="I8" s="787"/>
      <c r="J8" s="917">
        <v>5156181.57894737</v>
      </c>
      <c r="K8" s="927">
        <v>7345795</v>
      </c>
      <c r="L8" s="927">
        <v>-2189613.42105263</v>
      </c>
      <c r="M8" s="927">
        <v>5699367.5612326</v>
      </c>
      <c r="N8" s="928">
        <v>-0.0953063610039844</v>
      </c>
      <c r="O8" s="787"/>
      <c r="P8" s="917">
        <v>6636650</v>
      </c>
      <c r="Q8" s="927">
        <v>7477096.73</v>
      </c>
      <c r="R8" s="927">
        <v>-840446.73</v>
      </c>
      <c r="S8" s="927">
        <v>5714544.96562027</v>
      </c>
      <c r="T8" s="928">
        <v>0.161361060229165</v>
      </c>
      <c r="U8" s="787"/>
      <c r="V8" s="917">
        <v>6759455.26315789</v>
      </c>
      <c r="W8" s="927">
        <v>7525030.967</v>
      </c>
      <c r="X8" s="927">
        <v>7745726.135</v>
      </c>
      <c r="Y8" s="927">
        <v>-765575.703842105</v>
      </c>
      <c r="Z8" s="927">
        <v>-986270.871842104</v>
      </c>
      <c r="AA8" s="927">
        <v>6129287.48527648</v>
      </c>
      <c r="AB8" s="928">
        <v>0.102812566614828</v>
      </c>
      <c r="AC8" s="787"/>
      <c r="AD8" s="917">
        <v>7623607.89473684</v>
      </c>
      <c r="AE8" s="927">
        <v>7507907.41413</v>
      </c>
      <c r="AF8" s="927">
        <v>7938580.149297</v>
      </c>
      <c r="AG8" s="927">
        <v>115700.480606842</v>
      </c>
      <c r="AH8" s="927">
        <v>-314972.254560158</v>
      </c>
      <c r="AI8" s="927">
        <v>5836482.52785009</v>
      </c>
      <c r="AJ8" s="928">
        <v>0.306199043406551</v>
      </c>
      <c r="AK8" s="787"/>
      <c r="AL8" s="917">
        <v>7676410.52631579</v>
      </c>
      <c r="AM8" s="927">
        <v>7814350.84365022</v>
      </c>
      <c r="AN8" s="927">
        <v>8004421.10969235</v>
      </c>
      <c r="AO8" s="927">
        <v>-137940.317334431</v>
      </c>
      <c r="AP8" s="927">
        <v>-328010.583376562</v>
      </c>
      <c r="AQ8" s="927">
        <v>5629461.47548934</v>
      </c>
      <c r="AR8" s="928">
        <v>0.363613652875831</v>
      </c>
      <c r="AS8" s="787"/>
      <c r="AT8" s="909">
        <v>6514789.28052911</v>
      </c>
      <c r="AU8" s="927">
        <v>7968215.07018604</v>
      </c>
      <c r="AV8" s="927">
        <v>8465295.36666448</v>
      </c>
      <c r="AW8" s="927">
        <v>-1453425.78965693</v>
      </c>
      <c r="AX8" s="927">
        <v>-1950506.08613538</v>
      </c>
      <c r="AY8" s="927">
        <v>5873908.97286679</v>
      </c>
      <c r="AZ8" s="928">
        <v>0.109106271585535</v>
      </c>
      <c r="BA8" s="787"/>
      <c r="BB8" s="917">
        <v>7751917.94947647</v>
      </c>
      <c r="BC8" s="927">
        <v>7985991.65452593</v>
      </c>
      <c r="BD8" s="927">
        <v>8690866.48918932</v>
      </c>
      <c r="BE8" s="927">
        <v>-234073.705049458</v>
      </c>
      <c r="BF8" s="927">
        <v>-938948.539712851</v>
      </c>
      <c r="BG8" s="927">
        <v>5662580.37481252</v>
      </c>
      <c r="BH8" s="928">
        <v>0.368972700848087</v>
      </c>
      <c r="BI8" s="787"/>
      <c r="BJ8" s="917">
        <v>7375214.91124892</v>
      </c>
      <c r="BK8" s="927">
        <v>8167564.94114685</v>
      </c>
      <c r="BL8" s="927">
        <v>8890563.36063257</v>
      </c>
      <c r="BM8" s="927">
        <v>-792350.029897927</v>
      </c>
      <c r="BN8" s="927">
        <v>-1515348.44938365</v>
      </c>
      <c r="BO8" s="927">
        <v>5662580.37481252</v>
      </c>
      <c r="BP8" s="928">
        <v>0.302447722252966</v>
      </c>
      <c r="BQ8" s="787"/>
      <c r="BR8" s="917">
        <v>8343365.78947368</v>
      </c>
      <c r="BS8" s="927">
        <v>8296418.99388388</v>
      </c>
      <c r="BT8" s="927">
        <v>9022341.11111876</v>
      </c>
      <c r="BU8" s="927">
        <v>46946.7955898093</v>
      </c>
      <c r="BV8" s="927">
        <v>-678975.321645079</v>
      </c>
      <c r="BW8" s="927">
        <v>5599902.70270527</v>
      </c>
      <c r="BX8" s="928">
        <v>0.489912634632574</v>
      </c>
      <c r="BY8" s="787"/>
      <c r="BZ8" s="917">
        <v>0</v>
      </c>
      <c r="CA8" s="927">
        <v>0</v>
      </c>
      <c r="CB8" s="927">
        <v>0</v>
      </c>
      <c r="CC8" s="927">
        <v>0</v>
      </c>
      <c r="CD8" s="927">
        <v>0</v>
      </c>
      <c r="CE8" s="927">
        <v>0</v>
      </c>
      <c r="CF8" s="928" t="s">
        <v>51</v>
      </c>
      <c r="CG8" s="787"/>
      <c r="CH8" s="917">
        <v>0</v>
      </c>
      <c r="CI8" s="927">
        <v>0</v>
      </c>
      <c r="CJ8" s="927">
        <v>0</v>
      </c>
      <c r="CK8" s="927">
        <v>0</v>
      </c>
      <c r="CL8" s="927">
        <v>0</v>
      </c>
      <c r="CM8" s="927">
        <v>0</v>
      </c>
      <c r="CN8" s="928" t="s">
        <v>51</v>
      </c>
      <c r="CO8" s="787"/>
      <c r="CP8" s="909">
        <v>69215966.8780966</v>
      </c>
      <c r="CQ8" s="927">
        <v>76384771.6145229</v>
      </c>
      <c r="CR8" s="939">
        <v>69894942.1997417</v>
      </c>
      <c r="CS8" s="939">
        <v>-7168804.73642632</v>
      </c>
      <c r="CT8" s="927">
        <v>-678975.321645066</v>
      </c>
      <c r="CU8" s="939">
        <v>57928631.3914059</v>
      </c>
      <c r="CV8" s="928">
        <v>0.194848992899999</v>
      </c>
      <c r="CW8" s="609"/>
      <c r="CX8" s="958">
        <v>93390790.4312356</v>
      </c>
      <c r="CY8" s="927">
        <v>0</v>
      </c>
      <c r="CZ8" s="939">
        <v>0</v>
      </c>
      <c r="DA8" s="939">
        <v>91546131.1862215</v>
      </c>
      <c r="DB8" s="937">
        <v>69437286.6466749</v>
      </c>
      <c r="DC8" s="986">
        <v>0.344966010933662</v>
      </c>
      <c r="DD8" s="987">
        <v>-1</v>
      </c>
      <c r="DE8" s="987">
        <v>-1</v>
      </c>
      <c r="DF8" s="999">
        <v>0.318400179604445</v>
      </c>
      <c r="DG8" s="807"/>
    </row>
    <row r="9" ht="15" spans="2:111">
      <c r="B9" s="910" t="s">
        <v>184</v>
      </c>
      <c r="C9" s="710"/>
      <c r="D9" s="911">
        <v>5001887.52631579</v>
      </c>
      <c r="E9" s="662">
        <v>5855652</v>
      </c>
      <c r="F9" s="662">
        <v>-853764.47368421</v>
      </c>
      <c r="G9" s="662">
        <v>5692078.9041882</v>
      </c>
      <c r="H9" s="929">
        <v>-0.121254710184107</v>
      </c>
      <c r="I9" s="943"/>
      <c r="J9" s="911">
        <v>4795248.86842105</v>
      </c>
      <c r="K9" s="662">
        <v>6831589.35</v>
      </c>
      <c r="L9" s="662">
        <v>-2036340.48157895</v>
      </c>
      <c r="M9" s="662">
        <v>5300411.83194632</v>
      </c>
      <c r="N9" s="929">
        <v>-0.0953063610039844</v>
      </c>
      <c r="O9" s="943"/>
      <c r="P9" s="911">
        <v>6172084.5</v>
      </c>
      <c r="Q9" s="662">
        <v>6953699.9589</v>
      </c>
      <c r="R9" s="662">
        <v>-781615.4589</v>
      </c>
      <c r="S9" s="662">
        <v>5314526.81802685</v>
      </c>
      <c r="T9" s="929">
        <v>0.161361060229165</v>
      </c>
      <c r="U9" s="943"/>
      <c r="V9" s="911">
        <v>6286293.39473684</v>
      </c>
      <c r="W9" s="662">
        <v>6998278.79931</v>
      </c>
      <c r="X9" s="662">
        <v>7203525.30555</v>
      </c>
      <c r="Y9" s="935">
        <v>-711985.404573158</v>
      </c>
      <c r="Z9" s="935">
        <v>-917231.910813157</v>
      </c>
      <c r="AA9" s="662">
        <v>5700237.36130712</v>
      </c>
      <c r="AB9" s="929">
        <v>0.102812566614828</v>
      </c>
      <c r="AC9" s="943"/>
      <c r="AD9" s="911">
        <v>7089955.34210526</v>
      </c>
      <c r="AE9" s="662">
        <v>6982353.8951409</v>
      </c>
      <c r="AF9" s="662">
        <v>7382879.53884621</v>
      </c>
      <c r="AG9" s="935">
        <v>107601.446964364</v>
      </c>
      <c r="AH9" s="935">
        <v>-292924.196740947</v>
      </c>
      <c r="AI9" s="662">
        <v>5427928.75090059</v>
      </c>
      <c r="AJ9" s="929">
        <v>0.306199043406551</v>
      </c>
      <c r="AK9" s="943"/>
      <c r="AL9" s="911">
        <v>7139061.78947368</v>
      </c>
      <c r="AM9" s="662">
        <v>7267346.28459471</v>
      </c>
      <c r="AN9" s="662">
        <v>7444111.63201389</v>
      </c>
      <c r="AO9" s="935">
        <v>-128284.495121022</v>
      </c>
      <c r="AP9" s="935">
        <v>-305049.842540204</v>
      </c>
      <c r="AQ9" s="662">
        <v>5235399.17220509</v>
      </c>
      <c r="AR9" s="929">
        <v>0.363613652875831</v>
      </c>
      <c r="AS9" s="943"/>
      <c r="AT9" s="911">
        <v>6058754.03089207</v>
      </c>
      <c r="AU9" s="662">
        <v>7410440.01527302</v>
      </c>
      <c r="AV9" s="662">
        <v>7872724.69099797</v>
      </c>
      <c r="AW9" s="935">
        <v>-1351685.98438095</v>
      </c>
      <c r="AX9" s="935">
        <v>-1813970.6601059</v>
      </c>
      <c r="AY9" s="662">
        <v>5462735.34476612</v>
      </c>
      <c r="AZ9" s="929">
        <v>0.109106271585535</v>
      </c>
      <c r="BA9" s="943"/>
      <c r="BB9" s="911">
        <v>7209283.69301312</v>
      </c>
      <c r="BC9" s="662">
        <v>7426972.23870912</v>
      </c>
      <c r="BD9" s="662">
        <v>8082505.83494607</v>
      </c>
      <c r="BE9" s="935">
        <v>-217688.545695996</v>
      </c>
      <c r="BF9" s="935">
        <v>-873222.141932951</v>
      </c>
      <c r="BG9" s="662">
        <v>5266199.74857565</v>
      </c>
      <c r="BH9" s="929">
        <v>0.368972700848087</v>
      </c>
      <c r="BI9" s="943"/>
      <c r="BJ9" s="911">
        <v>6858949.8674615</v>
      </c>
      <c r="BK9" s="662">
        <v>7595835.39526657</v>
      </c>
      <c r="BL9" s="662">
        <v>8268223.92538829</v>
      </c>
      <c r="BM9" s="935">
        <v>-736885.527805073</v>
      </c>
      <c r="BN9" s="935">
        <v>-1409274.05792679</v>
      </c>
      <c r="BO9" s="662">
        <v>5266199.74857565</v>
      </c>
      <c r="BP9" s="929">
        <v>0.302447722252966</v>
      </c>
      <c r="BQ9" s="943"/>
      <c r="BR9" s="911">
        <v>7759330.18421053</v>
      </c>
      <c r="BS9" s="662">
        <v>7715669.664312</v>
      </c>
      <c r="BT9" s="662">
        <v>8390777.23334045</v>
      </c>
      <c r="BU9" s="935">
        <v>43660.5198985226</v>
      </c>
      <c r="BV9" s="935">
        <v>-631447.049129925</v>
      </c>
      <c r="BW9" s="662">
        <v>5207909.51351591</v>
      </c>
      <c r="BX9" s="929">
        <v>0.489912634632573</v>
      </c>
      <c r="BY9" s="943"/>
      <c r="BZ9" s="911">
        <v>0</v>
      </c>
      <c r="CA9" s="662">
        <v>0</v>
      </c>
      <c r="CB9" s="662">
        <v>0</v>
      </c>
      <c r="CC9" s="935">
        <v>0</v>
      </c>
      <c r="CD9" s="935">
        <v>0</v>
      </c>
      <c r="CE9" s="662">
        <v>0</v>
      </c>
      <c r="CF9" s="929" t="s">
        <v>51</v>
      </c>
      <c r="CG9" s="943"/>
      <c r="CH9" s="911">
        <v>0</v>
      </c>
      <c r="CI9" s="662">
        <v>0</v>
      </c>
      <c r="CJ9" s="662">
        <v>0</v>
      </c>
      <c r="CK9" s="935">
        <v>0</v>
      </c>
      <c r="CL9" s="935">
        <v>0</v>
      </c>
      <c r="CM9" s="662">
        <v>0</v>
      </c>
      <c r="CN9" s="929" t="s">
        <v>51</v>
      </c>
      <c r="CO9" s="943"/>
      <c r="CP9" s="919">
        <v>64370849.1966298</v>
      </c>
      <c r="CQ9" s="935">
        <v>71037837.6015063</v>
      </c>
      <c r="CR9" s="625">
        <v>65002296.2457598</v>
      </c>
      <c r="CS9" s="935">
        <v>-6666988.40487649</v>
      </c>
      <c r="CT9" s="935">
        <v>-631447.049129941</v>
      </c>
      <c r="CU9" s="662">
        <v>53873627.1940075</v>
      </c>
      <c r="CV9" s="929">
        <v>0.194848992899998</v>
      </c>
      <c r="CW9" s="976"/>
      <c r="CX9" s="977">
        <v>86853435.1010491</v>
      </c>
      <c r="CY9" s="935"/>
      <c r="CZ9" s="935"/>
      <c r="DA9" s="935">
        <v>85164793.8716071</v>
      </c>
      <c r="DB9" s="982">
        <v>64576676.5814077</v>
      </c>
      <c r="DC9" s="988">
        <v>0.344966010933662</v>
      </c>
      <c r="DD9" s="989">
        <v>-1</v>
      </c>
      <c r="DE9" s="681">
        <v>-1</v>
      </c>
      <c r="DF9" s="624">
        <v>0.318816612747875</v>
      </c>
      <c r="DG9" s="801"/>
    </row>
    <row r="10" ht="15" spans="2:111">
      <c r="B10" s="910" t="s">
        <v>185</v>
      </c>
      <c r="C10" s="710"/>
      <c r="D10" s="911">
        <v>376486.157894736</v>
      </c>
      <c r="E10" s="662">
        <v>440748</v>
      </c>
      <c r="F10" s="662">
        <v>-64261.8421052638</v>
      </c>
      <c r="G10" s="662">
        <v>428436.046551799</v>
      </c>
      <c r="H10" s="930">
        <v>-0.121254710184108</v>
      </c>
      <c r="I10" s="943"/>
      <c r="J10" s="911">
        <v>360932.710526315</v>
      </c>
      <c r="K10" s="662">
        <v>514205.649999999</v>
      </c>
      <c r="L10" s="662">
        <v>-153272.939473684</v>
      </c>
      <c r="M10" s="662">
        <v>398955.729286281</v>
      </c>
      <c r="N10" s="930">
        <v>-0.0953063610039836</v>
      </c>
      <c r="O10" s="943"/>
      <c r="P10" s="911">
        <v>464565.5</v>
      </c>
      <c r="Q10" s="662">
        <v>523396.7711</v>
      </c>
      <c r="R10" s="662">
        <v>-58831.2710999995</v>
      </c>
      <c r="S10" s="662">
        <v>400018.147593419</v>
      </c>
      <c r="T10" s="930">
        <v>0.161361060229166</v>
      </c>
      <c r="U10" s="943"/>
      <c r="V10" s="911">
        <v>473161.868421053</v>
      </c>
      <c r="W10" s="662">
        <v>526752.16769</v>
      </c>
      <c r="X10" s="662">
        <v>542200.829449999</v>
      </c>
      <c r="Y10" s="662">
        <v>-53590.299268947</v>
      </c>
      <c r="Z10" s="662">
        <v>-69038.9610289466</v>
      </c>
      <c r="AA10" s="662">
        <v>429050.123969353</v>
      </c>
      <c r="AB10" s="930">
        <v>0.102812566614829</v>
      </c>
      <c r="AC10" s="943"/>
      <c r="AD10" s="911">
        <v>533652.552631578</v>
      </c>
      <c r="AE10" s="662">
        <v>525553.5189891</v>
      </c>
      <c r="AF10" s="662">
        <v>555700.610450789</v>
      </c>
      <c r="AG10" s="662">
        <v>8099.03364247829</v>
      </c>
      <c r="AH10" s="662">
        <v>-22048.0578192109</v>
      </c>
      <c r="AI10" s="662">
        <v>408553.776949506</v>
      </c>
      <c r="AJ10" s="930">
        <v>0.306199043406551</v>
      </c>
      <c r="AK10" s="943"/>
      <c r="AL10" s="911">
        <v>537348.736842105</v>
      </c>
      <c r="AM10" s="662">
        <v>547004.559055515</v>
      </c>
      <c r="AN10" s="662">
        <v>560309.477678464</v>
      </c>
      <c r="AO10" s="662">
        <v>-9655.82221340947</v>
      </c>
      <c r="AP10" s="662">
        <v>-22960.7408363586</v>
      </c>
      <c r="AQ10" s="662">
        <v>394062.303284254</v>
      </c>
      <c r="AR10" s="930">
        <v>0.363613652875831</v>
      </c>
      <c r="AS10" s="943"/>
      <c r="AT10" s="911">
        <v>456035.249637037</v>
      </c>
      <c r="AU10" s="662">
        <v>557775.054913023</v>
      </c>
      <c r="AV10" s="662">
        <v>592570.675666513</v>
      </c>
      <c r="AW10" s="662">
        <v>-101739.805275986</v>
      </c>
      <c r="AX10" s="662">
        <v>-136535.426029476</v>
      </c>
      <c r="AY10" s="662">
        <v>411173.628100675</v>
      </c>
      <c r="AZ10" s="930">
        <v>0.109106271585535</v>
      </c>
      <c r="BA10" s="943"/>
      <c r="BB10" s="911">
        <v>542634.256463353</v>
      </c>
      <c r="BC10" s="662">
        <v>559019.415816815</v>
      </c>
      <c r="BD10" s="662">
        <v>608360.654243253</v>
      </c>
      <c r="BE10" s="662">
        <v>-16385.159353462</v>
      </c>
      <c r="BF10" s="662">
        <v>-65726.3977799001</v>
      </c>
      <c r="BG10" s="662">
        <v>396380.626236876</v>
      </c>
      <c r="BH10" s="930">
        <v>0.368972700848086</v>
      </c>
      <c r="BI10" s="943"/>
      <c r="BJ10" s="911">
        <v>516265.043787424</v>
      </c>
      <c r="BK10" s="662">
        <v>571729.545880279</v>
      </c>
      <c r="BL10" s="662">
        <v>622339.435244279</v>
      </c>
      <c r="BM10" s="662">
        <v>-55464.5020928541</v>
      </c>
      <c r="BN10" s="662">
        <v>-106074.391456855</v>
      </c>
      <c r="BO10" s="662">
        <v>396380.626236876</v>
      </c>
      <c r="BP10" s="930">
        <v>0.302447722252967</v>
      </c>
      <c r="BQ10" s="943"/>
      <c r="BR10" s="911">
        <v>584035.605263158</v>
      </c>
      <c r="BS10" s="662">
        <v>580749.329571871</v>
      </c>
      <c r="BT10" s="662">
        <v>631563.877778312</v>
      </c>
      <c r="BU10" s="662">
        <v>3286.27569128666</v>
      </c>
      <c r="BV10" s="662">
        <v>-47528.2725151544</v>
      </c>
      <c r="BW10" s="662">
        <v>391993.189189369</v>
      </c>
      <c r="BX10" s="930">
        <v>0.489912634632574</v>
      </c>
      <c r="BY10" s="943"/>
      <c r="BZ10" s="911">
        <v>0</v>
      </c>
      <c r="CA10" s="662">
        <v>0</v>
      </c>
      <c r="CB10" s="662">
        <v>0</v>
      </c>
      <c r="CC10" s="662">
        <v>0</v>
      </c>
      <c r="CD10" s="662">
        <v>0</v>
      </c>
      <c r="CE10" s="662">
        <v>0</v>
      </c>
      <c r="CF10" s="930" t="s">
        <v>51</v>
      </c>
      <c r="CG10" s="943"/>
      <c r="CH10" s="911">
        <v>0</v>
      </c>
      <c r="CI10" s="662">
        <v>0</v>
      </c>
      <c r="CJ10" s="662">
        <v>0</v>
      </c>
      <c r="CK10" s="662">
        <v>0</v>
      </c>
      <c r="CL10" s="662">
        <v>0</v>
      </c>
      <c r="CM10" s="662">
        <v>0</v>
      </c>
      <c r="CN10" s="930" t="s">
        <v>51</v>
      </c>
      <c r="CO10" s="943"/>
      <c r="CP10" s="911">
        <v>4845117.68146676</v>
      </c>
      <c r="CQ10" s="662">
        <v>5346934.0130166</v>
      </c>
      <c r="CR10" s="625">
        <v>4892645.95398191</v>
      </c>
      <c r="CS10" s="662">
        <v>-501816.331549841</v>
      </c>
      <c r="CT10" s="662">
        <v>-47528.2725151544</v>
      </c>
      <c r="CU10" s="662">
        <v>4055004.19739841</v>
      </c>
      <c r="CV10" s="930">
        <v>0.194848992899999</v>
      </c>
      <c r="CW10" s="976"/>
      <c r="CX10" s="977">
        <v>6537355.33018649</v>
      </c>
      <c r="CY10" s="662"/>
      <c r="CZ10" s="662"/>
      <c r="DA10" s="662">
        <v>6381337.31461445</v>
      </c>
      <c r="DB10" s="936">
        <v>4860610.06526724</v>
      </c>
      <c r="DC10" s="990">
        <v>0.344966010933663</v>
      </c>
      <c r="DD10" s="991">
        <v>-1</v>
      </c>
      <c r="DE10" s="682">
        <v>-1</v>
      </c>
      <c r="DF10" s="626"/>
      <c r="DG10" s="801"/>
    </row>
    <row r="11" ht="15" spans="2:111">
      <c r="B11" s="910" t="s">
        <v>186</v>
      </c>
      <c r="C11" s="710"/>
      <c r="D11" s="911">
        <v>3334591.68421053</v>
      </c>
      <c r="E11" s="662">
        <v>3918900</v>
      </c>
      <c r="F11" s="662">
        <v>-584308.315789474</v>
      </c>
      <c r="G11" s="662">
        <v>3717938.95074</v>
      </c>
      <c r="H11" s="930">
        <v>-0.10310746669285</v>
      </c>
      <c r="I11" s="943"/>
      <c r="J11" s="913">
        <v>3196832.57894737</v>
      </c>
      <c r="K11" s="662">
        <v>4916120</v>
      </c>
      <c r="L11" s="662">
        <v>-1719287.42105263</v>
      </c>
      <c r="M11" s="662">
        <v>3680759.5612326</v>
      </c>
      <c r="N11" s="930">
        <v>-0.13147476063967</v>
      </c>
      <c r="O11" s="943"/>
      <c r="P11" s="913">
        <v>4114723</v>
      </c>
      <c r="Q11" s="662">
        <v>4971276.48</v>
      </c>
      <c r="R11" s="662">
        <v>-856553.48</v>
      </c>
      <c r="S11" s="662">
        <v>3643951.96562027</v>
      </c>
      <c r="T11" s="930">
        <v>0.129192436898545</v>
      </c>
      <c r="U11" s="943"/>
      <c r="V11" s="911">
        <v>4190862.26315789</v>
      </c>
      <c r="W11" s="662">
        <v>4994706.822</v>
      </c>
      <c r="X11" s="662">
        <v>5194706.822</v>
      </c>
      <c r="Y11" s="662">
        <v>-803844.558842106</v>
      </c>
      <c r="Z11" s="662">
        <v>-1003844.55884211</v>
      </c>
      <c r="AA11" s="662">
        <v>3680391.48527648</v>
      </c>
      <c r="AB11" s="930">
        <v>0.138700130114846</v>
      </c>
      <c r="AC11" s="943"/>
      <c r="AD11" s="911">
        <v>4726636.89473684</v>
      </c>
      <c r="AE11" s="662">
        <v>4957695.09488</v>
      </c>
      <c r="AF11" s="662">
        <v>5357695.09488</v>
      </c>
      <c r="AG11" s="662">
        <v>-231058.200143158</v>
      </c>
      <c r="AH11" s="662">
        <v>-631058.200143158</v>
      </c>
      <c r="AI11" s="662">
        <v>3661989.52785009</v>
      </c>
      <c r="AJ11" s="930">
        <v>0.290729222131825</v>
      </c>
      <c r="AK11" s="943"/>
      <c r="AL11" s="911">
        <v>4759374.52631579</v>
      </c>
      <c r="AM11" s="662">
        <v>5252848.9967776</v>
      </c>
      <c r="AN11" s="662">
        <v>5392848.9967776</v>
      </c>
      <c r="AO11" s="662">
        <v>-493474.470461811</v>
      </c>
      <c r="AP11" s="662">
        <v>-633474.47046181</v>
      </c>
      <c r="AQ11" s="662">
        <v>3680299.47548934</v>
      </c>
      <c r="AR11" s="930"/>
      <c r="AS11" s="943"/>
      <c r="AT11" s="911">
        <v>4039169.35392804</v>
      </c>
      <c r="AU11" s="662">
        <v>5395491.44661648</v>
      </c>
      <c r="AV11" s="662">
        <v>5495491.44661648</v>
      </c>
      <c r="AW11" s="662">
        <v>-1356322.09268843</v>
      </c>
      <c r="AX11" s="662">
        <v>-1456322.09268844</v>
      </c>
      <c r="AY11" s="662">
        <v>3698700.97286679</v>
      </c>
      <c r="AZ11" s="930">
        <v>0.0920507993370882</v>
      </c>
      <c r="BA11" s="943"/>
      <c r="BB11" s="911">
        <v>4874589.12867541</v>
      </c>
      <c r="BC11" s="662">
        <v>5406762.55621217</v>
      </c>
      <c r="BD11" s="662">
        <v>5706762.55621217</v>
      </c>
      <c r="BE11" s="662">
        <v>-532173.427536758</v>
      </c>
      <c r="BF11" s="662">
        <v>-832173.427536758</v>
      </c>
      <c r="BG11" s="662">
        <v>3706098.37481252</v>
      </c>
      <c r="BH11" s="930">
        <v>0.315288650135197</v>
      </c>
      <c r="BI11" s="943"/>
      <c r="BJ11" s="911">
        <v>4972080.91124892</v>
      </c>
      <c r="BK11" s="662">
        <v>5581150.6745461</v>
      </c>
      <c r="BL11" s="662">
        <v>5981150.6745461</v>
      </c>
      <c r="BM11" s="662">
        <v>-609069.76329718</v>
      </c>
      <c r="BN11" s="662">
        <v>-1009069.76329718</v>
      </c>
      <c r="BO11" s="662">
        <v>3706098.37481252</v>
      </c>
      <c r="BP11" s="930">
        <v>0.341594423137901</v>
      </c>
      <c r="BQ11" s="943"/>
      <c r="BR11" s="911">
        <v>5172886.78947368</v>
      </c>
      <c r="BS11" s="662">
        <v>5680060.77248746</v>
      </c>
      <c r="BT11" s="662">
        <v>6080060.77248746</v>
      </c>
      <c r="BU11" s="662">
        <v>-507173.983013775</v>
      </c>
      <c r="BV11" s="662">
        <v>-907173.983013776</v>
      </c>
      <c r="BW11" s="662">
        <v>3720937.59270527</v>
      </c>
      <c r="BX11" s="930">
        <v>0.390210574779564</v>
      </c>
      <c r="BY11" s="943"/>
      <c r="BZ11" s="911"/>
      <c r="CA11" s="662"/>
      <c r="CB11" s="662"/>
      <c r="CC11" s="662">
        <v>0</v>
      </c>
      <c r="CD11" s="662">
        <v>0</v>
      </c>
      <c r="CE11" s="662"/>
      <c r="CF11" s="930" t="s">
        <v>51</v>
      </c>
      <c r="CG11" s="943"/>
      <c r="CH11" s="911"/>
      <c r="CI11" s="662"/>
      <c r="CJ11" s="662"/>
      <c r="CK11" s="662">
        <v>0</v>
      </c>
      <c r="CL11" s="662">
        <v>0</v>
      </c>
      <c r="CM11" s="662"/>
      <c r="CN11" s="930" t="s">
        <v>51</v>
      </c>
      <c r="CO11" s="943"/>
      <c r="CP11" s="911">
        <v>43381747.1306945</v>
      </c>
      <c r="CQ11" s="662">
        <v>51075012.8435198</v>
      </c>
      <c r="CR11" s="625">
        <v>44288921.1137083</v>
      </c>
      <c r="CS11" s="662">
        <v>-7693265.71282534</v>
      </c>
      <c r="CT11" s="662">
        <v>-907173.983013771</v>
      </c>
      <c r="CU11" s="662">
        <v>36897166.2814059</v>
      </c>
      <c r="CV11" s="930">
        <v>0.175747394795368</v>
      </c>
      <c r="CW11" s="976"/>
      <c r="CX11" s="977">
        <v>62772069.9221467</v>
      </c>
      <c r="CY11" s="662"/>
      <c r="CZ11" s="662"/>
      <c r="DA11" s="662">
        <v>58971441.593493</v>
      </c>
      <c r="DB11" s="936">
        <v>44270546.5366749</v>
      </c>
      <c r="DC11" s="990">
        <v>0.41791947090928</v>
      </c>
      <c r="DD11" s="991">
        <v>-1</v>
      </c>
      <c r="DE11" s="682">
        <v>-1</v>
      </c>
      <c r="DF11" s="626"/>
      <c r="DG11" s="801"/>
    </row>
    <row r="12" ht="15" spans="2:112">
      <c r="B12" s="910" t="s">
        <v>187</v>
      </c>
      <c r="C12" s="710"/>
      <c r="D12" s="911">
        <v>1951935</v>
      </c>
      <c r="E12" s="662">
        <v>2222500</v>
      </c>
      <c r="F12" s="662">
        <v>-270565</v>
      </c>
      <c r="G12" s="662">
        <v>2288385</v>
      </c>
      <c r="H12" s="930">
        <v>-0.147025085376805</v>
      </c>
      <c r="I12" s="943"/>
      <c r="J12" s="913">
        <v>1871056</v>
      </c>
      <c r="K12" s="662">
        <v>2266925</v>
      </c>
      <c r="L12" s="662">
        <v>-395869</v>
      </c>
      <c r="M12" s="662">
        <v>1933622</v>
      </c>
      <c r="N12" s="930">
        <v>-0.0323568929190917</v>
      </c>
      <c r="O12" s="943"/>
      <c r="P12" s="911">
        <v>2431857</v>
      </c>
      <c r="Q12" s="662">
        <v>2334932.75</v>
      </c>
      <c r="R12" s="662">
        <v>96924.25</v>
      </c>
      <c r="S12" s="662">
        <v>1971004</v>
      </c>
      <c r="T12" s="930">
        <v>0.233816369728321</v>
      </c>
      <c r="U12" s="943"/>
      <c r="V12" s="911">
        <v>2480478</v>
      </c>
      <c r="W12" s="662">
        <v>2354310.02</v>
      </c>
      <c r="X12" s="662">
        <v>2453743.713</v>
      </c>
      <c r="Y12" s="662">
        <v>126167.98</v>
      </c>
      <c r="Z12" s="662">
        <v>26734.2870000005</v>
      </c>
      <c r="AA12" s="662">
        <v>2344265</v>
      </c>
      <c r="AB12" s="930">
        <v>0.0581047791098703</v>
      </c>
      <c r="AC12" s="943"/>
      <c r="AD12" s="911">
        <v>2816556</v>
      </c>
      <c r="AE12" s="662">
        <v>2368917.7705</v>
      </c>
      <c r="AF12" s="662">
        <v>2475827.406417</v>
      </c>
      <c r="AG12" s="662">
        <v>447638.2295</v>
      </c>
      <c r="AH12" s="662">
        <v>340728.593583001</v>
      </c>
      <c r="AI12" s="662">
        <v>2084885</v>
      </c>
      <c r="AJ12" s="930">
        <v>0.350940699367111</v>
      </c>
      <c r="AK12" s="943"/>
      <c r="AL12" s="911">
        <v>2832771</v>
      </c>
      <c r="AM12" s="662">
        <v>2376581.40714762</v>
      </c>
      <c r="AN12" s="662">
        <v>2498109.85307475</v>
      </c>
      <c r="AO12" s="662">
        <v>456189.59285238</v>
      </c>
      <c r="AP12" s="662">
        <v>334661.146925248</v>
      </c>
      <c r="AQ12" s="662">
        <v>1852526</v>
      </c>
      <c r="AR12" s="930">
        <v>0.529139671993807</v>
      </c>
      <c r="AS12" s="943"/>
      <c r="AT12" s="911">
        <v>2390175.21660106</v>
      </c>
      <c r="AU12" s="662">
        <v>2384104.77505006</v>
      </c>
      <c r="AV12" s="662">
        <v>2876007.864048</v>
      </c>
      <c r="AW12" s="662">
        <v>6070.44155099988</v>
      </c>
      <c r="AX12" s="662">
        <v>-485832.64744694</v>
      </c>
      <c r="AY12" s="662">
        <v>2076526</v>
      </c>
      <c r="AZ12" s="930">
        <v>0.151045167072822</v>
      </c>
      <c r="BA12" s="943"/>
      <c r="BB12" s="911">
        <v>2790175.21660106</v>
      </c>
      <c r="BC12" s="662">
        <v>2386837.87282387</v>
      </c>
      <c r="BD12" s="662">
        <v>2891823.64617715</v>
      </c>
      <c r="BE12" s="662">
        <v>403337.34377719</v>
      </c>
      <c r="BF12" s="662">
        <v>-101648.429576093</v>
      </c>
      <c r="BG12" s="662">
        <v>1861364</v>
      </c>
      <c r="BH12" s="930">
        <v>0.498994939518041</v>
      </c>
      <c r="BI12" s="943"/>
      <c r="BJ12" s="911">
        <v>2320663</v>
      </c>
      <c r="BK12" s="662">
        <v>2390175.21660106</v>
      </c>
      <c r="BL12" s="662">
        <v>2815286.79355047</v>
      </c>
      <c r="BM12" s="662">
        <v>-69512.2166010598</v>
      </c>
      <c r="BN12" s="662">
        <v>-494623.793550469</v>
      </c>
      <c r="BO12" s="662">
        <v>1861364</v>
      </c>
      <c r="BP12" s="930">
        <v>0.246753993308133</v>
      </c>
      <c r="BQ12" s="943"/>
      <c r="BR12" s="911">
        <v>3101303</v>
      </c>
      <c r="BS12" s="662">
        <v>2418156.78089673</v>
      </c>
      <c r="BT12" s="662">
        <v>2840624.37469242</v>
      </c>
      <c r="BU12" s="662">
        <v>683146.21910327</v>
      </c>
      <c r="BV12" s="662">
        <v>260678.625307577</v>
      </c>
      <c r="BW12" s="662">
        <v>1792377.96</v>
      </c>
      <c r="BX12" s="930">
        <v>0.730272894005012</v>
      </c>
      <c r="BY12" s="943"/>
      <c r="BZ12" s="911"/>
      <c r="CA12" s="662"/>
      <c r="CB12" s="662"/>
      <c r="CC12" s="662">
        <v>0</v>
      </c>
      <c r="CD12" s="662">
        <v>0</v>
      </c>
      <c r="CE12" s="662"/>
      <c r="CF12" s="930" t="s">
        <v>51</v>
      </c>
      <c r="CG12" s="943"/>
      <c r="CH12" s="911"/>
      <c r="CI12" s="662"/>
      <c r="CJ12" s="662"/>
      <c r="CK12" s="662">
        <v>0</v>
      </c>
      <c r="CL12" s="662">
        <v>0</v>
      </c>
      <c r="CM12" s="662"/>
      <c r="CN12" s="930" t="s">
        <v>51</v>
      </c>
      <c r="CO12" s="943"/>
      <c r="CP12" s="911">
        <v>24986969.4332021</v>
      </c>
      <c r="CQ12" s="662">
        <v>23503441.5930193</v>
      </c>
      <c r="CR12" s="625">
        <v>24726290.8078945</v>
      </c>
      <c r="CS12" s="662">
        <v>1483527.84018278</v>
      </c>
      <c r="CT12" s="662">
        <v>260678.625307575</v>
      </c>
      <c r="CU12" s="662">
        <v>20066318.96</v>
      </c>
      <c r="CV12" s="930">
        <v>0.245219388917862</v>
      </c>
      <c r="CW12" s="976"/>
      <c r="CX12" s="977">
        <v>28410034.5867467</v>
      </c>
      <c r="CY12" s="662"/>
      <c r="CZ12" s="662"/>
      <c r="DA12" s="662">
        <v>31454944.4646613</v>
      </c>
      <c r="DB12" s="936">
        <v>24006011.96</v>
      </c>
      <c r="DC12" s="990">
        <v>0.183454987612473</v>
      </c>
      <c r="DD12" s="991">
        <v>-1</v>
      </c>
      <c r="DE12" s="682">
        <v>-1</v>
      </c>
      <c r="DF12" s="626">
        <v>0.310294459449287</v>
      </c>
      <c r="DG12" s="801"/>
      <c r="DH12" s="1000"/>
    </row>
    <row r="13" ht="15" spans="2:111">
      <c r="B13" s="910" t="s">
        <v>188</v>
      </c>
      <c r="C13" s="710"/>
      <c r="D13" s="911">
        <v>91847</v>
      </c>
      <c r="E13" s="662">
        <v>155000</v>
      </c>
      <c r="F13" s="662">
        <v>-63153</v>
      </c>
      <c r="G13" s="662">
        <v>114191</v>
      </c>
      <c r="H13" s="930">
        <v>-0.195672163305339</v>
      </c>
      <c r="I13" s="943"/>
      <c r="J13" s="913">
        <v>88293</v>
      </c>
      <c r="K13" s="662">
        <v>162750</v>
      </c>
      <c r="L13" s="662">
        <v>-74457</v>
      </c>
      <c r="M13" s="662">
        <v>84986</v>
      </c>
      <c r="N13" s="930">
        <v>0.0389122914362366</v>
      </c>
      <c r="O13" s="943"/>
      <c r="P13" s="911">
        <v>90070</v>
      </c>
      <c r="Q13" s="662">
        <v>170887.5</v>
      </c>
      <c r="R13" s="662">
        <v>-80817.5</v>
      </c>
      <c r="S13" s="662">
        <v>99589</v>
      </c>
      <c r="T13" s="930">
        <v>-0.0955828454949844</v>
      </c>
      <c r="U13" s="943"/>
      <c r="V13" s="911">
        <v>88115</v>
      </c>
      <c r="W13" s="662">
        <v>176014.125</v>
      </c>
      <c r="X13" s="662">
        <v>97275.6</v>
      </c>
      <c r="Y13" s="662">
        <v>-87899.125</v>
      </c>
      <c r="Z13" s="662">
        <v>-9160.60000000001</v>
      </c>
      <c r="AA13" s="662">
        <v>104631</v>
      </c>
      <c r="AB13" s="930">
        <v>-0.15784996798272</v>
      </c>
      <c r="AC13" s="943"/>
      <c r="AD13" s="911">
        <v>80415</v>
      </c>
      <c r="AE13" s="662">
        <v>181294.54875</v>
      </c>
      <c r="AF13" s="662">
        <v>105057.648</v>
      </c>
      <c r="AG13" s="662">
        <v>-100879.54875</v>
      </c>
      <c r="AH13" s="662">
        <v>-24642.648</v>
      </c>
      <c r="AI13" s="662">
        <v>89608</v>
      </c>
      <c r="AJ13" s="930">
        <v>-0.102591286492277</v>
      </c>
      <c r="AK13" s="943"/>
      <c r="AL13" s="911">
        <v>84265</v>
      </c>
      <c r="AM13" s="662">
        <v>184920.439725</v>
      </c>
      <c r="AN13" s="662">
        <v>113462.25984</v>
      </c>
      <c r="AO13" s="662">
        <v>-100655.439725</v>
      </c>
      <c r="AP13" s="662">
        <v>-29197.25984</v>
      </c>
      <c r="AQ13" s="662">
        <v>96636</v>
      </c>
      <c r="AR13" s="930">
        <v>-0.128016474191813</v>
      </c>
      <c r="AS13" s="943"/>
      <c r="AT13" s="911">
        <v>85444.71</v>
      </c>
      <c r="AU13" s="662">
        <v>188618.8485195</v>
      </c>
      <c r="AV13" s="662">
        <v>93796.056</v>
      </c>
      <c r="AW13" s="662">
        <v>-103174.1385195</v>
      </c>
      <c r="AX13" s="662">
        <v>-8351.346</v>
      </c>
      <c r="AY13" s="662">
        <v>98682</v>
      </c>
      <c r="AZ13" s="930">
        <v>-0.134140876755639</v>
      </c>
      <c r="BA13" s="943"/>
      <c r="BB13" s="911">
        <v>87153.6042</v>
      </c>
      <c r="BC13" s="662">
        <v>192391.22548989</v>
      </c>
      <c r="BD13" s="662">
        <v>92280.2868</v>
      </c>
      <c r="BE13" s="662">
        <v>-105237.62128989</v>
      </c>
      <c r="BF13" s="662">
        <v>-5126.6826</v>
      </c>
      <c r="BG13" s="662">
        <v>95118</v>
      </c>
      <c r="BH13" s="930">
        <v>-0.0837317416261906</v>
      </c>
      <c r="BI13" s="943"/>
      <c r="BJ13" s="911">
        <v>82471</v>
      </c>
      <c r="BK13" s="662">
        <v>196239.049999688</v>
      </c>
      <c r="BL13" s="662">
        <v>94125.892536</v>
      </c>
      <c r="BM13" s="662">
        <v>-113768.049999688</v>
      </c>
      <c r="BN13" s="662">
        <v>-11654.892536</v>
      </c>
      <c r="BO13" s="662">
        <v>95118</v>
      </c>
      <c r="BP13" s="930">
        <v>-0.132961164027839</v>
      </c>
      <c r="BQ13" s="943"/>
      <c r="BR13" s="911">
        <v>69176</v>
      </c>
      <c r="BS13" s="662">
        <v>198201.440499685</v>
      </c>
      <c r="BT13" s="662">
        <v>101655.96393888</v>
      </c>
      <c r="BU13" s="662">
        <v>-129025.440499685</v>
      </c>
      <c r="BV13" s="662">
        <v>-32479.96393888</v>
      </c>
      <c r="BW13" s="662">
        <v>86587.15</v>
      </c>
      <c r="BX13" s="930">
        <v>-0.201082377696921</v>
      </c>
      <c r="BY13" s="943"/>
      <c r="BZ13" s="911"/>
      <c r="CA13" s="662"/>
      <c r="CB13" s="662"/>
      <c r="CC13" s="662">
        <v>0</v>
      </c>
      <c r="CD13" s="662">
        <v>0</v>
      </c>
      <c r="CE13" s="662"/>
      <c r="CF13" s="930" t="s">
        <v>51</v>
      </c>
      <c r="CG13" s="943"/>
      <c r="CH13" s="911"/>
      <c r="CI13" s="662"/>
      <c r="CJ13" s="662"/>
      <c r="CK13" s="662">
        <v>0</v>
      </c>
      <c r="CL13" s="662">
        <v>0</v>
      </c>
      <c r="CM13" s="662"/>
      <c r="CN13" s="930" t="s">
        <v>51</v>
      </c>
      <c r="CO13" s="943"/>
      <c r="CP13" s="911">
        <v>847250.3142</v>
      </c>
      <c r="CQ13" s="662">
        <v>1806317.17798376</v>
      </c>
      <c r="CR13" s="625">
        <v>879730.27813888</v>
      </c>
      <c r="CS13" s="662">
        <v>-959066.863783763</v>
      </c>
      <c r="CT13" s="662">
        <v>-32479.9639388801</v>
      </c>
      <c r="CU13" s="662">
        <v>965146.15</v>
      </c>
      <c r="CV13" s="930">
        <v>-0.1221533503501</v>
      </c>
      <c r="CW13" s="976"/>
      <c r="CX13" s="977">
        <v>2208685.92234217</v>
      </c>
      <c r="CY13" s="662"/>
      <c r="CZ13" s="662"/>
      <c r="DA13" s="662">
        <v>1119745.12806718</v>
      </c>
      <c r="DB13" s="936">
        <v>1160728.15</v>
      </c>
      <c r="DC13" s="990">
        <v>0.902845142802966</v>
      </c>
      <c r="DD13" s="991">
        <v>-1</v>
      </c>
      <c r="DE13" s="682">
        <v>-1</v>
      </c>
      <c r="DF13" s="626">
        <v>-0.0353080279243851</v>
      </c>
      <c r="DG13" s="801"/>
    </row>
    <row r="14" ht="15" hidden="1" spans="2:111">
      <c r="B14" s="912" t="s">
        <v>189</v>
      </c>
      <c r="C14" s="710"/>
      <c r="D14" s="913"/>
      <c r="E14" s="662"/>
      <c r="F14" s="662"/>
      <c r="G14" s="662"/>
      <c r="H14" s="930"/>
      <c r="I14" s="943"/>
      <c r="J14" s="913"/>
      <c r="K14" s="662"/>
      <c r="L14" s="662"/>
      <c r="M14" s="662"/>
      <c r="N14" s="930"/>
      <c r="O14" s="943"/>
      <c r="P14" s="913"/>
      <c r="Q14" s="662"/>
      <c r="R14" s="662"/>
      <c r="S14" s="662"/>
      <c r="T14" s="930"/>
      <c r="U14" s="943"/>
      <c r="V14" s="911"/>
      <c r="W14" s="662"/>
      <c r="X14" s="662"/>
      <c r="Y14" s="662"/>
      <c r="Z14" s="662"/>
      <c r="AA14" s="662"/>
      <c r="AB14" s="930"/>
      <c r="AC14" s="943"/>
      <c r="AD14" s="951"/>
      <c r="AE14" s="662"/>
      <c r="AF14" s="662"/>
      <c r="AG14" s="662"/>
      <c r="AH14" s="662"/>
      <c r="AI14" s="662"/>
      <c r="AJ14" s="930"/>
      <c r="AK14" s="943"/>
      <c r="AL14" s="911"/>
      <c r="AM14" s="662"/>
      <c r="AN14" s="662"/>
      <c r="AO14" s="662"/>
      <c r="AP14" s="662"/>
      <c r="AQ14" s="662"/>
      <c r="AR14" s="930"/>
      <c r="AS14" s="943"/>
      <c r="AT14" s="911"/>
      <c r="AU14" s="662"/>
      <c r="AV14" s="662"/>
      <c r="AW14" s="662"/>
      <c r="AX14" s="662"/>
      <c r="AY14" s="662"/>
      <c r="AZ14" s="930"/>
      <c r="BA14" s="943"/>
      <c r="BB14" s="911"/>
      <c r="BC14" s="662"/>
      <c r="BD14" s="662"/>
      <c r="BE14" s="662"/>
      <c r="BF14" s="662"/>
      <c r="BG14" s="662"/>
      <c r="BH14" s="930"/>
      <c r="BI14" s="943"/>
      <c r="BJ14" s="911"/>
      <c r="BK14" s="662"/>
      <c r="BL14" s="662"/>
      <c r="BM14" s="662"/>
      <c r="BN14" s="662"/>
      <c r="BO14" s="662">
        <v>0</v>
      </c>
      <c r="BP14" s="930"/>
      <c r="BQ14" s="943"/>
      <c r="BR14" s="911"/>
      <c r="BS14" s="662"/>
      <c r="BT14" s="662"/>
      <c r="BU14" s="662"/>
      <c r="BV14" s="662"/>
      <c r="BW14" s="662"/>
      <c r="BX14" s="930"/>
      <c r="BY14" s="943"/>
      <c r="BZ14" s="911"/>
      <c r="CA14" s="662"/>
      <c r="CB14" s="662"/>
      <c r="CC14" s="662"/>
      <c r="CD14" s="662"/>
      <c r="CE14" s="662"/>
      <c r="CF14" s="930"/>
      <c r="CG14" s="943"/>
      <c r="CH14" s="911"/>
      <c r="CI14" s="662"/>
      <c r="CJ14" s="662"/>
      <c r="CK14" s="662"/>
      <c r="CL14" s="662"/>
      <c r="CM14" s="662"/>
      <c r="CN14" s="930"/>
      <c r="CO14" s="943"/>
      <c r="CP14" s="911"/>
      <c r="CQ14" s="662"/>
      <c r="CR14" s="662"/>
      <c r="CS14" s="662"/>
      <c r="CT14" s="662"/>
      <c r="CU14" s="662"/>
      <c r="CV14" s="930"/>
      <c r="CW14" s="976"/>
      <c r="CX14" s="977"/>
      <c r="CY14" s="662"/>
      <c r="CZ14" s="662"/>
      <c r="DA14" s="662"/>
      <c r="DB14" s="936"/>
      <c r="DC14" s="990"/>
      <c r="DD14" s="991"/>
      <c r="DE14" s="682"/>
      <c r="DF14" s="626"/>
      <c r="DG14" s="801"/>
    </row>
    <row r="15" ht="15" hidden="1" spans="2:111">
      <c r="B15" s="912" t="s">
        <v>190</v>
      </c>
      <c r="C15" s="710"/>
      <c r="D15" s="913"/>
      <c r="E15" s="662"/>
      <c r="F15" s="662"/>
      <c r="G15" s="662"/>
      <c r="H15" s="930"/>
      <c r="I15" s="943"/>
      <c r="J15" s="913"/>
      <c r="K15" s="662"/>
      <c r="L15" s="662"/>
      <c r="M15" s="662"/>
      <c r="N15" s="930"/>
      <c r="O15" s="943"/>
      <c r="P15" s="913"/>
      <c r="Q15" s="662"/>
      <c r="R15" s="662"/>
      <c r="S15" s="662"/>
      <c r="T15" s="930"/>
      <c r="U15" s="943"/>
      <c r="V15" s="911"/>
      <c r="W15" s="662"/>
      <c r="X15" s="662"/>
      <c r="Y15" s="662"/>
      <c r="Z15" s="662"/>
      <c r="AA15" s="662"/>
      <c r="AB15" s="930"/>
      <c r="AC15" s="943"/>
      <c r="AD15" s="951"/>
      <c r="AE15" s="662"/>
      <c r="AF15" s="662"/>
      <c r="AG15" s="662"/>
      <c r="AH15" s="662"/>
      <c r="AI15" s="662"/>
      <c r="AJ15" s="930"/>
      <c r="AK15" s="943"/>
      <c r="AL15" s="911"/>
      <c r="AM15" s="662"/>
      <c r="AN15" s="662"/>
      <c r="AO15" s="662"/>
      <c r="AP15" s="662"/>
      <c r="AQ15" s="662"/>
      <c r="AR15" s="930"/>
      <c r="AS15" s="943"/>
      <c r="AT15" s="911"/>
      <c r="AU15" s="662"/>
      <c r="AV15" s="662"/>
      <c r="AW15" s="662"/>
      <c r="AX15" s="662"/>
      <c r="AY15" s="662"/>
      <c r="AZ15" s="930"/>
      <c r="BA15" s="943"/>
      <c r="BB15" s="911"/>
      <c r="BC15" s="662"/>
      <c r="BD15" s="662"/>
      <c r="BE15" s="662"/>
      <c r="BF15" s="662"/>
      <c r="BG15" s="662"/>
      <c r="BH15" s="930"/>
      <c r="BI15" s="943"/>
      <c r="BJ15" s="911"/>
      <c r="BK15" s="662"/>
      <c r="BL15" s="662"/>
      <c r="BM15" s="662"/>
      <c r="BN15" s="662"/>
      <c r="BO15" s="662">
        <v>0</v>
      </c>
      <c r="BP15" s="930"/>
      <c r="BQ15" s="943"/>
      <c r="BR15" s="911"/>
      <c r="BS15" s="662"/>
      <c r="BT15" s="662"/>
      <c r="BU15" s="662"/>
      <c r="BV15" s="662"/>
      <c r="BW15" s="662"/>
      <c r="BX15" s="930"/>
      <c r="BY15" s="943"/>
      <c r="BZ15" s="911"/>
      <c r="CA15" s="662"/>
      <c r="CB15" s="662"/>
      <c r="CC15" s="662"/>
      <c r="CD15" s="662"/>
      <c r="CE15" s="662"/>
      <c r="CF15" s="930"/>
      <c r="CG15" s="943"/>
      <c r="CH15" s="911"/>
      <c r="CI15" s="662"/>
      <c r="CJ15" s="662"/>
      <c r="CK15" s="662"/>
      <c r="CL15" s="662"/>
      <c r="CM15" s="662"/>
      <c r="CN15" s="930"/>
      <c r="CO15" s="943"/>
      <c r="CP15" s="911"/>
      <c r="CQ15" s="662"/>
      <c r="CR15" s="662"/>
      <c r="CS15" s="662"/>
      <c r="CT15" s="662"/>
      <c r="CU15" s="662"/>
      <c r="CV15" s="930"/>
      <c r="CW15" s="976"/>
      <c r="CX15" s="977"/>
      <c r="CY15" s="662"/>
      <c r="CZ15" s="662"/>
      <c r="DA15" s="662"/>
      <c r="DB15" s="936"/>
      <c r="DC15" s="990"/>
      <c r="DD15" s="991"/>
      <c r="DE15" s="682"/>
      <c r="DF15" s="626"/>
      <c r="DG15" s="801"/>
    </row>
    <row r="16" ht="15" hidden="1" spans="2:111">
      <c r="B16" s="912" t="s">
        <v>191</v>
      </c>
      <c r="C16" s="710"/>
      <c r="D16" s="913"/>
      <c r="E16" s="662"/>
      <c r="F16" s="662"/>
      <c r="G16" s="662"/>
      <c r="H16" s="930"/>
      <c r="I16" s="943"/>
      <c r="J16" s="913"/>
      <c r="K16" s="662"/>
      <c r="L16" s="662"/>
      <c r="M16" s="662"/>
      <c r="N16" s="930"/>
      <c r="O16" s="943"/>
      <c r="P16" s="913"/>
      <c r="Q16" s="662"/>
      <c r="R16" s="662"/>
      <c r="S16" s="662"/>
      <c r="T16" s="930"/>
      <c r="U16" s="943"/>
      <c r="V16" s="911"/>
      <c r="W16" s="662"/>
      <c r="X16" s="662"/>
      <c r="Y16" s="662"/>
      <c r="Z16" s="662"/>
      <c r="AA16" s="662"/>
      <c r="AB16" s="930"/>
      <c r="AC16" s="943"/>
      <c r="AD16" s="951"/>
      <c r="AE16" s="662"/>
      <c r="AF16" s="662"/>
      <c r="AG16" s="662"/>
      <c r="AH16" s="662"/>
      <c r="AI16" s="662"/>
      <c r="AJ16" s="930"/>
      <c r="AK16" s="943"/>
      <c r="AL16" s="911"/>
      <c r="AM16" s="662"/>
      <c r="AN16" s="662"/>
      <c r="AO16" s="662"/>
      <c r="AP16" s="662"/>
      <c r="AQ16" s="662"/>
      <c r="AR16" s="930"/>
      <c r="AS16" s="943"/>
      <c r="AT16" s="911"/>
      <c r="AU16" s="662"/>
      <c r="AV16" s="662"/>
      <c r="AW16" s="662"/>
      <c r="AX16" s="662"/>
      <c r="AY16" s="662"/>
      <c r="AZ16" s="930"/>
      <c r="BA16" s="943"/>
      <c r="BB16" s="911"/>
      <c r="BC16" s="662"/>
      <c r="BD16" s="662"/>
      <c r="BE16" s="662"/>
      <c r="BF16" s="662"/>
      <c r="BG16" s="662"/>
      <c r="BH16" s="930"/>
      <c r="BI16" s="943"/>
      <c r="BJ16" s="911"/>
      <c r="BK16" s="662"/>
      <c r="BL16" s="662"/>
      <c r="BM16" s="662"/>
      <c r="BN16" s="662"/>
      <c r="BO16" s="662">
        <v>0</v>
      </c>
      <c r="BP16" s="930"/>
      <c r="BQ16" s="943"/>
      <c r="BR16" s="911"/>
      <c r="BS16" s="662"/>
      <c r="BT16" s="662"/>
      <c r="BU16" s="662"/>
      <c r="BV16" s="662"/>
      <c r="BW16" s="662"/>
      <c r="BX16" s="930"/>
      <c r="BY16" s="943"/>
      <c r="BZ16" s="911"/>
      <c r="CA16" s="662"/>
      <c r="CB16" s="662"/>
      <c r="CC16" s="662"/>
      <c r="CD16" s="662"/>
      <c r="CE16" s="662"/>
      <c r="CF16" s="930"/>
      <c r="CG16" s="943"/>
      <c r="CH16" s="911"/>
      <c r="CI16" s="662"/>
      <c r="CJ16" s="662"/>
      <c r="CK16" s="662"/>
      <c r="CL16" s="662"/>
      <c r="CM16" s="662"/>
      <c r="CN16" s="930"/>
      <c r="CO16" s="943"/>
      <c r="CP16" s="911"/>
      <c r="CQ16" s="662"/>
      <c r="CR16" s="662"/>
      <c r="CS16" s="662"/>
      <c r="CT16" s="662"/>
      <c r="CU16" s="662"/>
      <c r="CV16" s="930"/>
      <c r="CW16" s="976"/>
      <c r="CX16" s="977"/>
      <c r="CY16" s="662"/>
      <c r="CZ16" s="662"/>
      <c r="DA16" s="662"/>
      <c r="DB16" s="936"/>
      <c r="DC16" s="990"/>
      <c r="DD16" s="991"/>
      <c r="DE16" s="682"/>
      <c r="DF16" s="626"/>
      <c r="DG16" s="801"/>
    </row>
    <row r="17" ht="15" hidden="1" spans="2:111">
      <c r="B17" s="912" t="s">
        <v>192</v>
      </c>
      <c r="C17" s="710"/>
      <c r="D17" s="913"/>
      <c r="E17" s="662"/>
      <c r="F17" s="662">
        <v>0</v>
      </c>
      <c r="G17" s="662"/>
      <c r="H17" s="930" t="s">
        <v>51</v>
      </c>
      <c r="I17" s="943"/>
      <c r="J17" s="913"/>
      <c r="K17" s="662"/>
      <c r="L17" s="662">
        <v>0</v>
      </c>
      <c r="M17" s="662"/>
      <c r="N17" s="930" t="s">
        <v>51</v>
      </c>
      <c r="O17" s="943"/>
      <c r="P17" s="913"/>
      <c r="Q17" s="662"/>
      <c r="R17" s="662">
        <v>0</v>
      </c>
      <c r="S17" s="662"/>
      <c r="T17" s="930" t="s">
        <v>51</v>
      </c>
      <c r="U17" s="943"/>
      <c r="V17" s="911"/>
      <c r="W17" s="662"/>
      <c r="X17" s="662"/>
      <c r="Y17" s="662">
        <v>0</v>
      </c>
      <c r="Z17" s="662">
        <v>0</v>
      </c>
      <c r="AA17" s="662"/>
      <c r="AB17" s="930" t="s">
        <v>51</v>
      </c>
      <c r="AC17" s="943"/>
      <c r="AD17" s="951"/>
      <c r="AE17" s="662"/>
      <c r="AF17" s="662"/>
      <c r="AG17" s="662">
        <v>0</v>
      </c>
      <c r="AH17" s="662">
        <v>0</v>
      </c>
      <c r="AI17" s="662"/>
      <c r="AJ17" s="930" t="s">
        <v>51</v>
      </c>
      <c r="AK17" s="943"/>
      <c r="AL17" s="911"/>
      <c r="AM17" s="662"/>
      <c r="AN17" s="662"/>
      <c r="AO17" s="662">
        <v>0</v>
      </c>
      <c r="AP17" s="662">
        <v>0</v>
      </c>
      <c r="AQ17" s="662"/>
      <c r="AR17" s="930" t="s">
        <v>51</v>
      </c>
      <c r="AS17" s="943"/>
      <c r="AT17" s="911"/>
      <c r="AU17" s="662"/>
      <c r="AV17" s="662"/>
      <c r="AW17" s="662">
        <v>0</v>
      </c>
      <c r="AX17" s="662">
        <v>0</v>
      </c>
      <c r="AY17" s="662"/>
      <c r="AZ17" s="930" t="s">
        <v>51</v>
      </c>
      <c r="BA17" s="943"/>
      <c r="BB17" s="911"/>
      <c r="BC17" s="662"/>
      <c r="BD17" s="662"/>
      <c r="BE17" s="662">
        <v>0</v>
      </c>
      <c r="BF17" s="662">
        <v>0</v>
      </c>
      <c r="BG17" s="662"/>
      <c r="BH17" s="930" t="s">
        <v>51</v>
      </c>
      <c r="BI17" s="943"/>
      <c r="BJ17" s="911"/>
      <c r="BK17" s="662"/>
      <c r="BL17" s="662"/>
      <c r="BM17" s="662">
        <v>0</v>
      </c>
      <c r="BN17" s="662">
        <v>0</v>
      </c>
      <c r="BO17" s="662">
        <v>0</v>
      </c>
      <c r="BP17" s="930" t="s">
        <v>51</v>
      </c>
      <c r="BQ17" s="943"/>
      <c r="BR17" s="911"/>
      <c r="BS17" s="662"/>
      <c r="BT17" s="662"/>
      <c r="BU17" s="662">
        <v>0</v>
      </c>
      <c r="BV17" s="662">
        <v>0</v>
      </c>
      <c r="BW17" s="662"/>
      <c r="BX17" s="930" t="s">
        <v>51</v>
      </c>
      <c r="BY17" s="943"/>
      <c r="BZ17" s="911"/>
      <c r="CA17" s="662"/>
      <c r="CB17" s="662"/>
      <c r="CC17" s="662">
        <v>0</v>
      </c>
      <c r="CD17" s="662">
        <v>0</v>
      </c>
      <c r="CE17" s="662"/>
      <c r="CF17" s="930" t="s">
        <v>51</v>
      </c>
      <c r="CG17" s="943"/>
      <c r="CH17" s="911"/>
      <c r="CI17" s="662"/>
      <c r="CJ17" s="662"/>
      <c r="CK17" s="662">
        <v>0</v>
      </c>
      <c r="CL17" s="662">
        <v>0</v>
      </c>
      <c r="CM17" s="662"/>
      <c r="CN17" s="930" t="s">
        <v>51</v>
      </c>
      <c r="CO17" s="943"/>
      <c r="CP17" s="911">
        <v>0</v>
      </c>
      <c r="CQ17" s="662">
        <v>0</v>
      </c>
      <c r="CR17" s="662">
        <v>0</v>
      </c>
      <c r="CS17" s="662">
        <v>0</v>
      </c>
      <c r="CT17" s="662">
        <v>0</v>
      </c>
      <c r="CU17" s="662">
        <v>0</v>
      </c>
      <c r="CV17" s="930" t="s">
        <v>51</v>
      </c>
      <c r="CW17" s="976"/>
      <c r="CX17" s="977"/>
      <c r="CY17" s="662"/>
      <c r="CZ17" s="662"/>
      <c r="DA17" s="662"/>
      <c r="DB17" s="936">
        <v>0</v>
      </c>
      <c r="DC17" s="990" t="s">
        <v>51</v>
      </c>
      <c r="DD17" s="991" t="e">
        <v>#DIV/0!</v>
      </c>
      <c r="DE17" s="682" t="e">
        <v>#DIV/0!</v>
      </c>
      <c r="DF17" s="626" t="e">
        <v>#DIV/0!</v>
      </c>
      <c r="DG17" s="801"/>
    </row>
    <row r="18" ht="15" hidden="1" spans="2:111">
      <c r="B18" s="912" t="s">
        <v>193</v>
      </c>
      <c r="C18" s="710"/>
      <c r="D18" s="913"/>
      <c r="E18" s="916"/>
      <c r="F18" s="662">
        <v>0</v>
      </c>
      <c r="G18" s="662"/>
      <c r="H18" s="930" t="s">
        <v>51</v>
      </c>
      <c r="I18" s="943"/>
      <c r="J18" s="913"/>
      <c r="K18" s="916"/>
      <c r="L18" s="662">
        <v>0</v>
      </c>
      <c r="M18" s="662"/>
      <c r="N18" s="930" t="s">
        <v>51</v>
      </c>
      <c r="O18" s="943"/>
      <c r="P18" s="913"/>
      <c r="Q18" s="916"/>
      <c r="R18" s="662">
        <v>0</v>
      </c>
      <c r="S18" s="662"/>
      <c r="T18" s="930" t="s">
        <v>51</v>
      </c>
      <c r="U18" s="943"/>
      <c r="V18" s="911"/>
      <c r="W18" s="662"/>
      <c r="X18" s="662"/>
      <c r="Y18" s="662">
        <v>0</v>
      </c>
      <c r="Z18" s="662">
        <v>0</v>
      </c>
      <c r="AA18" s="662"/>
      <c r="AB18" s="930" t="s">
        <v>51</v>
      </c>
      <c r="AC18" s="943"/>
      <c r="AD18" s="951"/>
      <c r="AE18" s="916"/>
      <c r="AF18" s="662"/>
      <c r="AG18" s="662">
        <v>0</v>
      </c>
      <c r="AH18" s="662">
        <v>0</v>
      </c>
      <c r="AI18" s="662"/>
      <c r="AJ18" s="930" t="s">
        <v>51</v>
      </c>
      <c r="AK18" s="943"/>
      <c r="AL18" s="911"/>
      <c r="AM18" s="916"/>
      <c r="AN18" s="662"/>
      <c r="AO18" s="662">
        <v>0</v>
      </c>
      <c r="AP18" s="662">
        <v>0</v>
      </c>
      <c r="AQ18" s="662"/>
      <c r="AR18" s="930" t="s">
        <v>51</v>
      </c>
      <c r="AS18" s="943"/>
      <c r="AT18" s="911"/>
      <c r="AU18" s="916"/>
      <c r="AV18" s="662"/>
      <c r="AW18" s="662">
        <v>0</v>
      </c>
      <c r="AX18" s="662">
        <v>0</v>
      </c>
      <c r="AY18" s="662"/>
      <c r="AZ18" s="930" t="s">
        <v>51</v>
      </c>
      <c r="BA18" s="943"/>
      <c r="BB18" s="911"/>
      <c r="BC18" s="916"/>
      <c r="BD18" s="662"/>
      <c r="BE18" s="662">
        <v>0</v>
      </c>
      <c r="BF18" s="662">
        <v>0</v>
      </c>
      <c r="BG18" s="662"/>
      <c r="BH18" s="930" t="s">
        <v>51</v>
      </c>
      <c r="BI18" s="943"/>
      <c r="BJ18" s="911"/>
      <c r="BK18" s="916"/>
      <c r="BL18" s="662"/>
      <c r="BM18" s="662">
        <v>0</v>
      </c>
      <c r="BN18" s="662">
        <v>0</v>
      </c>
      <c r="BO18" s="662">
        <v>0</v>
      </c>
      <c r="BP18" s="930" t="s">
        <v>51</v>
      </c>
      <c r="BQ18" s="943"/>
      <c r="BR18" s="911"/>
      <c r="BS18" s="916"/>
      <c r="BT18" s="662"/>
      <c r="BU18" s="662">
        <v>0</v>
      </c>
      <c r="BV18" s="662">
        <v>0</v>
      </c>
      <c r="BW18" s="662"/>
      <c r="BX18" s="930" t="s">
        <v>51</v>
      </c>
      <c r="BY18" s="943"/>
      <c r="BZ18" s="911"/>
      <c r="CA18" s="916"/>
      <c r="CB18" s="662"/>
      <c r="CC18" s="662">
        <v>0</v>
      </c>
      <c r="CD18" s="662">
        <v>0</v>
      </c>
      <c r="CE18" s="662"/>
      <c r="CF18" s="930" t="s">
        <v>51</v>
      </c>
      <c r="CG18" s="943"/>
      <c r="CH18" s="911"/>
      <c r="CI18" s="662"/>
      <c r="CJ18" s="662"/>
      <c r="CK18" s="662">
        <v>0</v>
      </c>
      <c r="CL18" s="662">
        <v>0</v>
      </c>
      <c r="CM18" s="662"/>
      <c r="CN18" s="930" t="s">
        <v>51</v>
      </c>
      <c r="CO18" s="943"/>
      <c r="CP18" s="911">
        <v>0</v>
      </c>
      <c r="CQ18" s="662">
        <v>0</v>
      </c>
      <c r="CR18" s="662">
        <v>0</v>
      </c>
      <c r="CS18" s="662">
        <v>0</v>
      </c>
      <c r="CT18" s="662">
        <v>0</v>
      </c>
      <c r="CU18" s="662">
        <v>0</v>
      </c>
      <c r="CV18" s="930" t="s">
        <v>51</v>
      </c>
      <c r="CW18" s="976"/>
      <c r="CX18" s="977"/>
      <c r="CY18" s="936"/>
      <c r="CZ18" s="936"/>
      <c r="DA18" s="936"/>
      <c r="DB18" s="936">
        <v>0</v>
      </c>
      <c r="DC18" s="990" t="s">
        <v>51</v>
      </c>
      <c r="DD18" s="991" t="e">
        <v>#DIV/0!</v>
      </c>
      <c r="DE18" s="682" t="e">
        <v>#DIV/0!</v>
      </c>
      <c r="DF18" s="626" t="e">
        <v>#DIV/0!</v>
      </c>
      <c r="DG18" s="801"/>
    </row>
    <row r="19" ht="15" hidden="1" spans="2:111">
      <c r="B19" s="914" t="s">
        <v>194</v>
      </c>
      <c r="C19" s="710"/>
      <c r="D19" s="915"/>
      <c r="E19" s="931"/>
      <c r="F19" s="932">
        <v>0</v>
      </c>
      <c r="G19" s="932"/>
      <c r="H19" s="933" t="s">
        <v>51</v>
      </c>
      <c r="I19" s="943"/>
      <c r="J19" s="915"/>
      <c r="K19" s="931"/>
      <c r="L19" s="932">
        <v>0</v>
      </c>
      <c r="M19" s="932"/>
      <c r="N19" s="933" t="s">
        <v>51</v>
      </c>
      <c r="O19" s="943"/>
      <c r="P19" s="915"/>
      <c r="Q19" s="931"/>
      <c r="R19" s="932">
        <v>0</v>
      </c>
      <c r="S19" s="932"/>
      <c r="T19" s="933" t="s">
        <v>51</v>
      </c>
      <c r="U19" s="943"/>
      <c r="V19" s="950"/>
      <c r="W19" s="932"/>
      <c r="X19" s="932"/>
      <c r="Y19" s="932">
        <v>0</v>
      </c>
      <c r="Z19" s="932">
        <v>0</v>
      </c>
      <c r="AA19" s="932"/>
      <c r="AB19" s="933" t="s">
        <v>51</v>
      </c>
      <c r="AC19" s="943"/>
      <c r="AD19" s="954"/>
      <c r="AE19" s="931"/>
      <c r="AF19" s="932"/>
      <c r="AG19" s="932">
        <v>0</v>
      </c>
      <c r="AH19" s="932">
        <v>0</v>
      </c>
      <c r="AI19" s="932"/>
      <c r="AJ19" s="933" t="s">
        <v>51</v>
      </c>
      <c r="AK19" s="943"/>
      <c r="AL19" s="950"/>
      <c r="AM19" s="931"/>
      <c r="AN19" s="932"/>
      <c r="AO19" s="932">
        <v>0</v>
      </c>
      <c r="AP19" s="932">
        <v>0</v>
      </c>
      <c r="AQ19" s="932"/>
      <c r="AR19" s="933" t="s">
        <v>51</v>
      </c>
      <c r="AS19" s="943"/>
      <c r="AT19" s="950"/>
      <c r="AU19" s="931"/>
      <c r="AV19" s="932"/>
      <c r="AW19" s="932">
        <v>0</v>
      </c>
      <c r="AX19" s="932">
        <v>0</v>
      </c>
      <c r="AY19" s="932"/>
      <c r="AZ19" s="933" t="s">
        <v>51</v>
      </c>
      <c r="BA19" s="943"/>
      <c r="BB19" s="950"/>
      <c r="BC19" s="931"/>
      <c r="BD19" s="932"/>
      <c r="BE19" s="932">
        <v>0</v>
      </c>
      <c r="BF19" s="932">
        <v>0</v>
      </c>
      <c r="BG19" s="932"/>
      <c r="BH19" s="933" t="s">
        <v>51</v>
      </c>
      <c r="BI19" s="943"/>
      <c r="BJ19" s="950"/>
      <c r="BK19" s="931"/>
      <c r="BL19" s="932"/>
      <c r="BM19" s="932">
        <v>0</v>
      </c>
      <c r="BN19" s="932">
        <v>0</v>
      </c>
      <c r="BO19" s="932">
        <v>0</v>
      </c>
      <c r="BP19" s="933" t="s">
        <v>51</v>
      </c>
      <c r="BQ19" s="943"/>
      <c r="BR19" s="950"/>
      <c r="BS19" s="931"/>
      <c r="BT19" s="932"/>
      <c r="BU19" s="932">
        <v>0</v>
      </c>
      <c r="BV19" s="932">
        <v>0</v>
      </c>
      <c r="BW19" s="932"/>
      <c r="BX19" s="933" t="s">
        <v>51</v>
      </c>
      <c r="BY19" s="943"/>
      <c r="BZ19" s="950"/>
      <c r="CA19" s="931"/>
      <c r="CB19" s="932"/>
      <c r="CC19" s="932">
        <v>0</v>
      </c>
      <c r="CD19" s="932">
        <v>0</v>
      </c>
      <c r="CE19" s="932"/>
      <c r="CF19" s="933" t="s">
        <v>51</v>
      </c>
      <c r="CG19" s="943"/>
      <c r="CH19" s="950"/>
      <c r="CI19" s="932"/>
      <c r="CJ19" s="932"/>
      <c r="CK19" s="932">
        <v>0</v>
      </c>
      <c r="CL19" s="932">
        <v>0</v>
      </c>
      <c r="CM19" s="932"/>
      <c r="CN19" s="933" t="s">
        <v>51</v>
      </c>
      <c r="CO19" s="943"/>
      <c r="CP19" s="950">
        <v>0</v>
      </c>
      <c r="CQ19" s="932">
        <v>0</v>
      </c>
      <c r="CR19" s="932">
        <v>0</v>
      </c>
      <c r="CS19" s="932">
        <v>0</v>
      </c>
      <c r="CT19" s="932">
        <v>0</v>
      </c>
      <c r="CU19" s="932">
        <v>0</v>
      </c>
      <c r="CV19" s="933" t="s">
        <v>51</v>
      </c>
      <c r="CW19" s="976"/>
      <c r="CX19" s="978"/>
      <c r="CY19" s="979"/>
      <c r="CZ19" s="979"/>
      <c r="DA19" s="979"/>
      <c r="DB19" s="979">
        <v>0</v>
      </c>
      <c r="DC19" s="992" t="s">
        <v>51</v>
      </c>
      <c r="DD19" s="993" t="e">
        <v>#DIV/0!</v>
      </c>
      <c r="DE19" s="685" t="e">
        <v>#DIV/0!</v>
      </c>
      <c r="DF19" s="633" t="e">
        <v>#DIV/0!</v>
      </c>
      <c r="DG19" s="801"/>
    </row>
    <row r="20" ht="5.25" hidden="1" customHeight="1" spans="3:110">
      <c r="C20" s="710"/>
      <c r="D20" s="916"/>
      <c r="E20" s="662"/>
      <c r="F20" s="662"/>
      <c r="G20" s="662"/>
      <c r="H20" s="934" t="s">
        <v>51</v>
      </c>
      <c r="I20" s="943"/>
      <c r="J20" s="916"/>
      <c r="K20" s="662"/>
      <c r="L20" s="662"/>
      <c r="M20" s="662"/>
      <c r="N20" s="934" t="s">
        <v>51</v>
      </c>
      <c r="O20" s="943"/>
      <c r="P20" s="916"/>
      <c r="Q20" s="662"/>
      <c r="R20" s="662"/>
      <c r="S20" s="662"/>
      <c r="T20" s="934" t="s">
        <v>51</v>
      </c>
      <c r="U20" s="943"/>
      <c r="V20" s="662"/>
      <c r="W20" s="662"/>
      <c r="X20" s="662"/>
      <c r="Y20" s="662"/>
      <c r="Z20" s="662"/>
      <c r="AA20" s="662"/>
      <c r="AB20" s="934" t="s">
        <v>51</v>
      </c>
      <c r="AC20" s="943"/>
      <c r="AD20" s="955"/>
      <c r="AE20" s="662"/>
      <c r="AF20" s="662"/>
      <c r="AG20" s="662"/>
      <c r="AH20" s="662"/>
      <c r="AI20" s="662"/>
      <c r="AJ20" s="934" t="s">
        <v>51</v>
      </c>
      <c r="AK20" s="943"/>
      <c r="AL20" s="662"/>
      <c r="AM20" s="662"/>
      <c r="AN20" s="662"/>
      <c r="AO20" s="662"/>
      <c r="AP20" s="662"/>
      <c r="AQ20" s="662"/>
      <c r="AR20" s="934" t="s">
        <v>51</v>
      </c>
      <c r="AS20" s="943"/>
      <c r="AT20" s="662"/>
      <c r="AU20" s="662"/>
      <c r="AV20" s="662"/>
      <c r="AW20" s="662"/>
      <c r="AX20" s="662"/>
      <c r="AY20" s="662"/>
      <c r="AZ20" s="934" t="s">
        <v>51</v>
      </c>
      <c r="BA20" s="943"/>
      <c r="BB20" s="662"/>
      <c r="BC20" s="662"/>
      <c r="BD20" s="662"/>
      <c r="BE20" s="662"/>
      <c r="BF20" s="662"/>
      <c r="BG20" s="662"/>
      <c r="BH20" s="934" t="s">
        <v>51</v>
      </c>
      <c r="BI20" s="943"/>
      <c r="BJ20" s="662"/>
      <c r="BK20" s="662"/>
      <c r="BL20" s="662"/>
      <c r="BM20" s="662"/>
      <c r="BN20" s="662"/>
      <c r="BO20" s="662">
        <v>0</v>
      </c>
      <c r="BP20" s="934" t="s">
        <v>51</v>
      </c>
      <c r="BQ20" s="943"/>
      <c r="BR20" s="662"/>
      <c r="BS20" s="662"/>
      <c r="BT20" s="662"/>
      <c r="BU20" s="662"/>
      <c r="BV20" s="662"/>
      <c r="BW20" s="662"/>
      <c r="BX20" s="934" t="s">
        <v>51</v>
      </c>
      <c r="BY20" s="943"/>
      <c r="BZ20" s="662"/>
      <c r="CA20" s="662"/>
      <c r="CB20" s="662"/>
      <c r="CC20" s="662"/>
      <c r="CD20" s="662"/>
      <c r="CE20" s="662"/>
      <c r="CF20" s="934" t="s">
        <v>51</v>
      </c>
      <c r="CG20" s="943"/>
      <c r="CH20" s="662"/>
      <c r="CI20" s="662"/>
      <c r="CJ20" s="662"/>
      <c r="CK20" s="662"/>
      <c r="CL20" s="662"/>
      <c r="CM20" s="662"/>
      <c r="CN20" s="934" t="s">
        <v>51</v>
      </c>
      <c r="CO20" s="943"/>
      <c r="CP20" s="662"/>
      <c r="CQ20" s="662"/>
      <c r="CR20" s="662"/>
      <c r="CS20" s="662"/>
      <c r="CT20" s="662"/>
      <c r="CU20" s="662"/>
      <c r="CV20" s="916"/>
      <c r="CW20" s="976"/>
      <c r="CX20" s="936"/>
      <c r="CY20" s="936"/>
      <c r="CZ20" s="936"/>
      <c r="DA20" s="936"/>
      <c r="DB20" s="936"/>
      <c r="DC20" s="934"/>
      <c r="DD20" s="934"/>
      <c r="DE20" s="711"/>
      <c r="DF20" s="711"/>
    </row>
    <row r="21" s="877" customFormat="1" ht="15" hidden="1" spans="2:111">
      <c r="B21" s="908" t="s">
        <v>195</v>
      </c>
      <c r="C21" s="787"/>
      <c r="D21" s="917">
        <v>0</v>
      </c>
      <c r="E21" s="927">
        <v>0</v>
      </c>
      <c r="F21" s="927">
        <v>0</v>
      </c>
      <c r="G21" s="927">
        <v>0</v>
      </c>
      <c r="H21" s="928" t="s">
        <v>51</v>
      </c>
      <c r="I21" s="787"/>
      <c r="J21" s="917">
        <v>0</v>
      </c>
      <c r="K21" s="927">
        <v>0</v>
      </c>
      <c r="L21" s="927">
        <v>0</v>
      </c>
      <c r="M21" s="927">
        <v>0</v>
      </c>
      <c r="N21" s="928" t="s">
        <v>51</v>
      </c>
      <c r="O21" s="787"/>
      <c r="P21" s="917">
        <v>0</v>
      </c>
      <c r="Q21" s="927">
        <v>0</v>
      </c>
      <c r="R21" s="927">
        <v>0</v>
      </c>
      <c r="S21" s="927">
        <v>0</v>
      </c>
      <c r="T21" s="928" t="s">
        <v>51</v>
      </c>
      <c r="U21" s="787"/>
      <c r="V21" s="909">
        <v>0</v>
      </c>
      <c r="W21" s="927">
        <v>0</v>
      </c>
      <c r="X21" s="927">
        <v>0</v>
      </c>
      <c r="Y21" s="927">
        <v>0</v>
      </c>
      <c r="Z21" s="927">
        <v>0</v>
      </c>
      <c r="AA21" s="927">
        <v>0</v>
      </c>
      <c r="AB21" s="928" t="s">
        <v>51</v>
      </c>
      <c r="AC21" s="787"/>
      <c r="AD21" s="956">
        <v>0</v>
      </c>
      <c r="AE21" s="927">
        <v>0</v>
      </c>
      <c r="AF21" s="927">
        <v>9786.98367830608</v>
      </c>
      <c r="AG21" s="927">
        <v>0</v>
      </c>
      <c r="AH21" s="927">
        <v>-9786.98367830608</v>
      </c>
      <c r="AI21" s="927">
        <v>0</v>
      </c>
      <c r="AJ21" s="928" t="s">
        <v>51</v>
      </c>
      <c r="AK21" s="787"/>
      <c r="AL21" s="909">
        <v>0</v>
      </c>
      <c r="AM21" s="927">
        <v>0</v>
      </c>
      <c r="AN21" s="927">
        <v>0</v>
      </c>
      <c r="AO21" s="927">
        <v>0</v>
      </c>
      <c r="AP21" s="927">
        <v>0</v>
      </c>
      <c r="AQ21" s="927">
        <v>0</v>
      </c>
      <c r="AR21" s="928" t="s">
        <v>51</v>
      </c>
      <c r="AS21" s="787"/>
      <c r="AT21" s="909">
        <v>0</v>
      </c>
      <c r="AU21" s="927">
        <v>0</v>
      </c>
      <c r="AV21" s="927">
        <v>0</v>
      </c>
      <c r="AW21" s="927">
        <v>0</v>
      </c>
      <c r="AX21" s="927">
        <v>0</v>
      </c>
      <c r="AY21" s="927">
        <v>0</v>
      </c>
      <c r="AZ21" s="928" t="s">
        <v>51</v>
      </c>
      <c r="BA21" s="787"/>
      <c r="BB21" s="917">
        <v>0</v>
      </c>
      <c r="BC21" s="927">
        <v>0</v>
      </c>
      <c r="BD21" s="927"/>
      <c r="BE21" s="927">
        <v>0</v>
      </c>
      <c r="BF21" s="927">
        <v>0</v>
      </c>
      <c r="BG21" s="927">
        <v>0</v>
      </c>
      <c r="BH21" s="928" t="s">
        <v>51</v>
      </c>
      <c r="BI21" s="787"/>
      <c r="BJ21" s="909">
        <v>0</v>
      </c>
      <c r="BK21" s="927">
        <v>0</v>
      </c>
      <c r="BL21" s="927">
        <v>0</v>
      </c>
      <c r="BM21" s="927">
        <v>0</v>
      </c>
      <c r="BN21" s="927">
        <v>0</v>
      </c>
      <c r="BO21" s="927">
        <v>0</v>
      </c>
      <c r="BP21" s="928" t="s">
        <v>51</v>
      </c>
      <c r="BQ21" s="787"/>
      <c r="BR21" s="909">
        <v>0</v>
      </c>
      <c r="BS21" s="927">
        <v>0</v>
      </c>
      <c r="BT21" s="927">
        <v>0</v>
      </c>
      <c r="BU21" s="927">
        <v>0</v>
      </c>
      <c r="BV21" s="927">
        <v>0</v>
      </c>
      <c r="BW21" s="927">
        <v>0</v>
      </c>
      <c r="BX21" s="928" t="s">
        <v>51</v>
      </c>
      <c r="BY21" s="787"/>
      <c r="BZ21" s="909">
        <v>0</v>
      </c>
      <c r="CA21" s="927">
        <v>0</v>
      </c>
      <c r="CB21" s="927">
        <v>0</v>
      </c>
      <c r="CC21" s="927">
        <v>0</v>
      </c>
      <c r="CD21" s="927">
        <v>0</v>
      </c>
      <c r="CE21" s="927">
        <v>0</v>
      </c>
      <c r="CF21" s="928" t="s">
        <v>51</v>
      </c>
      <c r="CG21" s="787"/>
      <c r="CH21" s="909">
        <v>0</v>
      </c>
      <c r="CI21" s="927">
        <v>0</v>
      </c>
      <c r="CJ21" s="927">
        <v>0</v>
      </c>
      <c r="CK21" s="927">
        <v>0</v>
      </c>
      <c r="CL21" s="927">
        <v>0</v>
      </c>
      <c r="CM21" s="927">
        <v>0</v>
      </c>
      <c r="CN21" s="928" t="s">
        <v>51</v>
      </c>
      <c r="CO21" s="787"/>
      <c r="CP21" s="909">
        <v>0</v>
      </c>
      <c r="CQ21" s="927">
        <v>0</v>
      </c>
      <c r="CR21" s="927">
        <v>0</v>
      </c>
      <c r="CS21" s="927">
        <v>0</v>
      </c>
      <c r="CT21" s="927">
        <v>0</v>
      </c>
      <c r="CU21" s="927">
        <v>0</v>
      </c>
      <c r="CV21" s="928" t="s">
        <v>51</v>
      </c>
      <c r="CW21" s="609"/>
      <c r="CX21" s="958">
        <v>0</v>
      </c>
      <c r="CY21" s="927">
        <v>0</v>
      </c>
      <c r="CZ21" s="927">
        <v>0</v>
      </c>
      <c r="DA21" s="927">
        <v>0</v>
      </c>
      <c r="DB21" s="937">
        <v>0</v>
      </c>
      <c r="DC21" s="986" t="s">
        <v>51</v>
      </c>
      <c r="DD21" s="987" t="e">
        <v>#DIV/0!</v>
      </c>
      <c r="DE21" s="987" t="e">
        <v>#DIV/0!</v>
      </c>
      <c r="DF21" s="999" t="e">
        <v>#DIV/0!</v>
      </c>
      <c r="DG21" s="807"/>
    </row>
    <row r="22" ht="12.95" hidden="1" customHeight="1" spans="2:111">
      <c r="B22" s="910" t="s">
        <v>186</v>
      </c>
      <c r="C22" s="710"/>
      <c r="D22" s="918"/>
      <c r="E22" s="935"/>
      <c r="F22" s="935">
        <v>0</v>
      </c>
      <c r="G22" s="935"/>
      <c r="H22" s="929" t="s">
        <v>51</v>
      </c>
      <c r="I22" s="943"/>
      <c r="J22" s="918"/>
      <c r="K22" s="935"/>
      <c r="L22" s="935">
        <v>0</v>
      </c>
      <c r="M22" s="935"/>
      <c r="N22" s="929" t="s">
        <v>51</v>
      </c>
      <c r="O22" s="943"/>
      <c r="P22" s="918"/>
      <c r="Q22" s="935"/>
      <c r="R22" s="935">
        <v>0</v>
      </c>
      <c r="S22" s="935"/>
      <c r="T22" s="929" t="s">
        <v>51</v>
      </c>
      <c r="U22" s="943"/>
      <c r="V22" s="918"/>
      <c r="W22" s="935"/>
      <c r="X22" s="935"/>
      <c r="Y22" s="935">
        <v>0</v>
      </c>
      <c r="Z22" s="935">
        <v>0</v>
      </c>
      <c r="AA22" s="935"/>
      <c r="AB22" s="929" t="s">
        <v>51</v>
      </c>
      <c r="AC22" s="943"/>
      <c r="AD22" s="957"/>
      <c r="AE22" s="935"/>
      <c r="AF22" s="935"/>
      <c r="AG22" s="935">
        <v>0</v>
      </c>
      <c r="AH22" s="935">
        <v>0</v>
      </c>
      <c r="AI22" s="935"/>
      <c r="AJ22" s="929" t="s">
        <v>51</v>
      </c>
      <c r="AK22" s="943"/>
      <c r="AL22" s="918"/>
      <c r="AM22" s="935"/>
      <c r="AN22" s="935"/>
      <c r="AO22" s="935">
        <v>0</v>
      </c>
      <c r="AP22" s="935">
        <v>0</v>
      </c>
      <c r="AQ22" s="935"/>
      <c r="AR22" s="929" t="s">
        <v>51</v>
      </c>
      <c r="AS22" s="943"/>
      <c r="AT22" s="918"/>
      <c r="AU22" s="935"/>
      <c r="AV22" s="935"/>
      <c r="AW22" s="935">
        <v>0</v>
      </c>
      <c r="AX22" s="935">
        <v>0</v>
      </c>
      <c r="AY22" s="935"/>
      <c r="AZ22" s="929" t="s">
        <v>51</v>
      </c>
      <c r="BA22" s="943"/>
      <c r="BB22" s="918"/>
      <c r="BC22" s="935"/>
      <c r="BD22" s="935"/>
      <c r="BE22" s="935">
        <v>0</v>
      </c>
      <c r="BF22" s="935">
        <v>0</v>
      </c>
      <c r="BG22" s="935"/>
      <c r="BH22" s="929" t="s">
        <v>51</v>
      </c>
      <c r="BI22" s="943"/>
      <c r="BJ22" s="918"/>
      <c r="BK22" s="935"/>
      <c r="BL22" s="935"/>
      <c r="BM22" s="935">
        <v>0</v>
      </c>
      <c r="BN22" s="935">
        <v>0</v>
      </c>
      <c r="BO22" s="935">
        <v>0</v>
      </c>
      <c r="BP22" s="929" t="s">
        <v>51</v>
      </c>
      <c r="BQ22" s="943"/>
      <c r="BR22" s="918"/>
      <c r="BS22" s="935"/>
      <c r="BT22" s="935"/>
      <c r="BU22" s="935">
        <v>0</v>
      </c>
      <c r="BV22" s="935">
        <v>0</v>
      </c>
      <c r="BW22" s="935"/>
      <c r="BX22" s="929" t="s">
        <v>51</v>
      </c>
      <c r="BY22" s="943"/>
      <c r="BZ22" s="918"/>
      <c r="CA22" s="935"/>
      <c r="CB22" s="935"/>
      <c r="CC22" s="935">
        <v>0</v>
      </c>
      <c r="CD22" s="935">
        <v>0</v>
      </c>
      <c r="CE22" s="935"/>
      <c r="CF22" s="929" t="s">
        <v>51</v>
      </c>
      <c r="CG22" s="943"/>
      <c r="CH22" s="918"/>
      <c r="CI22" s="935"/>
      <c r="CJ22" s="935"/>
      <c r="CK22" s="935">
        <v>0</v>
      </c>
      <c r="CL22" s="935">
        <v>0</v>
      </c>
      <c r="CM22" s="935"/>
      <c r="CN22" s="929" t="s">
        <v>51</v>
      </c>
      <c r="CO22" s="943"/>
      <c r="CP22" s="919">
        <v>0</v>
      </c>
      <c r="CQ22" s="935">
        <v>0</v>
      </c>
      <c r="CR22" s="935">
        <v>0</v>
      </c>
      <c r="CS22" s="935">
        <v>0</v>
      </c>
      <c r="CT22" s="935">
        <v>0</v>
      </c>
      <c r="CU22" s="935">
        <v>0</v>
      </c>
      <c r="CV22" s="929" t="s">
        <v>51</v>
      </c>
      <c r="CW22" s="976"/>
      <c r="CX22" s="980"/>
      <c r="CY22" s="935"/>
      <c r="CZ22" s="935"/>
      <c r="DA22" s="935"/>
      <c r="DB22" s="982">
        <v>0</v>
      </c>
      <c r="DC22" s="988" t="s">
        <v>51</v>
      </c>
      <c r="DD22" s="989" t="e">
        <v>#DIV/0!</v>
      </c>
      <c r="DE22" s="681" t="e">
        <v>#DIV/0!</v>
      </c>
      <c r="DF22" s="624" t="e">
        <v>#DIV/0!</v>
      </c>
      <c r="DG22" s="801"/>
    </row>
    <row r="23" ht="12.95" hidden="1" customHeight="1" spans="2:111">
      <c r="B23" s="910" t="s">
        <v>187</v>
      </c>
      <c r="C23" s="710"/>
      <c r="D23" s="913"/>
      <c r="E23" s="662"/>
      <c r="F23" s="662">
        <v>0</v>
      </c>
      <c r="G23" s="662"/>
      <c r="H23" s="930" t="s">
        <v>51</v>
      </c>
      <c r="I23" s="943"/>
      <c r="J23" s="913"/>
      <c r="K23" s="662"/>
      <c r="L23" s="662">
        <v>0</v>
      </c>
      <c r="M23" s="662"/>
      <c r="N23" s="930" t="s">
        <v>51</v>
      </c>
      <c r="O23" s="943"/>
      <c r="P23" s="913"/>
      <c r="Q23" s="662"/>
      <c r="R23" s="662">
        <v>0</v>
      </c>
      <c r="S23" s="662"/>
      <c r="T23" s="930" t="s">
        <v>51</v>
      </c>
      <c r="U23" s="943"/>
      <c r="V23" s="913"/>
      <c r="W23" s="662"/>
      <c r="X23" s="662"/>
      <c r="Y23" s="662">
        <v>0</v>
      </c>
      <c r="Z23" s="662">
        <v>0</v>
      </c>
      <c r="AA23" s="662"/>
      <c r="AB23" s="930" t="s">
        <v>51</v>
      </c>
      <c r="AC23" s="943"/>
      <c r="AD23" s="951"/>
      <c r="AE23" s="662"/>
      <c r="AF23" s="662"/>
      <c r="AG23" s="662">
        <v>0</v>
      </c>
      <c r="AH23" s="662">
        <v>0</v>
      </c>
      <c r="AI23" s="662"/>
      <c r="AJ23" s="930" t="s">
        <v>51</v>
      </c>
      <c r="AK23" s="943"/>
      <c r="AL23" s="913"/>
      <c r="AM23" s="662"/>
      <c r="AN23" s="662"/>
      <c r="AO23" s="662">
        <v>0</v>
      </c>
      <c r="AP23" s="662">
        <v>0</v>
      </c>
      <c r="AQ23" s="662"/>
      <c r="AR23" s="930" t="s">
        <v>51</v>
      </c>
      <c r="AS23" s="943"/>
      <c r="AT23" s="913"/>
      <c r="AU23" s="662"/>
      <c r="AV23" s="662"/>
      <c r="AW23" s="662">
        <v>0</v>
      </c>
      <c r="AX23" s="662">
        <v>0</v>
      </c>
      <c r="AY23" s="662"/>
      <c r="AZ23" s="930" t="s">
        <v>51</v>
      </c>
      <c r="BA23" s="943"/>
      <c r="BB23" s="913"/>
      <c r="BC23" s="662"/>
      <c r="BD23" s="662"/>
      <c r="BE23" s="662">
        <v>0</v>
      </c>
      <c r="BF23" s="662">
        <v>0</v>
      </c>
      <c r="BG23" s="662"/>
      <c r="BH23" s="930" t="s">
        <v>51</v>
      </c>
      <c r="BI23" s="943"/>
      <c r="BJ23" s="913"/>
      <c r="BK23" s="662"/>
      <c r="BL23" s="662"/>
      <c r="BM23" s="662">
        <v>0</v>
      </c>
      <c r="BN23" s="662">
        <v>0</v>
      </c>
      <c r="BO23" s="662">
        <v>0</v>
      </c>
      <c r="BP23" s="930" t="s">
        <v>51</v>
      </c>
      <c r="BQ23" s="943"/>
      <c r="BR23" s="913"/>
      <c r="BS23" s="662"/>
      <c r="BT23" s="662"/>
      <c r="BU23" s="662">
        <v>0</v>
      </c>
      <c r="BV23" s="662">
        <v>0</v>
      </c>
      <c r="BW23" s="662"/>
      <c r="BX23" s="930" t="s">
        <v>51</v>
      </c>
      <c r="BY23" s="943"/>
      <c r="BZ23" s="913"/>
      <c r="CA23" s="662"/>
      <c r="CB23" s="662"/>
      <c r="CC23" s="662">
        <v>0</v>
      </c>
      <c r="CD23" s="662">
        <v>0</v>
      </c>
      <c r="CE23" s="662"/>
      <c r="CF23" s="930" t="s">
        <v>51</v>
      </c>
      <c r="CG23" s="943"/>
      <c r="CH23" s="913"/>
      <c r="CI23" s="662"/>
      <c r="CJ23" s="662"/>
      <c r="CK23" s="662">
        <v>0</v>
      </c>
      <c r="CL23" s="662">
        <v>0</v>
      </c>
      <c r="CM23" s="662"/>
      <c r="CN23" s="930" t="s">
        <v>51</v>
      </c>
      <c r="CO23" s="943"/>
      <c r="CP23" s="911">
        <v>0</v>
      </c>
      <c r="CQ23" s="662">
        <v>0</v>
      </c>
      <c r="CR23" s="662">
        <v>0</v>
      </c>
      <c r="CS23" s="662">
        <v>0</v>
      </c>
      <c r="CT23" s="662">
        <v>0</v>
      </c>
      <c r="CU23" s="662">
        <v>0</v>
      </c>
      <c r="CV23" s="930" t="s">
        <v>51</v>
      </c>
      <c r="CW23" s="976"/>
      <c r="CX23" s="977"/>
      <c r="CY23" s="662"/>
      <c r="CZ23" s="662"/>
      <c r="DA23" s="662"/>
      <c r="DB23" s="936">
        <v>0</v>
      </c>
      <c r="DC23" s="990" t="s">
        <v>51</v>
      </c>
      <c r="DD23" s="991" t="e">
        <v>#DIV/0!</v>
      </c>
      <c r="DE23" s="682" t="e">
        <v>#DIV/0!</v>
      </c>
      <c r="DF23" s="626" t="e">
        <v>#DIV/0!</v>
      </c>
      <c r="DG23" s="801"/>
    </row>
    <row r="24" ht="12.95" hidden="1" customHeight="1" spans="2:111">
      <c r="B24" s="910" t="s">
        <v>188</v>
      </c>
      <c r="C24" s="710"/>
      <c r="D24" s="913"/>
      <c r="E24" s="662"/>
      <c r="F24" s="662">
        <v>0</v>
      </c>
      <c r="G24" s="662"/>
      <c r="H24" s="930" t="s">
        <v>51</v>
      </c>
      <c r="I24" s="943"/>
      <c r="J24" s="913"/>
      <c r="K24" s="662"/>
      <c r="L24" s="662">
        <v>0</v>
      </c>
      <c r="M24" s="662"/>
      <c r="N24" s="930" t="s">
        <v>51</v>
      </c>
      <c r="O24" s="943"/>
      <c r="P24" s="913"/>
      <c r="Q24" s="662"/>
      <c r="R24" s="662">
        <v>0</v>
      </c>
      <c r="S24" s="662"/>
      <c r="T24" s="930" t="s">
        <v>51</v>
      </c>
      <c r="U24" s="943"/>
      <c r="V24" s="913"/>
      <c r="W24" s="662"/>
      <c r="X24" s="662"/>
      <c r="Y24" s="662">
        <v>0</v>
      </c>
      <c r="Z24" s="662">
        <v>0</v>
      </c>
      <c r="AA24" s="662"/>
      <c r="AB24" s="930" t="s">
        <v>51</v>
      </c>
      <c r="AC24" s="943"/>
      <c r="AD24" s="951"/>
      <c r="AE24" s="662"/>
      <c r="AF24" s="662"/>
      <c r="AG24" s="662">
        <v>0</v>
      </c>
      <c r="AH24" s="662">
        <v>0</v>
      </c>
      <c r="AI24" s="662"/>
      <c r="AJ24" s="930" t="s">
        <v>51</v>
      </c>
      <c r="AK24" s="943"/>
      <c r="AL24" s="913"/>
      <c r="AM24" s="662"/>
      <c r="AN24" s="662"/>
      <c r="AO24" s="662">
        <v>0</v>
      </c>
      <c r="AP24" s="662">
        <v>0</v>
      </c>
      <c r="AQ24" s="662"/>
      <c r="AR24" s="930" t="s">
        <v>51</v>
      </c>
      <c r="AS24" s="943"/>
      <c r="AT24" s="913"/>
      <c r="AU24" s="662"/>
      <c r="AV24" s="662"/>
      <c r="AW24" s="662">
        <v>0</v>
      </c>
      <c r="AX24" s="662">
        <v>0</v>
      </c>
      <c r="AY24" s="662"/>
      <c r="AZ24" s="930" t="s">
        <v>51</v>
      </c>
      <c r="BA24" s="943"/>
      <c r="BB24" s="913"/>
      <c r="BC24" s="662"/>
      <c r="BD24" s="662"/>
      <c r="BE24" s="662">
        <v>0</v>
      </c>
      <c r="BF24" s="662">
        <v>0</v>
      </c>
      <c r="BG24" s="662"/>
      <c r="BH24" s="930" t="s">
        <v>51</v>
      </c>
      <c r="BI24" s="943"/>
      <c r="BJ24" s="913"/>
      <c r="BK24" s="662"/>
      <c r="BL24" s="662"/>
      <c r="BM24" s="662">
        <v>0</v>
      </c>
      <c r="BN24" s="662">
        <v>0</v>
      </c>
      <c r="BO24" s="662">
        <v>0</v>
      </c>
      <c r="BP24" s="930" t="s">
        <v>51</v>
      </c>
      <c r="BQ24" s="943"/>
      <c r="BR24" s="913"/>
      <c r="BS24" s="662"/>
      <c r="BT24" s="662"/>
      <c r="BU24" s="662">
        <v>0</v>
      </c>
      <c r="BV24" s="662">
        <v>0</v>
      </c>
      <c r="BW24" s="662"/>
      <c r="BX24" s="930" t="s">
        <v>51</v>
      </c>
      <c r="BY24" s="943"/>
      <c r="BZ24" s="913"/>
      <c r="CA24" s="662"/>
      <c r="CB24" s="662"/>
      <c r="CC24" s="662">
        <v>0</v>
      </c>
      <c r="CD24" s="662">
        <v>0</v>
      </c>
      <c r="CE24" s="662"/>
      <c r="CF24" s="930" t="s">
        <v>51</v>
      </c>
      <c r="CG24" s="943"/>
      <c r="CH24" s="913"/>
      <c r="CI24" s="662"/>
      <c r="CJ24" s="662"/>
      <c r="CK24" s="662">
        <v>0</v>
      </c>
      <c r="CL24" s="662">
        <v>0</v>
      </c>
      <c r="CM24" s="662"/>
      <c r="CN24" s="930" t="s">
        <v>51</v>
      </c>
      <c r="CO24" s="943"/>
      <c r="CP24" s="911">
        <v>0</v>
      </c>
      <c r="CQ24" s="662">
        <v>0</v>
      </c>
      <c r="CR24" s="662">
        <v>0</v>
      </c>
      <c r="CS24" s="662">
        <v>0</v>
      </c>
      <c r="CT24" s="662">
        <v>0</v>
      </c>
      <c r="CU24" s="662">
        <v>0</v>
      </c>
      <c r="CV24" s="930" t="s">
        <v>51</v>
      </c>
      <c r="CW24" s="976"/>
      <c r="CX24" s="977"/>
      <c r="CY24" s="662"/>
      <c r="CZ24" s="662"/>
      <c r="DA24" s="662"/>
      <c r="DB24" s="936">
        <v>0</v>
      </c>
      <c r="DC24" s="990" t="s">
        <v>51</v>
      </c>
      <c r="DD24" s="991" t="e">
        <v>#DIV/0!</v>
      </c>
      <c r="DE24" s="682" t="e">
        <v>#DIV/0!</v>
      </c>
      <c r="DF24" s="626" t="e">
        <v>#DIV/0!</v>
      </c>
      <c r="DG24" s="801"/>
    </row>
    <row r="25" ht="12.95" hidden="1" customHeight="1" spans="2:111">
      <c r="B25" s="912" t="s">
        <v>189</v>
      </c>
      <c r="C25" s="710"/>
      <c r="D25" s="913"/>
      <c r="E25" s="662"/>
      <c r="F25" s="662"/>
      <c r="G25" s="662"/>
      <c r="H25" s="930"/>
      <c r="I25" s="943"/>
      <c r="J25" s="913"/>
      <c r="K25" s="662"/>
      <c r="L25" s="662"/>
      <c r="M25" s="662"/>
      <c r="N25" s="930"/>
      <c r="O25" s="943"/>
      <c r="P25" s="913"/>
      <c r="Q25" s="662"/>
      <c r="R25" s="662"/>
      <c r="S25" s="662"/>
      <c r="T25" s="930"/>
      <c r="U25" s="943"/>
      <c r="V25" s="913"/>
      <c r="W25" s="662"/>
      <c r="X25" s="662"/>
      <c r="Y25" s="662"/>
      <c r="Z25" s="662"/>
      <c r="AA25" s="662"/>
      <c r="AB25" s="930"/>
      <c r="AC25" s="943"/>
      <c r="AD25" s="951"/>
      <c r="AE25" s="662"/>
      <c r="AF25" s="662"/>
      <c r="AG25" s="662"/>
      <c r="AH25" s="662"/>
      <c r="AI25" s="662"/>
      <c r="AJ25" s="930"/>
      <c r="AK25" s="943"/>
      <c r="AL25" s="913"/>
      <c r="AM25" s="662"/>
      <c r="AN25" s="662"/>
      <c r="AO25" s="662"/>
      <c r="AP25" s="662"/>
      <c r="AQ25" s="662"/>
      <c r="AR25" s="930"/>
      <c r="AS25" s="943"/>
      <c r="AT25" s="913"/>
      <c r="AU25" s="662"/>
      <c r="AV25" s="662"/>
      <c r="AW25" s="662"/>
      <c r="AX25" s="662"/>
      <c r="AY25" s="662"/>
      <c r="AZ25" s="930"/>
      <c r="BA25" s="943"/>
      <c r="BB25" s="913"/>
      <c r="BC25" s="662"/>
      <c r="BD25" s="662"/>
      <c r="BE25" s="662"/>
      <c r="BF25" s="662"/>
      <c r="BG25" s="662"/>
      <c r="BH25" s="930"/>
      <c r="BI25" s="943"/>
      <c r="BJ25" s="913"/>
      <c r="BK25" s="662"/>
      <c r="BL25" s="662"/>
      <c r="BM25" s="662"/>
      <c r="BN25" s="662"/>
      <c r="BO25" s="662">
        <v>0</v>
      </c>
      <c r="BP25" s="930"/>
      <c r="BQ25" s="943"/>
      <c r="BR25" s="913"/>
      <c r="BS25" s="662"/>
      <c r="BT25" s="662"/>
      <c r="BU25" s="662"/>
      <c r="BV25" s="662"/>
      <c r="BW25" s="662"/>
      <c r="BX25" s="930"/>
      <c r="BY25" s="943"/>
      <c r="BZ25" s="913"/>
      <c r="CA25" s="662"/>
      <c r="CB25" s="662"/>
      <c r="CC25" s="662"/>
      <c r="CD25" s="662"/>
      <c r="CE25" s="662"/>
      <c r="CF25" s="930"/>
      <c r="CG25" s="943"/>
      <c r="CH25" s="913"/>
      <c r="CI25" s="662"/>
      <c r="CJ25" s="662"/>
      <c r="CK25" s="662"/>
      <c r="CL25" s="662"/>
      <c r="CM25" s="662"/>
      <c r="CN25" s="930"/>
      <c r="CO25" s="943"/>
      <c r="CP25" s="911"/>
      <c r="CQ25" s="662"/>
      <c r="CR25" s="662"/>
      <c r="CS25" s="662"/>
      <c r="CT25" s="662"/>
      <c r="CU25" s="662"/>
      <c r="CV25" s="930"/>
      <c r="CW25" s="976"/>
      <c r="CX25" s="977"/>
      <c r="CY25" s="662"/>
      <c r="CZ25" s="662"/>
      <c r="DA25" s="662"/>
      <c r="DB25" s="936"/>
      <c r="DC25" s="990"/>
      <c r="DD25" s="991"/>
      <c r="DE25" s="682"/>
      <c r="DF25" s="626"/>
      <c r="DG25" s="801"/>
    </row>
    <row r="26" ht="12.95" hidden="1" customHeight="1" spans="2:111">
      <c r="B26" s="912" t="s">
        <v>190</v>
      </c>
      <c r="C26" s="710"/>
      <c r="D26" s="913"/>
      <c r="E26" s="662"/>
      <c r="F26" s="662"/>
      <c r="G26" s="662"/>
      <c r="H26" s="930"/>
      <c r="I26" s="943"/>
      <c r="J26" s="913"/>
      <c r="K26" s="662"/>
      <c r="L26" s="662"/>
      <c r="M26" s="662"/>
      <c r="N26" s="930"/>
      <c r="O26" s="943"/>
      <c r="P26" s="913"/>
      <c r="Q26" s="662"/>
      <c r="R26" s="662"/>
      <c r="S26" s="662"/>
      <c r="T26" s="930"/>
      <c r="U26" s="943"/>
      <c r="V26" s="913"/>
      <c r="W26" s="662"/>
      <c r="X26" s="662"/>
      <c r="Y26" s="662"/>
      <c r="Z26" s="662"/>
      <c r="AA26" s="662"/>
      <c r="AB26" s="930"/>
      <c r="AC26" s="943"/>
      <c r="AD26" s="951"/>
      <c r="AE26" s="662"/>
      <c r="AF26" s="662"/>
      <c r="AG26" s="662"/>
      <c r="AH26" s="662"/>
      <c r="AI26" s="662"/>
      <c r="AJ26" s="930"/>
      <c r="AK26" s="943"/>
      <c r="AL26" s="913"/>
      <c r="AM26" s="662"/>
      <c r="AN26" s="662"/>
      <c r="AO26" s="662"/>
      <c r="AP26" s="662"/>
      <c r="AQ26" s="662"/>
      <c r="AR26" s="930"/>
      <c r="AS26" s="943"/>
      <c r="AT26" s="913"/>
      <c r="AU26" s="662"/>
      <c r="AV26" s="662"/>
      <c r="AW26" s="662"/>
      <c r="AX26" s="662"/>
      <c r="AY26" s="662"/>
      <c r="AZ26" s="930"/>
      <c r="BA26" s="943"/>
      <c r="BB26" s="913"/>
      <c r="BC26" s="662"/>
      <c r="BD26" s="662"/>
      <c r="BE26" s="662"/>
      <c r="BF26" s="662"/>
      <c r="BG26" s="662"/>
      <c r="BH26" s="930"/>
      <c r="BI26" s="943"/>
      <c r="BJ26" s="913"/>
      <c r="BK26" s="662"/>
      <c r="BL26" s="662"/>
      <c r="BM26" s="662"/>
      <c r="BN26" s="662"/>
      <c r="BO26" s="662">
        <v>0</v>
      </c>
      <c r="BP26" s="930"/>
      <c r="BQ26" s="943"/>
      <c r="BR26" s="913"/>
      <c r="BS26" s="662"/>
      <c r="BT26" s="662"/>
      <c r="BU26" s="662"/>
      <c r="BV26" s="662"/>
      <c r="BW26" s="662"/>
      <c r="BX26" s="930"/>
      <c r="BY26" s="943"/>
      <c r="BZ26" s="913"/>
      <c r="CA26" s="662"/>
      <c r="CB26" s="662"/>
      <c r="CC26" s="662"/>
      <c r="CD26" s="662"/>
      <c r="CE26" s="662"/>
      <c r="CF26" s="930"/>
      <c r="CG26" s="943"/>
      <c r="CH26" s="913"/>
      <c r="CI26" s="662"/>
      <c r="CJ26" s="662"/>
      <c r="CK26" s="662"/>
      <c r="CL26" s="662"/>
      <c r="CM26" s="662"/>
      <c r="CN26" s="930"/>
      <c r="CO26" s="943"/>
      <c r="CP26" s="911"/>
      <c r="CQ26" s="662"/>
      <c r="CR26" s="662"/>
      <c r="CS26" s="662"/>
      <c r="CT26" s="662"/>
      <c r="CU26" s="662"/>
      <c r="CV26" s="930"/>
      <c r="CW26" s="976"/>
      <c r="CX26" s="977"/>
      <c r="CY26" s="662"/>
      <c r="CZ26" s="662"/>
      <c r="DA26" s="662"/>
      <c r="DB26" s="936"/>
      <c r="DC26" s="990"/>
      <c r="DD26" s="991"/>
      <c r="DE26" s="682"/>
      <c r="DF26" s="626"/>
      <c r="DG26" s="801"/>
    </row>
    <row r="27" ht="12.95" hidden="1" customHeight="1" spans="2:111">
      <c r="B27" s="912" t="s">
        <v>191</v>
      </c>
      <c r="C27" s="710"/>
      <c r="D27" s="913"/>
      <c r="E27" s="662"/>
      <c r="F27" s="662"/>
      <c r="G27" s="662"/>
      <c r="H27" s="930"/>
      <c r="I27" s="943"/>
      <c r="J27" s="913"/>
      <c r="K27" s="662"/>
      <c r="L27" s="662"/>
      <c r="M27" s="662"/>
      <c r="N27" s="930"/>
      <c r="O27" s="943"/>
      <c r="P27" s="913"/>
      <c r="Q27" s="662"/>
      <c r="R27" s="662"/>
      <c r="S27" s="662"/>
      <c r="T27" s="930"/>
      <c r="U27" s="943"/>
      <c r="V27" s="913"/>
      <c r="W27" s="662"/>
      <c r="X27" s="662"/>
      <c r="Y27" s="662"/>
      <c r="Z27" s="662"/>
      <c r="AA27" s="662"/>
      <c r="AB27" s="930"/>
      <c r="AC27" s="943"/>
      <c r="AD27" s="951"/>
      <c r="AE27" s="662"/>
      <c r="AF27" s="662"/>
      <c r="AG27" s="662"/>
      <c r="AH27" s="662"/>
      <c r="AI27" s="662"/>
      <c r="AJ27" s="930"/>
      <c r="AK27" s="943"/>
      <c r="AL27" s="913"/>
      <c r="AM27" s="662"/>
      <c r="AN27" s="662"/>
      <c r="AO27" s="662"/>
      <c r="AP27" s="662"/>
      <c r="AQ27" s="662"/>
      <c r="AR27" s="930"/>
      <c r="AS27" s="943"/>
      <c r="AT27" s="913"/>
      <c r="AU27" s="662"/>
      <c r="AV27" s="662"/>
      <c r="AW27" s="662"/>
      <c r="AX27" s="662"/>
      <c r="AY27" s="662"/>
      <c r="AZ27" s="930"/>
      <c r="BA27" s="943"/>
      <c r="BB27" s="913"/>
      <c r="BC27" s="662"/>
      <c r="BD27" s="662"/>
      <c r="BE27" s="662"/>
      <c r="BF27" s="662"/>
      <c r="BG27" s="662"/>
      <c r="BH27" s="930"/>
      <c r="BI27" s="943"/>
      <c r="BJ27" s="913"/>
      <c r="BK27" s="662"/>
      <c r="BL27" s="662"/>
      <c r="BM27" s="662"/>
      <c r="BN27" s="662"/>
      <c r="BO27" s="662">
        <v>0</v>
      </c>
      <c r="BP27" s="930"/>
      <c r="BQ27" s="943"/>
      <c r="BR27" s="913"/>
      <c r="BS27" s="662"/>
      <c r="BT27" s="662"/>
      <c r="BU27" s="662"/>
      <c r="BV27" s="662"/>
      <c r="BW27" s="662"/>
      <c r="BX27" s="930"/>
      <c r="BY27" s="943"/>
      <c r="BZ27" s="913"/>
      <c r="CA27" s="662"/>
      <c r="CB27" s="662"/>
      <c r="CC27" s="662"/>
      <c r="CD27" s="662"/>
      <c r="CE27" s="662"/>
      <c r="CF27" s="930"/>
      <c r="CG27" s="943"/>
      <c r="CH27" s="913"/>
      <c r="CI27" s="662"/>
      <c r="CJ27" s="662"/>
      <c r="CK27" s="662"/>
      <c r="CL27" s="662"/>
      <c r="CM27" s="662"/>
      <c r="CN27" s="930"/>
      <c r="CO27" s="943"/>
      <c r="CP27" s="911"/>
      <c r="CQ27" s="662"/>
      <c r="CR27" s="662"/>
      <c r="CS27" s="662"/>
      <c r="CT27" s="662"/>
      <c r="CU27" s="662"/>
      <c r="CV27" s="930"/>
      <c r="CW27" s="976"/>
      <c r="CX27" s="977"/>
      <c r="CY27" s="662"/>
      <c r="CZ27" s="662"/>
      <c r="DA27" s="662"/>
      <c r="DB27" s="936"/>
      <c r="DC27" s="990"/>
      <c r="DD27" s="991"/>
      <c r="DE27" s="682"/>
      <c r="DF27" s="626"/>
      <c r="DG27" s="801"/>
    </row>
    <row r="28" ht="12.95" hidden="1" customHeight="1" spans="2:111">
      <c r="B28" s="912" t="s">
        <v>192</v>
      </c>
      <c r="C28" s="710"/>
      <c r="D28" s="913"/>
      <c r="E28" s="662"/>
      <c r="F28" s="662">
        <v>0</v>
      </c>
      <c r="G28" s="662"/>
      <c r="H28" s="930" t="s">
        <v>51</v>
      </c>
      <c r="I28" s="943"/>
      <c r="J28" s="913"/>
      <c r="K28" s="662"/>
      <c r="L28" s="662">
        <v>0</v>
      </c>
      <c r="M28" s="662"/>
      <c r="N28" s="930" t="s">
        <v>51</v>
      </c>
      <c r="O28" s="943"/>
      <c r="P28" s="913"/>
      <c r="Q28" s="662"/>
      <c r="R28" s="662">
        <v>0</v>
      </c>
      <c r="S28" s="662"/>
      <c r="T28" s="930" t="s">
        <v>51</v>
      </c>
      <c r="U28" s="943"/>
      <c r="V28" s="913"/>
      <c r="W28" s="662"/>
      <c r="X28" s="662"/>
      <c r="Y28" s="662">
        <v>0</v>
      </c>
      <c r="Z28" s="662">
        <v>0</v>
      </c>
      <c r="AA28" s="662"/>
      <c r="AB28" s="930" t="s">
        <v>51</v>
      </c>
      <c r="AC28" s="943"/>
      <c r="AD28" s="951"/>
      <c r="AE28" s="662"/>
      <c r="AF28" s="662"/>
      <c r="AG28" s="662">
        <v>0</v>
      </c>
      <c r="AH28" s="662">
        <v>0</v>
      </c>
      <c r="AI28" s="662"/>
      <c r="AJ28" s="930" t="s">
        <v>51</v>
      </c>
      <c r="AK28" s="943"/>
      <c r="AL28" s="913"/>
      <c r="AM28" s="662"/>
      <c r="AN28" s="662"/>
      <c r="AO28" s="662">
        <v>0</v>
      </c>
      <c r="AP28" s="662">
        <v>0</v>
      </c>
      <c r="AQ28" s="662"/>
      <c r="AR28" s="930" t="s">
        <v>51</v>
      </c>
      <c r="AS28" s="943"/>
      <c r="AT28" s="913"/>
      <c r="AU28" s="662"/>
      <c r="AV28" s="662"/>
      <c r="AW28" s="662">
        <v>0</v>
      </c>
      <c r="AX28" s="662">
        <v>0</v>
      </c>
      <c r="AY28" s="662"/>
      <c r="AZ28" s="930" t="s">
        <v>51</v>
      </c>
      <c r="BA28" s="943"/>
      <c r="BB28" s="913"/>
      <c r="BC28" s="662"/>
      <c r="BD28" s="662"/>
      <c r="BE28" s="662">
        <v>0</v>
      </c>
      <c r="BF28" s="662">
        <v>0</v>
      </c>
      <c r="BG28" s="662"/>
      <c r="BH28" s="930" t="s">
        <v>51</v>
      </c>
      <c r="BI28" s="943"/>
      <c r="BJ28" s="913"/>
      <c r="BK28" s="662"/>
      <c r="BL28" s="662"/>
      <c r="BM28" s="662">
        <v>0</v>
      </c>
      <c r="BN28" s="662">
        <v>0</v>
      </c>
      <c r="BO28" s="662">
        <v>0</v>
      </c>
      <c r="BP28" s="930" t="s">
        <v>51</v>
      </c>
      <c r="BQ28" s="943"/>
      <c r="BR28" s="913"/>
      <c r="BS28" s="662"/>
      <c r="BT28" s="662"/>
      <c r="BU28" s="662">
        <v>0</v>
      </c>
      <c r="BV28" s="662">
        <v>0</v>
      </c>
      <c r="BW28" s="662"/>
      <c r="BX28" s="930" t="s">
        <v>51</v>
      </c>
      <c r="BY28" s="943"/>
      <c r="BZ28" s="913"/>
      <c r="CA28" s="662"/>
      <c r="CB28" s="662"/>
      <c r="CC28" s="662">
        <v>0</v>
      </c>
      <c r="CD28" s="662">
        <v>0</v>
      </c>
      <c r="CE28" s="662"/>
      <c r="CF28" s="930" t="s">
        <v>51</v>
      </c>
      <c r="CG28" s="943"/>
      <c r="CH28" s="913"/>
      <c r="CI28" s="662"/>
      <c r="CJ28" s="662"/>
      <c r="CK28" s="662">
        <v>0</v>
      </c>
      <c r="CL28" s="662">
        <v>0</v>
      </c>
      <c r="CM28" s="662"/>
      <c r="CN28" s="930" t="s">
        <v>51</v>
      </c>
      <c r="CO28" s="943"/>
      <c r="CP28" s="911">
        <v>0</v>
      </c>
      <c r="CQ28" s="662">
        <v>0</v>
      </c>
      <c r="CR28" s="662">
        <v>0</v>
      </c>
      <c r="CS28" s="662">
        <v>0</v>
      </c>
      <c r="CT28" s="662">
        <v>0</v>
      </c>
      <c r="CU28" s="662">
        <v>0</v>
      </c>
      <c r="CV28" s="930" t="s">
        <v>51</v>
      </c>
      <c r="CW28" s="976"/>
      <c r="CX28" s="977"/>
      <c r="CY28" s="662"/>
      <c r="CZ28" s="662"/>
      <c r="DA28" s="662"/>
      <c r="DB28" s="936">
        <v>0</v>
      </c>
      <c r="DC28" s="990" t="s">
        <v>51</v>
      </c>
      <c r="DD28" s="991" t="e">
        <v>#DIV/0!</v>
      </c>
      <c r="DE28" s="682" t="e">
        <v>#DIV/0!</v>
      </c>
      <c r="DF28" s="626" t="e">
        <v>#DIV/0!</v>
      </c>
      <c r="DG28" s="801"/>
    </row>
    <row r="29" ht="12.95" hidden="1" customHeight="1" spans="2:111">
      <c r="B29" s="912" t="s">
        <v>193</v>
      </c>
      <c r="C29" s="710"/>
      <c r="D29" s="913"/>
      <c r="E29" s="662"/>
      <c r="F29" s="662">
        <v>0</v>
      </c>
      <c r="G29" s="662"/>
      <c r="H29" s="930" t="s">
        <v>51</v>
      </c>
      <c r="I29" s="943"/>
      <c r="J29" s="913"/>
      <c r="K29" s="662"/>
      <c r="L29" s="662">
        <v>0</v>
      </c>
      <c r="M29" s="662"/>
      <c r="N29" s="930" t="s">
        <v>51</v>
      </c>
      <c r="O29" s="943"/>
      <c r="P29" s="913"/>
      <c r="Q29" s="662"/>
      <c r="R29" s="662">
        <v>0</v>
      </c>
      <c r="S29" s="662"/>
      <c r="T29" s="930" t="s">
        <v>51</v>
      </c>
      <c r="U29" s="943"/>
      <c r="V29" s="913"/>
      <c r="W29" s="662"/>
      <c r="X29" s="662"/>
      <c r="Y29" s="662">
        <v>0</v>
      </c>
      <c r="Z29" s="662">
        <v>0</v>
      </c>
      <c r="AA29" s="662"/>
      <c r="AB29" s="930" t="s">
        <v>51</v>
      </c>
      <c r="AC29" s="943"/>
      <c r="AD29" s="951"/>
      <c r="AE29" s="662"/>
      <c r="AF29" s="662"/>
      <c r="AG29" s="662">
        <v>0</v>
      </c>
      <c r="AH29" s="662">
        <v>0</v>
      </c>
      <c r="AI29" s="662"/>
      <c r="AJ29" s="930" t="s">
        <v>51</v>
      </c>
      <c r="AK29" s="943"/>
      <c r="AL29" s="913"/>
      <c r="AM29" s="662"/>
      <c r="AN29" s="662"/>
      <c r="AO29" s="662">
        <v>0</v>
      </c>
      <c r="AP29" s="662">
        <v>0</v>
      </c>
      <c r="AQ29" s="662"/>
      <c r="AR29" s="930" t="s">
        <v>51</v>
      </c>
      <c r="AS29" s="943"/>
      <c r="AT29" s="913"/>
      <c r="AU29" s="662"/>
      <c r="AV29" s="662"/>
      <c r="AW29" s="662">
        <v>0</v>
      </c>
      <c r="AX29" s="662">
        <v>0</v>
      </c>
      <c r="AY29" s="662"/>
      <c r="AZ29" s="930" t="s">
        <v>51</v>
      </c>
      <c r="BA29" s="943"/>
      <c r="BB29" s="913"/>
      <c r="BC29" s="662"/>
      <c r="BD29" s="662"/>
      <c r="BE29" s="662">
        <v>0</v>
      </c>
      <c r="BF29" s="662">
        <v>0</v>
      </c>
      <c r="BG29" s="662"/>
      <c r="BH29" s="930" t="s">
        <v>51</v>
      </c>
      <c r="BI29" s="943"/>
      <c r="BJ29" s="913"/>
      <c r="BK29" s="662"/>
      <c r="BL29" s="662"/>
      <c r="BM29" s="662">
        <v>0</v>
      </c>
      <c r="BN29" s="662">
        <v>0</v>
      </c>
      <c r="BO29" s="662">
        <v>0</v>
      </c>
      <c r="BP29" s="930" t="s">
        <v>51</v>
      </c>
      <c r="BQ29" s="943"/>
      <c r="BR29" s="913"/>
      <c r="BS29" s="662"/>
      <c r="BT29" s="662"/>
      <c r="BU29" s="662">
        <v>0</v>
      </c>
      <c r="BV29" s="662">
        <v>0</v>
      </c>
      <c r="BW29" s="662"/>
      <c r="BX29" s="930" t="s">
        <v>51</v>
      </c>
      <c r="BY29" s="943"/>
      <c r="BZ29" s="913"/>
      <c r="CA29" s="662"/>
      <c r="CB29" s="662"/>
      <c r="CC29" s="662">
        <v>0</v>
      </c>
      <c r="CD29" s="662">
        <v>0</v>
      </c>
      <c r="CE29" s="662"/>
      <c r="CF29" s="930" t="s">
        <v>51</v>
      </c>
      <c r="CG29" s="943"/>
      <c r="CH29" s="913"/>
      <c r="CI29" s="662"/>
      <c r="CJ29" s="662"/>
      <c r="CK29" s="662">
        <v>0</v>
      </c>
      <c r="CL29" s="662">
        <v>0</v>
      </c>
      <c r="CM29" s="662"/>
      <c r="CN29" s="930" t="s">
        <v>51</v>
      </c>
      <c r="CO29" s="943"/>
      <c r="CP29" s="911">
        <v>0</v>
      </c>
      <c r="CQ29" s="662">
        <v>0</v>
      </c>
      <c r="CR29" s="662">
        <v>0</v>
      </c>
      <c r="CS29" s="662">
        <v>0</v>
      </c>
      <c r="CT29" s="662">
        <v>0</v>
      </c>
      <c r="CU29" s="662">
        <v>0</v>
      </c>
      <c r="CV29" s="930" t="s">
        <v>51</v>
      </c>
      <c r="CW29" s="976"/>
      <c r="CX29" s="977"/>
      <c r="CY29" s="936"/>
      <c r="CZ29" s="936"/>
      <c r="DA29" s="936"/>
      <c r="DB29" s="936">
        <v>0</v>
      </c>
      <c r="DC29" s="990" t="s">
        <v>51</v>
      </c>
      <c r="DD29" s="991" t="e">
        <v>#DIV/0!</v>
      </c>
      <c r="DE29" s="682" t="e">
        <v>#DIV/0!</v>
      </c>
      <c r="DF29" s="626" t="e">
        <v>#DIV/0!</v>
      </c>
      <c r="DG29" s="801"/>
    </row>
    <row r="30" ht="12.95" hidden="1" customHeight="1" spans="2:111">
      <c r="B30" s="914" t="s">
        <v>194</v>
      </c>
      <c r="C30" s="710"/>
      <c r="D30" s="915"/>
      <c r="E30" s="932"/>
      <c r="F30" s="932">
        <v>0</v>
      </c>
      <c r="G30" s="932"/>
      <c r="H30" s="933" t="s">
        <v>51</v>
      </c>
      <c r="I30" s="943"/>
      <c r="J30" s="915"/>
      <c r="K30" s="932"/>
      <c r="L30" s="932">
        <v>0</v>
      </c>
      <c r="M30" s="932"/>
      <c r="N30" s="933" t="s">
        <v>51</v>
      </c>
      <c r="O30" s="943"/>
      <c r="P30" s="915"/>
      <c r="Q30" s="932"/>
      <c r="R30" s="932">
        <v>0</v>
      </c>
      <c r="S30" s="932"/>
      <c r="T30" s="933" t="s">
        <v>51</v>
      </c>
      <c r="U30" s="943"/>
      <c r="V30" s="915"/>
      <c r="W30" s="932"/>
      <c r="X30" s="932"/>
      <c r="Y30" s="932">
        <v>0</v>
      </c>
      <c r="Z30" s="932">
        <v>0</v>
      </c>
      <c r="AA30" s="932"/>
      <c r="AB30" s="933" t="s">
        <v>51</v>
      </c>
      <c r="AC30" s="943"/>
      <c r="AD30" s="954"/>
      <c r="AE30" s="932"/>
      <c r="AF30" s="932"/>
      <c r="AG30" s="932">
        <v>0</v>
      </c>
      <c r="AH30" s="932">
        <v>0</v>
      </c>
      <c r="AI30" s="932"/>
      <c r="AJ30" s="933" t="s">
        <v>51</v>
      </c>
      <c r="AK30" s="943"/>
      <c r="AL30" s="915"/>
      <c r="AM30" s="932"/>
      <c r="AN30" s="932"/>
      <c r="AO30" s="932">
        <v>0</v>
      </c>
      <c r="AP30" s="932">
        <v>0</v>
      </c>
      <c r="AQ30" s="932"/>
      <c r="AR30" s="933" t="s">
        <v>51</v>
      </c>
      <c r="AS30" s="943"/>
      <c r="AT30" s="915"/>
      <c r="AU30" s="932"/>
      <c r="AV30" s="932"/>
      <c r="AW30" s="932">
        <v>0</v>
      </c>
      <c r="AX30" s="932">
        <v>0</v>
      </c>
      <c r="AY30" s="932"/>
      <c r="AZ30" s="933" t="s">
        <v>51</v>
      </c>
      <c r="BA30" s="943"/>
      <c r="BB30" s="915"/>
      <c r="BC30" s="932"/>
      <c r="BD30" s="932"/>
      <c r="BE30" s="932">
        <v>0</v>
      </c>
      <c r="BF30" s="932">
        <v>0</v>
      </c>
      <c r="BG30" s="932"/>
      <c r="BH30" s="933" t="s">
        <v>51</v>
      </c>
      <c r="BI30" s="943"/>
      <c r="BJ30" s="915"/>
      <c r="BK30" s="932"/>
      <c r="BL30" s="932"/>
      <c r="BM30" s="932">
        <v>0</v>
      </c>
      <c r="BN30" s="932">
        <v>0</v>
      </c>
      <c r="BO30" s="932">
        <v>0</v>
      </c>
      <c r="BP30" s="933" t="s">
        <v>51</v>
      </c>
      <c r="BQ30" s="943"/>
      <c r="BR30" s="915"/>
      <c r="BS30" s="932"/>
      <c r="BT30" s="932"/>
      <c r="BU30" s="932">
        <v>0</v>
      </c>
      <c r="BV30" s="932">
        <v>0</v>
      </c>
      <c r="BW30" s="932"/>
      <c r="BX30" s="933" t="s">
        <v>51</v>
      </c>
      <c r="BY30" s="943"/>
      <c r="BZ30" s="915"/>
      <c r="CA30" s="932"/>
      <c r="CB30" s="932"/>
      <c r="CC30" s="932">
        <v>0</v>
      </c>
      <c r="CD30" s="932">
        <v>0</v>
      </c>
      <c r="CE30" s="932"/>
      <c r="CF30" s="933" t="s">
        <v>51</v>
      </c>
      <c r="CG30" s="943"/>
      <c r="CH30" s="915"/>
      <c r="CI30" s="932"/>
      <c r="CJ30" s="932"/>
      <c r="CK30" s="932">
        <v>0</v>
      </c>
      <c r="CL30" s="932">
        <v>0</v>
      </c>
      <c r="CM30" s="932"/>
      <c r="CN30" s="933" t="s">
        <v>51</v>
      </c>
      <c r="CO30" s="943"/>
      <c r="CP30" s="950">
        <v>0</v>
      </c>
      <c r="CQ30" s="932">
        <v>0</v>
      </c>
      <c r="CR30" s="932">
        <v>0</v>
      </c>
      <c r="CS30" s="932">
        <v>0</v>
      </c>
      <c r="CT30" s="932">
        <v>0</v>
      </c>
      <c r="CU30" s="932">
        <v>0</v>
      </c>
      <c r="CV30" s="933" t="s">
        <v>51</v>
      </c>
      <c r="CW30" s="976"/>
      <c r="CX30" s="978"/>
      <c r="CY30" s="979"/>
      <c r="CZ30" s="979"/>
      <c r="DA30" s="979"/>
      <c r="DB30" s="979">
        <v>0</v>
      </c>
      <c r="DC30" s="992" t="s">
        <v>51</v>
      </c>
      <c r="DD30" s="993" t="e">
        <v>#DIV/0!</v>
      </c>
      <c r="DE30" s="685" t="e">
        <v>#DIV/0!</v>
      </c>
      <c r="DF30" s="633" t="e">
        <v>#DIV/0!</v>
      </c>
      <c r="DG30" s="801"/>
    </row>
    <row r="31" ht="5.25" customHeight="1" spans="3:110">
      <c r="C31" s="710"/>
      <c r="D31" s="662"/>
      <c r="E31" s="662"/>
      <c r="F31" s="662"/>
      <c r="G31" s="662"/>
      <c r="H31" s="934" t="s">
        <v>51</v>
      </c>
      <c r="I31" s="943"/>
      <c r="J31" s="662"/>
      <c r="K31" s="662"/>
      <c r="L31" s="662"/>
      <c r="M31" s="662"/>
      <c r="N31" s="934" t="s">
        <v>51</v>
      </c>
      <c r="O31" s="943"/>
      <c r="P31" s="662"/>
      <c r="Q31" s="662"/>
      <c r="R31" s="662"/>
      <c r="S31" s="662"/>
      <c r="T31" s="934" t="s">
        <v>51</v>
      </c>
      <c r="U31" s="943"/>
      <c r="V31" s="662"/>
      <c r="W31" s="662"/>
      <c r="X31" s="662"/>
      <c r="Y31" s="662"/>
      <c r="Z31" s="662"/>
      <c r="AA31" s="662"/>
      <c r="AB31" s="934" t="s">
        <v>51</v>
      </c>
      <c r="AC31" s="943"/>
      <c r="AD31" s="955"/>
      <c r="AE31" s="662"/>
      <c r="AF31" s="662"/>
      <c r="AG31" s="662"/>
      <c r="AH31" s="662"/>
      <c r="AI31" s="662"/>
      <c r="AJ31" s="934" t="s">
        <v>51</v>
      </c>
      <c r="AK31" s="943"/>
      <c r="AL31" s="662"/>
      <c r="AM31" s="662"/>
      <c r="AN31" s="662"/>
      <c r="AO31" s="662"/>
      <c r="AP31" s="662"/>
      <c r="AQ31" s="662"/>
      <c r="AR31" s="934" t="s">
        <v>51</v>
      </c>
      <c r="AS31" s="943"/>
      <c r="AT31" s="662"/>
      <c r="AU31" s="662"/>
      <c r="AV31" s="662"/>
      <c r="AW31" s="662"/>
      <c r="AX31" s="662"/>
      <c r="AY31" s="662"/>
      <c r="AZ31" s="934" t="s">
        <v>51</v>
      </c>
      <c r="BA31" s="943"/>
      <c r="BB31" s="662"/>
      <c r="BC31" s="662"/>
      <c r="BD31" s="662"/>
      <c r="BE31" s="662"/>
      <c r="BF31" s="662"/>
      <c r="BG31" s="662"/>
      <c r="BH31" s="934" t="s">
        <v>51</v>
      </c>
      <c r="BI31" s="943"/>
      <c r="BJ31" s="662"/>
      <c r="BK31" s="662"/>
      <c r="BL31" s="662"/>
      <c r="BM31" s="662"/>
      <c r="BN31" s="662"/>
      <c r="BO31" s="662"/>
      <c r="BP31" s="934" t="s">
        <v>51</v>
      </c>
      <c r="BQ31" s="943"/>
      <c r="BR31" s="662"/>
      <c r="BS31" s="662"/>
      <c r="BT31" s="662"/>
      <c r="BU31" s="662"/>
      <c r="BV31" s="662"/>
      <c r="BW31" s="662"/>
      <c r="BX31" s="934" t="s">
        <v>51</v>
      </c>
      <c r="BY31" s="943"/>
      <c r="BZ31" s="662"/>
      <c r="CA31" s="662"/>
      <c r="CB31" s="662"/>
      <c r="CC31" s="662"/>
      <c r="CD31" s="662"/>
      <c r="CE31" s="662"/>
      <c r="CF31" s="934" t="s">
        <v>51</v>
      </c>
      <c r="CG31" s="943"/>
      <c r="CH31" s="662"/>
      <c r="CI31" s="662"/>
      <c r="CJ31" s="662"/>
      <c r="CK31" s="662"/>
      <c r="CL31" s="662"/>
      <c r="CM31" s="662"/>
      <c r="CN31" s="934" t="s">
        <v>51</v>
      </c>
      <c r="CO31" s="943"/>
      <c r="CP31" s="662"/>
      <c r="CQ31" s="662"/>
      <c r="CR31" s="662"/>
      <c r="CS31" s="662"/>
      <c r="CT31" s="662"/>
      <c r="CU31" s="662"/>
      <c r="CV31" s="934" t="s">
        <v>51</v>
      </c>
      <c r="CW31" s="976"/>
      <c r="CX31" s="936"/>
      <c r="CY31" s="662"/>
      <c r="CZ31" s="662"/>
      <c r="DA31" s="662"/>
      <c r="DB31" s="936"/>
      <c r="DC31" s="934"/>
      <c r="DD31" s="934"/>
      <c r="DE31" s="711"/>
      <c r="DF31" s="711"/>
    </row>
    <row r="32" s="897" customFormat="1" ht="12.95" customHeight="1" spans="1:111">
      <c r="A32" s="898"/>
      <c r="B32" s="817" t="s">
        <v>196</v>
      </c>
      <c r="C32" s="609"/>
      <c r="D32" s="905">
        <v>477601</v>
      </c>
      <c r="E32" s="925">
        <v>426357.592142041</v>
      </c>
      <c r="F32" s="925">
        <v>51243.4078579594</v>
      </c>
      <c r="G32" s="925">
        <v>377178</v>
      </c>
      <c r="H32" s="837">
        <v>0.266248296560245</v>
      </c>
      <c r="I32" s="609"/>
      <c r="J32" s="905">
        <v>450012</v>
      </c>
      <c r="K32" s="925">
        <v>447447.638984881</v>
      </c>
      <c r="L32" s="925">
        <v>2564.3610151186</v>
      </c>
      <c r="M32" s="925">
        <v>274672</v>
      </c>
      <c r="N32" s="837">
        <v>0.638361391040951</v>
      </c>
      <c r="O32" s="609"/>
      <c r="P32" s="905">
        <v>493903</v>
      </c>
      <c r="Q32" s="925">
        <v>618658.926981858</v>
      </c>
      <c r="R32" s="925">
        <v>-124755.926981858</v>
      </c>
      <c r="S32" s="925">
        <v>324077</v>
      </c>
      <c r="T32" s="837">
        <v>0.524029783045387</v>
      </c>
      <c r="U32" s="609"/>
      <c r="V32" s="905">
        <v>566147</v>
      </c>
      <c r="W32" s="925">
        <v>649755.406551495</v>
      </c>
      <c r="X32" s="925">
        <v>574709.15</v>
      </c>
      <c r="Y32" s="953">
        <v>-83608.4065514948</v>
      </c>
      <c r="Z32" s="953">
        <v>-8562.15000000002</v>
      </c>
      <c r="AA32" s="925">
        <v>256709</v>
      </c>
      <c r="AB32" s="837">
        <v>1.2054037840512</v>
      </c>
      <c r="AC32" s="609"/>
      <c r="AD32" s="905">
        <v>600589</v>
      </c>
      <c r="AE32" s="925">
        <v>685229.577257025</v>
      </c>
      <c r="AF32" s="925">
        <v>597886.54053846</v>
      </c>
      <c r="AG32" s="925">
        <v>-84640.5772570247</v>
      </c>
      <c r="AH32" s="925">
        <v>2702.45946153998</v>
      </c>
      <c r="AI32" s="925">
        <v>297777</v>
      </c>
      <c r="AJ32" s="837">
        <v>1.01690862625387</v>
      </c>
      <c r="AK32" s="609"/>
      <c r="AL32" s="905">
        <v>566426</v>
      </c>
      <c r="AM32" s="925">
        <v>722834.130339512</v>
      </c>
      <c r="AN32" s="925">
        <v>636724.307726152</v>
      </c>
      <c r="AO32" s="925">
        <v>-156408.130339512</v>
      </c>
      <c r="AP32" s="925">
        <v>-70298.307726152</v>
      </c>
      <c r="AQ32" s="925">
        <v>281523</v>
      </c>
      <c r="AR32" s="837">
        <v>1.01200612383358</v>
      </c>
      <c r="AS32" s="609"/>
      <c r="AT32" s="905">
        <v>568637.07</v>
      </c>
      <c r="AU32" s="925">
        <v>762705.030957201</v>
      </c>
      <c r="AV32" s="925">
        <v>691726.352003233</v>
      </c>
      <c r="AW32" s="925">
        <v>-194067.960957201</v>
      </c>
      <c r="AX32" s="925">
        <v>-123089.282003233</v>
      </c>
      <c r="AY32" s="925">
        <v>325612</v>
      </c>
      <c r="AZ32" s="837">
        <v>0.746363985356805</v>
      </c>
      <c r="BA32" s="609"/>
      <c r="BB32" s="905">
        <v>541208</v>
      </c>
      <c r="BC32" s="925">
        <v>941778.136283947</v>
      </c>
      <c r="BD32" s="925">
        <v>595408.1595</v>
      </c>
      <c r="BE32" s="925">
        <v>-400570.136283947</v>
      </c>
      <c r="BF32" s="925">
        <v>-54200.1595</v>
      </c>
      <c r="BG32" s="925">
        <v>316382</v>
      </c>
      <c r="BH32" s="837">
        <v>0.710615648172146</v>
      </c>
      <c r="BI32" s="609"/>
      <c r="BJ32" s="905">
        <v>564004</v>
      </c>
      <c r="BK32" s="925">
        <v>987244.932259828</v>
      </c>
      <c r="BL32" s="925">
        <v>566878.9</v>
      </c>
      <c r="BM32" s="925">
        <v>-423240.932259828</v>
      </c>
      <c r="BN32" s="925">
        <v>-2874.90000000002</v>
      </c>
      <c r="BO32" s="925">
        <v>316382</v>
      </c>
      <c r="BP32" s="837">
        <v>0.782667787674394</v>
      </c>
      <c r="BQ32" s="609"/>
      <c r="BR32" s="905">
        <v>758421</v>
      </c>
      <c r="BS32" s="925">
        <v>1035485.25048274</v>
      </c>
      <c r="BT32" s="925">
        <v>595222.845</v>
      </c>
      <c r="BU32" s="925">
        <v>-277064.25048274</v>
      </c>
      <c r="BV32" s="925">
        <v>163198.155</v>
      </c>
      <c r="BW32" s="925">
        <v>300096.88</v>
      </c>
      <c r="BX32" s="837">
        <v>1.52725386548504</v>
      </c>
      <c r="BY32" s="609"/>
      <c r="BZ32" s="905">
        <v>0</v>
      </c>
      <c r="CA32" s="925">
        <v>0</v>
      </c>
      <c r="CB32" s="925">
        <v>0</v>
      </c>
      <c r="CC32" s="925">
        <v>0</v>
      </c>
      <c r="CD32" s="925">
        <v>0</v>
      </c>
      <c r="CE32" s="925">
        <v>0</v>
      </c>
      <c r="CF32" s="837" t="s">
        <v>51</v>
      </c>
      <c r="CG32" s="609"/>
      <c r="CH32" s="905">
        <v>0</v>
      </c>
      <c r="CI32" s="925">
        <v>0</v>
      </c>
      <c r="CJ32" s="925">
        <v>0</v>
      </c>
      <c r="CK32" s="925">
        <v>0</v>
      </c>
      <c r="CL32" s="925">
        <v>0</v>
      </c>
      <c r="CM32" s="925">
        <v>0</v>
      </c>
      <c r="CN32" s="837" t="s">
        <v>51</v>
      </c>
      <c r="CO32" s="609"/>
      <c r="CP32" s="905">
        <v>5586948.07</v>
      </c>
      <c r="CQ32" s="925">
        <v>7277496.62224053</v>
      </c>
      <c r="CR32" s="925">
        <v>5423749.915</v>
      </c>
      <c r="CS32" s="925">
        <v>-1690548.55224053</v>
      </c>
      <c r="CT32" s="925">
        <v>163198.155</v>
      </c>
      <c r="CU32" s="925">
        <v>3070408.88</v>
      </c>
      <c r="CV32" s="837">
        <v>0.819610445498712</v>
      </c>
      <c r="CW32" s="981"/>
      <c r="CX32" s="974">
        <v>9508578.36033697</v>
      </c>
      <c r="CY32" s="925">
        <v>0</v>
      </c>
      <c r="CZ32" s="925">
        <v>0</v>
      </c>
      <c r="DA32" s="925">
        <v>6707841.9888625</v>
      </c>
      <c r="DB32" s="953">
        <v>3834744.88</v>
      </c>
      <c r="DC32" s="984">
        <v>1.47958564595227</v>
      </c>
      <c r="DD32" s="984">
        <v>-1</v>
      </c>
      <c r="DE32" s="984">
        <v>-1</v>
      </c>
      <c r="DF32" s="889">
        <v>0.74922770582394</v>
      </c>
      <c r="DG32" s="998"/>
    </row>
    <row r="33" ht="5.25" customHeight="1" spans="3:110">
      <c r="C33" s="710"/>
      <c r="D33" s="916"/>
      <c r="E33" s="916"/>
      <c r="F33" s="936"/>
      <c r="G33" s="916"/>
      <c r="H33" s="934" t="s">
        <v>51</v>
      </c>
      <c r="I33" s="943"/>
      <c r="J33" s="916"/>
      <c r="K33" s="916"/>
      <c r="L33" s="936"/>
      <c r="M33" s="916"/>
      <c r="N33" s="934" t="s">
        <v>51</v>
      </c>
      <c r="O33" s="943"/>
      <c r="P33" s="916"/>
      <c r="Q33" s="916"/>
      <c r="R33" s="936"/>
      <c r="S33" s="916"/>
      <c r="T33" s="934" t="s">
        <v>51</v>
      </c>
      <c r="U33" s="943"/>
      <c r="V33" s="916"/>
      <c r="W33" s="916"/>
      <c r="X33" s="916"/>
      <c r="Y33" s="936"/>
      <c r="Z33" s="936"/>
      <c r="AA33" s="916"/>
      <c r="AB33" s="934" t="s">
        <v>51</v>
      </c>
      <c r="AC33" s="943"/>
      <c r="AD33" s="662"/>
      <c r="AE33" s="916"/>
      <c r="AF33" s="916"/>
      <c r="AG33" s="936"/>
      <c r="AH33" s="936"/>
      <c r="AI33" s="916"/>
      <c r="AJ33" s="934" t="s">
        <v>51</v>
      </c>
      <c r="AK33" s="943"/>
      <c r="AL33" s="662"/>
      <c r="AM33" s="916"/>
      <c r="AN33" s="916"/>
      <c r="AO33" s="936"/>
      <c r="AP33" s="936"/>
      <c r="AQ33" s="916"/>
      <c r="AR33" s="934" t="s">
        <v>51</v>
      </c>
      <c r="AS33" s="943"/>
      <c r="AT33" s="662"/>
      <c r="AU33" s="916"/>
      <c r="AV33" s="916"/>
      <c r="AW33" s="936"/>
      <c r="AX33" s="936"/>
      <c r="AY33" s="916"/>
      <c r="AZ33" s="934" t="s">
        <v>51</v>
      </c>
      <c r="BA33" s="943"/>
      <c r="BB33" s="662"/>
      <c r="BC33" s="936"/>
      <c r="BD33" s="936"/>
      <c r="BE33" s="936"/>
      <c r="BF33" s="936"/>
      <c r="BG33" s="662"/>
      <c r="BH33" s="934" t="s">
        <v>51</v>
      </c>
      <c r="BI33" s="943"/>
      <c r="BJ33" s="662"/>
      <c r="BK33" s="936"/>
      <c r="BL33" s="936"/>
      <c r="BM33" s="936"/>
      <c r="BN33" s="936"/>
      <c r="BO33" s="936"/>
      <c r="BP33" s="934" t="s">
        <v>51</v>
      </c>
      <c r="BQ33" s="943"/>
      <c r="BR33" s="662"/>
      <c r="BS33" s="936"/>
      <c r="BT33" s="936"/>
      <c r="BU33" s="936"/>
      <c r="BV33" s="936"/>
      <c r="BW33" s="936"/>
      <c r="BX33" s="934" t="s">
        <v>51</v>
      </c>
      <c r="BY33" s="943"/>
      <c r="BZ33" s="662"/>
      <c r="CA33" s="936"/>
      <c r="CB33" s="936"/>
      <c r="CC33" s="936"/>
      <c r="CD33" s="936"/>
      <c r="CE33" s="936"/>
      <c r="CF33" s="934" t="s">
        <v>51</v>
      </c>
      <c r="CG33" s="943"/>
      <c r="CH33" s="662"/>
      <c r="CI33" s="936"/>
      <c r="CJ33" s="936"/>
      <c r="CK33" s="936"/>
      <c r="CL33" s="936"/>
      <c r="CM33" s="936"/>
      <c r="CN33" s="934" t="s">
        <v>51</v>
      </c>
      <c r="CO33" s="943"/>
      <c r="CP33" s="662"/>
      <c r="CQ33" s="662"/>
      <c r="CR33" s="662"/>
      <c r="CS33" s="662"/>
      <c r="CT33" s="662"/>
      <c r="CU33" s="662"/>
      <c r="CV33" s="972"/>
      <c r="CW33" s="976"/>
      <c r="CX33" s="936"/>
      <c r="CY33" s="936"/>
      <c r="CZ33" s="936"/>
      <c r="DA33" s="936"/>
      <c r="DB33" s="936"/>
      <c r="DC33" s="934"/>
      <c r="DD33" s="934"/>
      <c r="DE33" s="682"/>
      <c r="DF33" s="682"/>
    </row>
    <row r="34" s="877" customFormat="1" ht="12.95" hidden="1" customHeight="1" spans="2:111">
      <c r="B34" s="908" t="s">
        <v>197</v>
      </c>
      <c r="C34" s="787"/>
      <c r="D34" s="917">
        <v>955202</v>
      </c>
      <c r="E34" s="917">
        <v>852715.184284081</v>
      </c>
      <c r="F34" s="937">
        <v>102486.815715919</v>
      </c>
      <c r="G34" s="917">
        <v>754356</v>
      </c>
      <c r="H34" s="928">
        <v>0.266248296560245</v>
      </c>
      <c r="I34" s="787"/>
      <c r="J34" s="917">
        <v>900024</v>
      </c>
      <c r="K34" s="917">
        <v>894895.277969763</v>
      </c>
      <c r="L34" s="937">
        <v>5128.7220302372</v>
      </c>
      <c r="M34" s="917">
        <v>549344</v>
      </c>
      <c r="N34" s="928">
        <v>0.638361391040951</v>
      </c>
      <c r="O34" s="787"/>
      <c r="P34" s="917">
        <v>987806</v>
      </c>
      <c r="Q34" s="917">
        <v>1237317.85396372</v>
      </c>
      <c r="R34" s="937">
        <v>-249511.853963715</v>
      </c>
      <c r="S34" s="917">
        <v>648154</v>
      </c>
      <c r="T34" s="928">
        <v>0.524029783045387</v>
      </c>
      <c r="U34" s="787"/>
      <c r="V34" s="917">
        <v>1132294</v>
      </c>
      <c r="W34" s="917">
        <v>1299510.81310299</v>
      </c>
      <c r="X34" s="917">
        <v>1149418.3</v>
      </c>
      <c r="Y34" s="937">
        <v>-167216.81310299</v>
      </c>
      <c r="Z34" s="937">
        <v>-17124.3000000003</v>
      </c>
      <c r="AA34" s="917">
        <v>513418</v>
      </c>
      <c r="AB34" s="928">
        <v>1.2054037840512</v>
      </c>
      <c r="AC34" s="787"/>
      <c r="AD34" s="958">
        <v>1201178</v>
      </c>
      <c r="AE34" s="917">
        <v>1370459.15451405</v>
      </c>
      <c r="AF34" s="917">
        <v>1195773.08107692</v>
      </c>
      <c r="AG34" s="937">
        <v>-169281.154514049</v>
      </c>
      <c r="AH34" s="937">
        <v>5404.91892307997</v>
      </c>
      <c r="AI34" s="917">
        <v>595554</v>
      </c>
      <c r="AJ34" s="928">
        <v>1.01690862625387</v>
      </c>
      <c r="AK34" s="787"/>
      <c r="AL34" s="958">
        <v>1132852</v>
      </c>
      <c r="AM34" s="917">
        <v>1445668.26067902</v>
      </c>
      <c r="AN34" s="917">
        <v>1273448.6154523</v>
      </c>
      <c r="AO34" s="937">
        <v>-312816.260679024</v>
      </c>
      <c r="AP34" s="937">
        <v>-140596.615452304</v>
      </c>
      <c r="AQ34" s="917">
        <v>563046</v>
      </c>
      <c r="AR34" s="928">
        <v>1.01200612383358</v>
      </c>
      <c r="AS34" s="787"/>
      <c r="AT34" s="958">
        <v>1137274.14</v>
      </c>
      <c r="AU34" s="917">
        <v>1525410.0619144</v>
      </c>
      <c r="AV34" s="917">
        <v>1383452.70400647</v>
      </c>
      <c r="AW34" s="937">
        <v>-388135.921914402</v>
      </c>
      <c r="AX34" s="937">
        <v>-246178.564006466</v>
      </c>
      <c r="AY34" s="917">
        <v>651224</v>
      </c>
      <c r="AZ34" s="928">
        <v>0.746363985356805</v>
      </c>
      <c r="BA34" s="787"/>
      <c r="BB34" s="958">
        <v>1082416</v>
      </c>
      <c r="BC34" s="937">
        <v>1883556.27256789</v>
      </c>
      <c r="BD34" s="937"/>
      <c r="BE34" s="937">
        <v>-801140.272567893</v>
      </c>
      <c r="BF34" s="937">
        <v>1082416</v>
      </c>
      <c r="BG34" s="966">
        <v>632764</v>
      </c>
      <c r="BH34" s="967">
        <v>0.710615648172146</v>
      </c>
      <c r="BI34" s="787"/>
      <c r="BJ34" s="958">
        <v>1128008</v>
      </c>
      <c r="BK34" s="937">
        <v>1974489.86451966</v>
      </c>
      <c r="BL34" s="937">
        <v>1133757.8</v>
      </c>
      <c r="BM34" s="937">
        <v>-846481.864519655</v>
      </c>
      <c r="BN34" s="937">
        <v>-5749.80000000005</v>
      </c>
      <c r="BO34" s="937">
        <v>632764</v>
      </c>
      <c r="BP34" s="928">
        <v>0.782667787674394</v>
      </c>
      <c r="BQ34" s="787"/>
      <c r="BR34" s="958">
        <v>1516842</v>
      </c>
      <c r="BS34" s="937">
        <v>2070970.50096548</v>
      </c>
      <c r="BT34" s="937">
        <v>1190445.69</v>
      </c>
      <c r="BU34" s="937">
        <v>-554128.50096548</v>
      </c>
      <c r="BV34" s="937">
        <v>326396.31</v>
      </c>
      <c r="BW34" s="937">
        <v>600193.76</v>
      </c>
      <c r="BX34" s="928">
        <v>1.52725386548504</v>
      </c>
      <c r="BY34" s="787"/>
      <c r="BZ34" s="958">
        <v>0</v>
      </c>
      <c r="CA34" s="937">
        <v>0</v>
      </c>
      <c r="CB34" s="937">
        <v>0</v>
      </c>
      <c r="CC34" s="937">
        <v>0</v>
      </c>
      <c r="CD34" s="937">
        <v>0</v>
      </c>
      <c r="CE34" s="937">
        <v>0</v>
      </c>
      <c r="CF34" s="928" t="s">
        <v>51</v>
      </c>
      <c r="CG34" s="787"/>
      <c r="CH34" s="958">
        <v>0</v>
      </c>
      <c r="CI34" s="937">
        <v>0</v>
      </c>
      <c r="CJ34" s="937">
        <v>0</v>
      </c>
      <c r="CK34" s="937">
        <v>0</v>
      </c>
      <c r="CL34" s="937">
        <v>0</v>
      </c>
      <c r="CM34" s="937">
        <v>0</v>
      </c>
      <c r="CN34" s="928" t="s">
        <v>51</v>
      </c>
      <c r="CO34" s="787"/>
      <c r="CP34" s="909">
        <v>11173896.14</v>
      </c>
      <c r="CQ34" s="927">
        <v>14554993.2444811</v>
      </c>
      <c r="CR34" s="927">
        <v>10847499.83</v>
      </c>
      <c r="CS34" s="927">
        <v>-3381097.10448105</v>
      </c>
      <c r="CT34" s="927">
        <v>326396.310000001</v>
      </c>
      <c r="CU34" s="927">
        <v>6140817.76</v>
      </c>
      <c r="CV34" s="928">
        <v>0.819610445498711</v>
      </c>
      <c r="CW34" s="609"/>
      <c r="CX34" s="958">
        <v>19017156.7206739</v>
      </c>
      <c r="CY34" s="937">
        <v>0</v>
      </c>
      <c r="CZ34" s="937">
        <v>0</v>
      </c>
      <c r="DA34" s="937">
        <v>13416679.8301623</v>
      </c>
      <c r="DB34" s="937">
        <v>7669489.76</v>
      </c>
      <c r="DC34" s="986">
        <v>1.47958564595227</v>
      </c>
      <c r="DD34" s="987">
        <v>-1</v>
      </c>
      <c r="DE34" s="987">
        <v>-1</v>
      </c>
      <c r="DF34" s="999">
        <v>0.749357551806982</v>
      </c>
      <c r="DG34" s="807"/>
    </row>
    <row r="35" ht="12.95" customHeight="1" spans="2:113">
      <c r="B35" s="910" t="s">
        <v>184</v>
      </c>
      <c r="C35" s="710"/>
      <c r="D35" s="919">
        <v>463272.97</v>
      </c>
      <c r="E35" s="935">
        <v>413566.864377779</v>
      </c>
      <c r="F35" s="935">
        <v>49706.1056222206</v>
      </c>
      <c r="G35" s="935">
        <v>365862.66</v>
      </c>
      <c r="H35" s="929">
        <v>0.266248296560245</v>
      </c>
      <c r="I35" s="943"/>
      <c r="J35" s="919">
        <v>436511.64</v>
      </c>
      <c r="K35" s="935">
        <v>434024.209815335</v>
      </c>
      <c r="L35" s="935">
        <v>2487.43018466508</v>
      </c>
      <c r="M35" s="935">
        <v>266431.84</v>
      </c>
      <c r="N35" s="929">
        <v>0.638361391040951</v>
      </c>
      <c r="O35" s="943"/>
      <c r="P35" s="919">
        <v>479085.91</v>
      </c>
      <c r="Q35" s="935">
        <v>600099.159172402</v>
      </c>
      <c r="R35" s="935">
        <v>-121013.249172402</v>
      </c>
      <c r="S35" s="935">
        <v>314354.69</v>
      </c>
      <c r="T35" s="929">
        <v>0.524029783045387</v>
      </c>
      <c r="U35" s="943"/>
      <c r="V35" s="919">
        <v>549162.59</v>
      </c>
      <c r="W35" s="935">
        <v>630262.74435495</v>
      </c>
      <c r="X35" s="935">
        <v>557467.8755</v>
      </c>
      <c r="Y35" s="935">
        <v>-81100.1543549501</v>
      </c>
      <c r="Z35" s="935">
        <v>-8305.2855</v>
      </c>
      <c r="AA35" s="935">
        <v>249007.73</v>
      </c>
      <c r="AB35" s="929">
        <v>1.2054037840512</v>
      </c>
      <c r="AC35" s="943"/>
      <c r="AD35" s="919">
        <v>582571.33</v>
      </c>
      <c r="AE35" s="935">
        <v>664672.689939314</v>
      </c>
      <c r="AF35" s="935">
        <v>579949.944322306</v>
      </c>
      <c r="AG35" s="935">
        <v>-82101.359939314</v>
      </c>
      <c r="AH35" s="935">
        <v>2621.38567769376</v>
      </c>
      <c r="AI35" s="935">
        <v>288843.69</v>
      </c>
      <c r="AJ35" s="929">
        <v>1.01690862625387</v>
      </c>
      <c r="AK35" s="943"/>
      <c r="AL35" s="919">
        <v>549433.22</v>
      </c>
      <c r="AM35" s="935">
        <v>701149.106429327</v>
      </c>
      <c r="AN35" s="935">
        <v>617622.578494367</v>
      </c>
      <c r="AO35" s="935">
        <v>-151715.886429327</v>
      </c>
      <c r="AP35" s="935">
        <v>-68189.3584943675</v>
      </c>
      <c r="AQ35" s="935">
        <v>273077.31</v>
      </c>
      <c r="AR35" s="929">
        <v>1.01200612383358</v>
      </c>
      <c r="AS35" s="943"/>
      <c r="AT35" s="919">
        <v>551577.9579</v>
      </c>
      <c r="AU35" s="935">
        <v>739823.880028485</v>
      </c>
      <c r="AV35" s="935">
        <v>670974.561443136</v>
      </c>
      <c r="AW35" s="935">
        <v>-188245.922128485</v>
      </c>
      <c r="AX35" s="935">
        <v>-119396.603543136</v>
      </c>
      <c r="AY35" s="935">
        <v>315843.64</v>
      </c>
      <c r="AZ35" s="929">
        <v>0.746363985356805</v>
      </c>
      <c r="BA35" s="943"/>
      <c r="BB35" s="919">
        <v>524971.76</v>
      </c>
      <c r="BC35" s="935">
        <v>913524.792195428</v>
      </c>
      <c r="BD35" s="935">
        <v>577545.914715</v>
      </c>
      <c r="BE35" s="935">
        <v>-388553.032195428</v>
      </c>
      <c r="BF35" s="935">
        <v>-52574.154715</v>
      </c>
      <c r="BG35" s="968">
        <v>306890.54</v>
      </c>
      <c r="BH35" s="969">
        <v>0.710615648172147</v>
      </c>
      <c r="BI35" s="943"/>
      <c r="BJ35" s="919">
        <v>547083.88</v>
      </c>
      <c r="BK35" s="935">
        <v>957627.584292033</v>
      </c>
      <c r="BL35" s="935">
        <v>549872.533</v>
      </c>
      <c r="BM35" s="935">
        <v>-410543.704292033</v>
      </c>
      <c r="BN35" s="935">
        <v>-2788.65300000005</v>
      </c>
      <c r="BO35" s="935">
        <v>306890.54</v>
      </c>
      <c r="BP35" s="929">
        <v>0.782667787674394</v>
      </c>
      <c r="BQ35" s="943"/>
      <c r="BR35" s="919">
        <v>735668.37</v>
      </c>
      <c r="BS35" s="935">
        <v>1004420.69296826</v>
      </c>
      <c r="BT35" s="935">
        <v>577366.15965</v>
      </c>
      <c r="BU35" s="935">
        <v>-268752.322968258</v>
      </c>
      <c r="BV35" s="935">
        <v>158302.21035</v>
      </c>
      <c r="BW35" s="935">
        <v>291093.9736</v>
      </c>
      <c r="BX35" s="929">
        <v>1.52725386548504</v>
      </c>
      <c r="BY35" s="943"/>
      <c r="BZ35" s="919">
        <v>0</v>
      </c>
      <c r="CA35" s="935">
        <v>0</v>
      </c>
      <c r="CB35" s="935">
        <v>0</v>
      </c>
      <c r="CC35" s="935">
        <v>0</v>
      </c>
      <c r="CD35" s="935">
        <v>0</v>
      </c>
      <c r="CE35" s="935">
        <v>0</v>
      </c>
      <c r="CF35" s="929" t="s">
        <v>51</v>
      </c>
      <c r="CG35" s="943"/>
      <c r="CH35" s="919">
        <v>0</v>
      </c>
      <c r="CI35" s="935">
        <v>0</v>
      </c>
      <c r="CJ35" s="935">
        <v>0</v>
      </c>
      <c r="CK35" s="935">
        <v>0</v>
      </c>
      <c r="CL35" s="935">
        <v>0</v>
      </c>
      <c r="CM35" s="935">
        <v>0</v>
      </c>
      <c r="CN35" s="929" t="s">
        <v>51</v>
      </c>
      <c r="CO35" s="943"/>
      <c r="CP35" s="919">
        <v>5419339.6279</v>
      </c>
      <c r="CQ35" s="935">
        <v>7059171.72357331</v>
      </c>
      <c r="CR35" s="935">
        <v>5261037.41755</v>
      </c>
      <c r="CS35" s="935">
        <v>-1639832.09567331</v>
      </c>
      <c r="CT35" s="935">
        <v>158302.21035</v>
      </c>
      <c r="CU35" s="935">
        <v>2978296.6136</v>
      </c>
      <c r="CV35" s="929">
        <v>0.819610445498711</v>
      </c>
      <c r="CW35" s="976"/>
      <c r="CX35" s="980">
        <v>9223321.00952686</v>
      </c>
      <c r="CY35" s="982"/>
      <c r="CZ35" s="982"/>
      <c r="DA35" s="982">
        <v>6507572.70606082</v>
      </c>
      <c r="DB35" s="982">
        <v>3719702.5336</v>
      </c>
      <c r="DC35" s="988">
        <v>1.47958564595227</v>
      </c>
      <c r="DD35" s="989">
        <v>-1</v>
      </c>
      <c r="DE35" s="681">
        <v>-1</v>
      </c>
      <c r="DF35" s="624">
        <v>0.749487397790024</v>
      </c>
      <c r="DG35" s="801"/>
      <c r="DI35" s="534"/>
    </row>
    <row r="36" ht="12.95" customHeight="1" spans="2:113">
      <c r="B36" s="910" t="s">
        <v>185</v>
      </c>
      <c r="C36" s="710"/>
      <c r="D36" s="911">
        <v>14328.03</v>
      </c>
      <c r="E36" s="662">
        <v>12790.7277642612</v>
      </c>
      <c r="F36" s="662">
        <v>1537.30223573878</v>
      </c>
      <c r="G36" s="662">
        <v>11315.34</v>
      </c>
      <c r="H36" s="930">
        <v>0.266248296560244</v>
      </c>
      <c r="I36" s="943"/>
      <c r="J36" s="911">
        <v>13500.36</v>
      </c>
      <c r="K36" s="662">
        <v>13423.4291695465</v>
      </c>
      <c r="L36" s="662">
        <v>76.9308304535225</v>
      </c>
      <c r="M36" s="662">
        <v>8240.16000000003</v>
      </c>
      <c r="N36" s="930">
        <v>0.638361391040942</v>
      </c>
      <c r="O36" s="943"/>
      <c r="P36" s="911">
        <v>14817.09</v>
      </c>
      <c r="Q36" s="662">
        <v>18559.7678094557</v>
      </c>
      <c r="R36" s="662">
        <v>-3742.67780945572</v>
      </c>
      <c r="S36" s="662">
        <v>9722.31</v>
      </c>
      <c r="T36" s="930">
        <v>0.52402978304539</v>
      </c>
      <c r="U36" s="943"/>
      <c r="V36" s="911">
        <v>16984.41</v>
      </c>
      <c r="W36" s="662">
        <v>19492.6621965448</v>
      </c>
      <c r="X36" s="662">
        <v>17241.2745000001</v>
      </c>
      <c r="Y36" s="662">
        <v>-2508.25219654478</v>
      </c>
      <c r="Z36" s="662">
        <v>-256.864500000025</v>
      </c>
      <c r="AA36" s="662">
        <v>7701.27000000002</v>
      </c>
      <c r="AB36" s="930">
        <v>1.2054037840512</v>
      </c>
      <c r="AC36" s="943"/>
      <c r="AD36" s="911">
        <v>18017.67</v>
      </c>
      <c r="AE36" s="662">
        <v>20556.8873177108</v>
      </c>
      <c r="AF36" s="662">
        <v>17936.5962161538</v>
      </c>
      <c r="AG36" s="662">
        <v>-2539.21731771075</v>
      </c>
      <c r="AH36" s="662">
        <v>81.0737838462228</v>
      </c>
      <c r="AI36" s="662">
        <v>8933.31</v>
      </c>
      <c r="AJ36" s="930">
        <v>1.01690862625388</v>
      </c>
      <c r="AK36" s="943"/>
      <c r="AL36" s="911">
        <v>16992.78</v>
      </c>
      <c r="AM36" s="662">
        <v>21685.0239101854</v>
      </c>
      <c r="AN36" s="662">
        <v>19101.7292317846</v>
      </c>
      <c r="AO36" s="662">
        <v>-4692.24391018541</v>
      </c>
      <c r="AP36" s="662">
        <v>-2108.94923178456</v>
      </c>
      <c r="AQ36" s="662">
        <v>8445.69</v>
      </c>
      <c r="AR36" s="930">
        <v>1.01200612383358</v>
      </c>
      <c r="AS36" s="943"/>
      <c r="AT36" s="911">
        <v>17059.1121</v>
      </c>
      <c r="AU36" s="662">
        <v>22881.1509287161</v>
      </c>
      <c r="AV36" s="662">
        <v>20751.790560097</v>
      </c>
      <c r="AW36" s="662">
        <v>-5822.03882871603</v>
      </c>
      <c r="AX36" s="662">
        <v>-3692.67846009694</v>
      </c>
      <c r="AY36" s="662">
        <v>9768.35999999999</v>
      </c>
      <c r="AZ36" s="930">
        <v>0.74636398535681</v>
      </c>
      <c r="BA36" s="943"/>
      <c r="BB36" s="911">
        <v>16236.24</v>
      </c>
      <c r="BC36" s="662">
        <v>28253.3440885184</v>
      </c>
      <c r="BD36" s="662">
        <v>17862.244785</v>
      </c>
      <c r="BE36" s="662">
        <v>-12017.1040885184</v>
      </c>
      <c r="BF36" s="662">
        <v>-1626.004785</v>
      </c>
      <c r="BG36" s="662">
        <v>9491.46000000002</v>
      </c>
      <c r="BH36" s="930">
        <v>0.710615648172142</v>
      </c>
      <c r="BI36" s="943"/>
      <c r="BJ36" s="911">
        <v>16920.12</v>
      </c>
      <c r="BK36" s="662">
        <v>29617.3479677949</v>
      </c>
      <c r="BL36" s="662">
        <v>17006.367</v>
      </c>
      <c r="BM36" s="662">
        <v>-12697.2279677949</v>
      </c>
      <c r="BN36" s="662">
        <v>-86.2469999999739</v>
      </c>
      <c r="BO36" s="662">
        <v>9491.46000000002</v>
      </c>
      <c r="BP36" s="930">
        <v>0.782667787674389</v>
      </c>
      <c r="BQ36" s="943"/>
      <c r="BR36" s="911">
        <v>22752.63</v>
      </c>
      <c r="BS36" s="662">
        <v>31064.5575144822</v>
      </c>
      <c r="BT36" s="662">
        <v>17856.68535</v>
      </c>
      <c r="BU36" s="662">
        <v>-8311.92751448217</v>
      </c>
      <c r="BV36" s="662">
        <v>4895.94464999996</v>
      </c>
      <c r="BW36" s="662">
        <v>9002.90640000004</v>
      </c>
      <c r="BX36" s="930">
        <v>1.52725386548503</v>
      </c>
      <c r="BY36" s="943"/>
      <c r="BZ36" s="911">
        <v>0</v>
      </c>
      <c r="CA36" s="662">
        <v>0</v>
      </c>
      <c r="CB36" s="662">
        <v>0</v>
      </c>
      <c r="CC36" s="662">
        <v>0</v>
      </c>
      <c r="CD36" s="662">
        <v>0</v>
      </c>
      <c r="CE36" s="662">
        <v>0</v>
      </c>
      <c r="CF36" s="930" t="s">
        <v>51</v>
      </c>
      <c r="CG36" s="943"/>
      <c r="CH36" s="911">
        <v>0</v>
      </c>
      <c r="CI36" s="662">
        <v>0</v>
      </c>
      <c r="CJ36" s="662">
        <v>0</v>
      </c>
      <c r="CK36" s="662">
        <v>0</v>
      </c>
      <c r="CL36" s="662">
        <v>0</v>
      </c>
      <c r="CM36" s="662">
        <v>0</v>
      </c>
      <c r="CN36" s="930" t="s">
        <v>51</v>
      </c>
      <c r="CO36" s="943"/>
      <c r="CP36" s="911">
        <v>167608.4421</v>
      </c>
      <c r="CQ36" s="662">
        <v>218324.898667216</v>
      </c>
      <c r="CR36" s="625">
        <v>162712.49745</v>
      </c>
      <c r="CS36" s="662">
        <v>-50716.4565672158</v>
      </c>
      <c r="CT36" s="662">
        <v>4895.94464999996</v>
      </c>
      <c r="CU36" s="662">
        <v>92112.2664000001</v>
      </c>
      <c r="CV36" s="930">
        <v>0.819610445498711</v>
      </c>
      <c r="CW36" s="976"/>
      <c r="CX36" s="977">
        <v>285257.350810109</v>
      </c>
      <c r="CY36" s="936"/>
      <c r="CZ36" s="936"/>
      <c r="DA36" s="936">
        <v>201265.135238994</v>
      </c>
      <c r="DB36" s="936">
        <v>115042.3464</v>
      </c>
      <c r="DC36" s="990">
        <v>1.47958564595227</v>
      </c>
      <c r="DD36" s="991">
        <v>-1</v>
      </c>
      <c r="DE36" s="682">
        <v>-1</v>
      </c>
      <c r="DF36" s="626"/>
      <c r="DG36" s="801"/>
      <c r="DI36" s="1000"/>
    </row>
    <row r="37" ht="12.95" customHeight="1" spans="2:111">
      <c r="B37" s="910" t="s">
        <v>90</v>
      </c>
      <c r="C37" s="710"/>
      <c r="D37" s="911">
        <v>133162</v>
      </c>
      <c r="E37" s="662">
        <v>171278</v>
      </c>
      <c r="F37" s="662">
        <v>-38116</v>
      </c>
      <c r="G37" s="662">
        <v>171278</v>
      </c>
      <c r="H37" s="930">
        <v>-0.222538796576326</v>
      </c>
      <c r="I37" s="943"/>
      <c r="J37" s="911">
        <v>135108</v>
      </c>
      <c r="K37" s="662">
        <v>176416.34</v>
      </c>
      <c r="L37" s="662">
        <v>-41308.34</v>
      </c>
      <c r="M37" s="662">
        <v>72426</v>
      </c>
      <c r="N37" s="930">
        <v>0.865462679148372</v>
      </c>
      <c r="O37" s="943"/>
      <c r="P37" s="911">
        <v>164231</v>
      </c>
      <c r="Q37" s="662">
        <v>246982.876</v>
      </c>
      <c r="R37" s="662">
        <v>-82751.876</v>
      </c>
      <c r="S37" s="662">
        <v>99852</v>
      </c>
      <c r="T37" s="930">
        <v>0.644744221447743</v>
      </c>
      <c r="U37" s="943"/>
      <c r="V37" s="911">
        <v>202037</v>
      </c>
      <c r="W37" s="662">
        <v>254392.36228</v>
      </c>
      <c r="X37" s="662">
        <v>213500.3</v>
      </c>
      <c r="Y37" s="662">
        <v>-52355.3622799999</v>
      </c>
      <c r="Z37" s="662">
        <v>-11463.3</v>
      </c>
      <c r="AA37" s="662">
        <v>36331</v>
      </c>
      <c r="AB37" s="930">
        <v>4.56100850513336</v>
      </c>
      <c r="AC37" s="943"/>
      <c r="AD37" s="911">
        <v>238871</v>
      </c>
      <c r="AE37" s="662">
        <v>264568.0567712</v>
      </c>
      <c r="AF37" s="662">
        <v>224175.315</v>
      </c>
      <c r="AG37" s="662">
        <v>-25697.0567711999</v>
      </c>
      <c r="AH37" s="662">
        <v>14695.685</v>
      </c>
      <c r="AI37" s="662">
        <v>47048</v>
      </c>
      <c r="AJ37" s="930">
        <v>4.07717650059514</v>
      </c>
      <c r="AK37" s="943"/>
      <c r="AL37" s="911">
        <v>220454</v>
      </c>
      <c r="AM37" s="662">
        <v>275150.779042048</v>
      </c>
      <c r="AN37" s="662">
        <v>235384.08075</v>
      </c>
      <c r="AO37" s="662">
        <v>-54696.7790420479</v>
      </c>
      <c r="AP37" s="662">
        <v>-14930.08075</v>
      </c>
      <c r="AQ37" s="662">
        <v>41690</v>
      </c>
      <c r="AR37" s="930">
        <v>4.28793475653634</v>
      </c>
      <c r="AS37" s="943"/>
      <c r="AT37" s="911">
        <v>221556.27</v>
      </c>
      <c r="AU37" s="662">
        <v>286156.81020373</v>
      </c>
      <c r="AV37" s="662">
        <v>263355.2775</v>
      </c>
      <c r="AW37" s="662">
        <v>-64600.5402037298</v>
      </c>
      <c r="AX37" s="662">
        <v>-41799.0075</v>
      </c>
      <c r="AY37" s="662">
        <v>40202</v>
      </c>
      <c r="AZ37" s="930">
        <v>4.51107581712353</v>
      </c>
      <c r="BA37" s="943"/>
      <c r="BB37" s="911">
        <v>189500</v>
      </c>
      <c r="BC37" s="662">
        <v>357696.012754662</v>
      </c>
      <c r="BD37" s="662">
        <v>232634.0835</v>
      </c>
      <c r="BE37" s="662">
        <v>-168196.012754662</v>
      </c>
      <c r="BF37" s="662">
        <v>-43134.0835</v>
      </c>
      <c r="BG37" s="662">
        <v>46037</v>
      </c>
      <c r="BH37" s="930">
        <v>3.11625431717966</v>
      </c>
      <c r="BI37" s="943"/>
      <c r="BJ37" s="911">
        <v>204977</v>
      </c>
      <c r="BK37" s="662">
        <v>364849.933009756</v>
      </c>
      <c r="BL37" s="662">
        <v>198975</v>
      </c>
      <c r="BM37" s="662">
        <v>-159872.933009756</v>
      </c>
      <c r="BN37" s="662">
        <v>6002</v>
      </c>
      <c r="BO37" s="662">
        <v>46037</v>
      </c>
      <c r="BP37" s="930">
        <v>3.45244042835111</v>
      </c>
      <c r="BQ37" s="943"/>
      <c r="BR37" s="911">
        <v>397200</v>
      </c>
      <c r="BS37" s="662">
        <v>372146.931669951</v>
      </c>
      <c r="BT37" s="662">
        <v>208923.75</v>
      </c>
      <c r="BU37" s="662">
        <v>25053.0683300493</v>
      </c>
      <c r="BV37" s="662">
        <v>188276.25</v>
      </c>
      <c r="BW37" s="662">
        <v>55901.14</v>
      </c>
      <c r="BX37" s="930">
        <v>6.10540071275827</v>
      </c>
      <c r="BY37" s="943"/>
      <c r="BZ37" s="911"/>
      <c r="CA37" s="662"/>
      <c r="CB37" s="662"/>
      <c r="CC37" s="662">
        <v>0</v>
      </c>
      <c r="CD37" s="662">
        <v>0</v>
      </c>
      <c r="CE37" s="662"/>
      <c r="CF37" s="930" t="s">
        <v>51</v>
      </c>
      <c r="CG37" s="943"/>
      <c r="CH37" s="911"/>
      <c r="CI37" s="662"/>
      <c r="CJ37" s="662"/>
      <c r="CK37" s="662">
        <v>0</v>
      </c>
      <c r="CL37" s="662">
        <v>0</v>
      </c>
      <c r="CM37" s="662"/>
      <c r="CN37" s="930" t="s">
        <v>51</v>
      </c>
      <c r="CO37" s="943"/>
      <c r="CP37" s="911">
        <v>2107096.27</v>
      </c>
      <c r="CQ37" s="662">
        <v>2769638.10173135</v>
      </c>
      <c r="CR37" s="625">
        <v>1918820.02</v>
      </c>
      <c r="CS37" s="662">
        <v>-662541.831731346</v>
      </c>
      <c r="CT37" s="662">
        <v>188276.25</v>
      </c>
      <c r="CU37" s="662">
        <v>656802.14</v>
      </c>
      <c r="CV37" s="930">
        <v>2.20811419707006</v>
      </c>
      <c r="CW37" s="976"/>
      <c r="CX37" s="977">
        <v>3536409.63974411</v>
      </c>
      <c r="CY37" s="936"/>
      <c r="CZ37" s="936"/>
      <c r="DA37" s="936">
        <v>2362526.391875</v>
      </c>
      <c r="DB37" s="936">
        <v>825910.14</v>
      </c>
      <c r="DC37" s="990">
        <v>3.28183342045433</v>
      </c>
      <c r="DD37" s="991">
        <v>-1</v>
      </c>
      <c r="DE37" s="682">
        <v>-1</v>
      </c>
      <c r="DF37" s="626"/>
      <c r="DG37" s="801"/>
    </row>
    <row r="38" ht="12.95" customHeight="1" spans="2:111">
      <c r="B38" s="910" t="s">
        <v>91</v>
      </c>
      <c r="C38" s="710"/>
      <c r="D38" s="911">
        <v>314964</v>
      </c>
      <c r="E38" s="662">
        <v>217002.3</v>
      </c>
      <c r="F38" s="662">
        <v>97961.7</v>
      </c>
      <c r="G38" s="662">
        <v>170023</v>
      </c>
      <c r="H38" s="930">
        <v>0.852478782282397</v>
      </c>
      <c r="I38" s="943"/>
      <c r="J38" s="911">
        <v>287165</v>
      </c>
      <c r="K38" s="662">
        <v>232192.461</v>
      </c>
      <c r="L38" s="662">
        <v>54972.539</v>
      </c>
      <c r="M38" s="662">
        <v>172103</v>
      </c>
      <c r="N38" s="930">
        <v>0.668564754827051</v>
      </c>
      <c r="O38" s="943"/>
      <c r="P38" s="911">
        <v>301065</v>
      </c>
      <c r="Q38" s="662">
        <v>325069.4454</v>
      </c>
      <c r="R38" s="662">
        <v>-24004.4454</v>
      </c>
      <c r="S38" s="662">
        <v>191063</v>
      </c>
      <c r="T38" s="930">
        <v>0.575736798856922</v>
      </c>
      <c r="U38" s="943"/>
      <c r="V38" s="911">
        <v>337264</v>
      </c>
      <c r="W38" s="662">
        <v>347824.306578</v>
      </c>
      <c r="X38" s="662">
        <v>331171.5</v>
      </c>
      <c r="Y38" s="662">
        <v>-10560.306578</v>
      </c>
      <c r="Z38" s="662">
        <v>6092.5</v>
      </c>
      <c r="AA38" s="662">
        <v>189540</v>
      </c>
      <c r="AB38" s="930">
        <v>0.779381660863142</v>
      </c>
      <c r="AC38" s="943"/>
      <c r="AD38" s="911">
        <v>334261</v>
      </c>
      <c r="AE38" s="662">
        <v>372172.00803846</v>
      </c>
      <c r="AF38" s="662">
        <v>342172.00803846</v>
      </c>
      <c r="AG38" s="662">
        <v>-37911.00803846</v>
      </c>
      <c r="AH38" s="662">
        <v>-7911.00803845999</v>
      </c>
      <c r="AI38" s="662">
        <v>211221</v>
      </c>
      <c r="AJ38" s="930">
        <v>0.582517836768124</v>
      </c>
      <c r="AK38" s="943"/>
      <c r="AL38" s="911">
        <v>318820</v>
      </c>
      <c r="AM38" s="662">
        <v>398224.048601152</v>
      </c>
      <c r="AN38" s="662">
        <v>368224.048601152</v>
      </c>
      <c r="AO38" s="662">
        <v>-79404.0486011522</v>
      </c>
      <c r="AP38" s="662">
        <v>-49404.048601152</v>
      </c>
      <c r="AQ38" s="662">
        <v>200381</v>
      </c>
      <c r="AR38" s="930">
        <v>0.591069013529227</v>
      </c>
      <c r="AS38" s="943"/>
      <c r="AT38" s="911">
        <v>319401.4</v>
      </c>
      <c r="AU38" s="662">
        <v>426099.732003233</v>
      </c>
      <c r="AV38" s="662">
        <v>398099.732003233</v>
      </c>
      <c r="AW38" s="662">
        <v>-106698.332003233</v>
      </c>
      <c r="AX38" s="662">
        <v>-78698.332003233</v>
      </c>
      <c r="AY38" s="662">
        <v>247024</v>
      </c>
      <c r="AZ38" s="930">
        <v>0.292997441544141</v>
      </c>
      <c r="BA38" s="943"/>
      <c r="BB38" s="911">
        <v>323918</v>
      </c>
      <c r="BC38" s="662">
        <v>532624.665004041</v>
      </c>
      <c r="BD38" s="662">
        <v>335371.47</v>
      </c>
      <c r="BE38" s="662">
        <v>-208706.665004041</v>
      </c>
      <c r="BF38" s="662">
        <v>-11453.47</v>
      </c>
      <c r="BG38" s="662">
        <v>233283</v>
      </c>
      <c r="BH38" s="930">
        <v>0.388519523497212</v>
      </c>
      <c r="BI38" s="943"/>
      <c r="BJ38" s="911">
        <v>330065</v>
      </c>
      <c r="BK38" s="662">
        <v>569908.391554324</v>
      </c>
      <c r="BL38" s="662">
        <v>340113.9</v>
      </c>
      <c r="BM38" s="662">
        <v>-239843.391554324</v>
      </c>
      <c r="BN38" s="662">
        <v>-10048.9</v>
      </c>
      <c r="BO38" s="662">
        <v>233283</v>
      </c>
      <c r="BP38" s="930">
        <v>0.414869493276407</v>
      </c>
      <c r="BQ38" s="943"/>
      <c r="BR38" s="911">
        <v>329370</v>
      </c>
      <c r="BS38" s="662">
        <v>609801.978963127</v>
      </c>
      <c r="BT38" s="662">
        <v>357119.595</v>
      </c>
      <c r="BU38" s="662">
        <v>-280431.978963127</v>
      </c>
      <c r="BV38" s="662">
        <v>-27749.5950000001</v>
      </c>
      <c r="BW38" s="662">
        <v>211396.02</v>
      </c>
      <c r="BX38" s="930">
        <v>0.558070960844012</v>
      </c>
      <c r="BY38" s="943"/>
      <c r="BZ38" s="911"/>
      <c r="CA38" s="662"/>
      <c r="CB38" s="662"/>
      <c r="CC38" s="662">
        <v>0</v>
      </c>
      <c r="CD38" s="662">
        <v>0</v>
      </c>
      <c r="CE38" s="662"/>
      <c r="CF38" s="930" t="s">
        <v>51</v>
      </c>
      <c r="CG38" s="943"/>
      <c r="CH38" s="911"/>
      <c r="CI38" s="916"/>
      <c r="CJ38" s="662"/>
      <c r="CK38" s="662">
        <v>0</v>
      </c>
      <c r="CL38" s="662">
        <v>0</v>
      </c>
      <c r="CM38" s="662"/>
      <c r="CN38" s="930" t="s">
        <v>51</v>
      </c>
      <c r="CO38" s="943"/>
      <c r="CP38" s="911">
        <v>3196293.4</v>
      </c>
      <c r="CQ38" s="662">
        <v>4030919.33714234</v>
      </c>
      <c r="CR38" s="625">
        <v>3224042.995</v>
      </c>
      <c r="CS38" s="662">
        <v>-834625.937142337</v>
      </c>
      <c r="CT38" s="662">
        <v>-27749.5950000002</v>
      </c>
      <c r="CU38" s="662">
        <v>2059317.02</v>
      </c>
      <c r="CV38" s="930">
        <v>0.552113331244162</v>
      </c>
      <c r="CW38" s="976"/>
      <c r="CX38" s="977">
        <v>5381569.74034777</v>
      </c>
      <c r="CY38" s="936"/>
      <c r="CZ38" s="936"/>
      <c r="DA38" s="936">
        <v>4002791.8232375</v>
      </c>
      <c r="DB38" s="936">
        <v>2590084.02</v>
      </c>
      <c r="DC38" s="990">
        <v>1.07775875175963</v>
      </c>
      <c r="DD38" s="991">
        <v>-1</v>
      </c>
      <c r="DE38" s="682">
        <v>-1</v>
      </c>
      <c r="DF38" s="626">
        <v>0.545429334465181</v>
      </c>
      <c r="DG38" s="801"/>
    </row>
    <row r="39" ht="12.95" hidden="1" customHeight="1" spans="2:111">
      <c r="B39" s="910" t="s">
        <v>198</v>
      </c>
      <c r="C39" s="710"/>
      <c r="D39" s="911"/>
      <c r="E39" s="662"/>
      <c r="F39" s="662">
        <v>0</v>
      </c>
      <c r="G39" s="662">
        <v>0</v>
      </c>
      <c r="H39" s="930" t="s">
        <v>51</v>
      </c>
      <c r="I39" s="943"/>
      <c r="J39" s="911"/>
      <c r="K39" s="662"/>
      <c r="L39" s="662">
        <v>0</v>
      </c>
      <c r="M39" s="662">
        <v>0</v>
      </c>
      <c r="N39" s="930" t="s">
        <v>51</v>
      </c>
      <c r="O39" s="943"/>
      <c r="P39" s="911"/>
      <c r="Q39" s="662"/>
      <c r="R39" s="662">
        <v>0</v>
      </c>
      <c r="S39" s="662">
        <v>0</v>
      </c>
      <c r="T39" s="930" t="s">
        <v>51</v>
      </c>
      <c r="U39" s="943"/>
      <c r="V39" s="911"/>
      <c r="W39" s="662"/>
      <c r="X39" s="662"/>
      <c r="Y39" s="662">
        <v>0</v>
      </c>
      <c r="Z39" s="662">
        <v>0</v>
      </c>
      <c r="AA39" s="662"/>
      <c r="AB39" s="930" t="s">
        <v>51</v>
      </c>
      <c r="AC39" s="943"/>
      <c r="AD39" s="911"/>
      <c r="AE39" s="662"/>
      <c r="AF39" s="662"/>
      <c r="AG39" s="662"/>
      <c r="AH39" s="662"/>
      <c r="AI39" s="662"/>
      <c r="AJ39" s="930"/>
      <c r="AK39" s="943"/>
      <c r="AL39" s="911"/>
      <c r="AM39" s="662"/>
      <c r="AN39" s="662"/>
      <c r="AO39" s="662">
        <v>0</v>
      </c>
      <c r="AP39" s="662">
        <v>0</v>
      </c>
      <c r="AQ39" s="662"/>
      <c r="AR39" s="930"/>
      <c r="AS39" s="943"/>
      <c r="AT39" s="911"/>
      <c r="AU39" s="662"/>
      <c r="AV39" s="662"/>
      <c r="AW39" s="662">
        <v>0</v>
      </c>
      <c r="AX39" s="662">
        <v>0</v>
      </c>
      <c r="AY39" s="662"/>
      <c r="AZ39" s="930"/>
      <c r="BA39" s="943"/>
      <c r="BB39" s="911"/>
      <c r="BC39" s="662"/>
      <c r="BD39" s="662"/>
      <c r="BE39" s="662"/>
      <c r="BF39" s="662"/>
      <c r="BG39" s="662"/>
      <c r="BH39" s="930"/>
      <c r="BI39" s="943"/>
      <c r="BJ39" s="911"/>
      <c r="BK39" s="662"/>
      <c r="BL39" s="662"/>
      <c r="BM39" s="662">
        <v>0</v>
      </c>
      <c r="BN39" s="662">
        <v>0</v>
      </c>
      <c r="BO39" s="662">
        <v>0</v>
      </c>
      <c r="BP39" s="930" t="s">
        <v>51</v>
      </c>
      <c r="BQ39" s="943"/>
      <c r="BR39" s="911"/>
      <c r="BS39" s="662"/>
      <c r="BT39" s="662"/>
      <c r="BU39" s="662"/>
      <c r="BV39" s="662"/>
      <c r="BW39" s="662"/>
      <c r="BX39" s="930" t="s">
        <v>51</v>
      </c>
      <c r="BY39" s="943"/>
      <c r="BZ39" s="911"/>
      <c r="CA39" s="662"/>
      <c r="CB39" s="662"/>
      <c r="CC39" s="662">
        <v>0</v>
      </c>
      <c r="CD39" s="662">
        <v>0</v>
      </c>
      <c r="CE39" s="662"/>
      <c r="CF39" s="930" t="s">
        <v>51</v>
      </c>
      <c r="CG39" s="943"/>
      <c r="CH39" s="911"/>
      <c r="CI39" s="916"/>
      <c r="CJ39" s="662"/>
      <c r="CK39" s="662">
        <v>0</v>
      </c>
      <c r="CL39" s="662">
        <v>0</v>
      </c>
      <c r="CM39" s="662"/>
      <c r="CN39" s="930" t="s">
        <v>51</v>
      </c>
      <c r="CO39" s="943"/>
      <c r="CP39" s="911">
        <v>0</v>
      </c>
      <c r="CQ39" s="662">
        <v>0</v>
      </c>
      <c r="CR39" s="625">
        <v>0</v>
      </c>
      <c r="CS39" s="662">
        <v>0</v>
      </c>
      <c r="CT39" s="662">
        <v>0</v>
      </c>
      <c r="CU39" s="662">
        <v>0</v>
      </c>
      <c r="CV39" s="930" t="s">
        <v>51</v>
      </c>
      <c r="CW39" s="976"/>
      <c r="CX39" s="977"/>
      <c r="CY39" s="936"/>
      <c r="CZ39" s="936"/>
      <c r="DA39" s="936"/>
      <c r="DB39" s="936">
        <v>0</v>
      </c>
      <c r="DC39" s="990" t="s">
        <v>51</v>
      </c>
      <c r="DD39" s="991" t="e">
        <v>#DIV/0!</v>
      </c>
      <c r="DE39" s="682" t="e">
        <v>#DIV/0!</v>
      </c>
      <c r="DF39" s="626"/>
      <c r="DG39" s="801"/>
    </row>
    <row r="40" ht="12.95" customHeight="1" spans="2:111">
      <c r="B40" s="910" t="s">
        <v>109</v>
      </c>
      <c r="C40" s="710"/>
      <c r="D40" s="911">
        <v>29475</v>
      </c>
      <c r="E40" s="662">
        <v>38077.2921420406</v>
      </c>
      <c r="F40" s="662">
        <v>-8602.2921420406</v>
      </c>
      <c r="G40" s="662">
        <v>35877</v>
      </c>
      <c r="H40" s="930">
        <v>-0.178443013629902</v>
      </c>
      <c r="I40" s="944"/>
      <c r="J40" s="911">
        <v>27739</v>
      </c>
      <c r="K40" s="662">
        <v>38838.8379848814</v>
      </c>
      <c r="L40" s="662">
        <v>-11099.8379848814</v>
      </c>
      <c r="M40" s="662">
        <v>30143</v>
      </c>
      <c r="N40" s="930">
        <v>-0.0797531765252297</v>
      </c>
      <c r="O40" s="943"/>
      <c r="P40" s="911">
        <v>28607</v>
      </c>
      <c r="Q40" s="662">
        <v>46606.6055818577</v>
      </c>
      <c r="R40" s="662">
        <v>-17999.6055818577</v>
      </c>
      <c r="S40" s="662">
        <v>33162</v>
      </c>
      <c r="T40" s="930">
        <v>-0.137356009890839</v>
      </c>
      <c r="U40" s="943"/>
      <c r="V40" s="951">
        <v>26846</v>
      </c>
      <c r="W40" s="662">
        <v>47538.7376934948</v>
      </c>
      <c r="X40" s="662">
        <v>30037.35</v>
      </c>
      <c r="Y40" s="662">
        <v>-20692.7376934948</v>
      </c>
      <c r="Z40" s="662">
        <v>-3191.35</v>
      </c>
      <c r="AA40" s="662">
        <v>30838</v>
      </c>
      <c r="AB40" s="930">
        <v>-0.129450677735262</v>
      </c>
      <c r="AC40" s="943"/>
      <c r="AD40" s="951">
        <v>27457</v>
      </c>
      <c r="AE40" s="662">
        <v>48489.5124473647</v>
      </c>
      <c r="AF40" s="662">
        <v>31539.2175</v>
      </c>
      <c r="AG40" s="662">
        <v>-21032.5124473647</v>
      </c>
      <c r="AH40" s="662">
        <v>-4082.2175</v>
      </c>
      <c r="AI40" s="662">
        <v>39508</v>
      </c>
      <c r="AJ40" s="930">
        <v>-0.305026830009112</v>
      </c>
      <c r="AK40" s="943"/>
      <c r="AL40" s="911">
        <v>27152</v>
      </c>
      <c r="AM40" s="662">
        <v>49459.302696312</v>
      </c>
      <c r="AN40" s="662">
        <v>33116.178375</v>
      </c>
      <c r="AO40" s="662">
        <v>-22307.302696312</v>
      </c>
      <c r="AP40" s="662">
        <v>-5964.178375</v>
      </c>
      <c r="AQ40" s="662">
        <v>39452</v>
      </c>
      <c r="AR40" s="930">
        <v>-0.311771266348981</v>
      </c>
      <c r="AS40" s="943"/>
      <c r="AT40" s="911">
        <v>27679.4</v>
      </c>
      <c r="AU40" s="662">
        <v>50448.4887502383</v>
      </c>
      <c r="AV40" s="662">
        <v>30271.3425</v>
      </c>
      <c r="AW40" s="662">
        <v>-22769.0887502383</v>
      </c>
      <c r="AX40" s="662">
        <v>-2591.9425</v>
      </c>
      <c r="AY40" s="662">
        <v>38386</v>
      </c>
      <c r="AZ40" s="930">
        <v>-0.278919397697077</v>
      </c>
      <c r="BA40" s="943"/>
      <c r="BB40" s="911">
        <v>27790</v>
      </c>
      <c r="BC40" s="662">
        <v>51457.4585252431</v>
      </c>
      <c r="BD40" s="662">
        <v>27402.606</v>
      </c>
      <c r="BE40" s="662">
        <v>-23667.4585252431</v>
      </c>
      <c r="BF40" s="662">
        <v>387.394</v>
      </c>
      <c r="BG40" s="662">
        <v>37062</v>
      </c>
      <c r="BH40" s="930">
        <v>-0.250175381792672</v>
      </c>
      <c r="BI40" s="943"/>
      <c r="BJ40" s="911">
        <v>28962</v>
      </c>
      <c r="BK40" s="662">
        <v>52486.6076957479</v>
      </c>
      <c r="BL40" s="662">
        <v>27790</v>
      </c>
      <c r="BM40" s="662">
        <v>-23524.6076957479</v>
      </c>
      <c r="BN40" s="662">
        <v>1172</v>
      </c>
      <c r="BO40" s="662">
        <v>37062</v>
      </c>
      <c r="BP40" s="930">
        <v>-0.218552695483244</v>
      </c>
      <c r="BQ40" s="943"/>
      <c r="BR40" s="911">
        <v>31851</v>
      </c>
      <c r="BS40" s="662">
        <v>53536.3398496629</v>
      </c>
      <c r="BT40" s="662">
        <v>29179.5</v>
      </c>
      <c r="BU40" s="662">
        <v>-21685.3398496629</v>
      </c>
      <c r="BV40" s="662">
        <v>2671.5</v>
      </c>
      <c r="BW40" s="662">
        <v>32799.72</v>
      </c>
      <c r="BX40" s="930">
        <v>-0.0289246371615368</v>
      </c>
      <c r="BY40" s="943"/>
      <c r="BZ40" s="911"/>
      <c r="CA40" s="662"/>
      <c r="CB40" s="662"/>
      <c r="CC40" s="662">
        <v>0</v>
      </c>
      <c r="CD40" s="662">
        <v>0</v>
      </c>
      <c r="CE40" s="662"/>
      <c r="CF40" s="930" t="s">
        <v>51</v>
      </c>
      <c r="CG40" s="943"/>
      <c r="CH40" s="911"/>
      <c r="CI40" s="916"/>
      <c r="CJ40" s="662"/>
      <c r="CK40" s="662">
        <v>0</v>
      </c>
      <c r="CL40" s="662">
        <v>0</v>
      </c>
      <c r="CM40" s="662"/>
      <c r="CN40" s="930" t="s">
        <v>51</v>
      </c>
      <c r="CO40" s="943"/>
      <c r="CP40" s="911">
        <v>283558.4</v>
      </c>
      <c r="CQ40" s="662">
        <v>476939.183366843</v>
      </c>
      <c r="CR40" s="625">
        <v>280886.9</v>
      </c>
      <c r="CS40" s="662">
        <v>-193380.783366843</v>
      </c>
      <c r="CT40" s="662">
        <v>2671.5</v>
      </c>
      <c r="CU40" s="662">
        <v>354289.72</v>
      </c>
      <c r="CV40" s="930">
        <v>-0.19964259758934</v>
      </c>
      <c r="CW40" s="976"/>
      <c r="CX40" s="977">
        <v>590598.980245091</v>
      </c>
      <c r="CY40" s="936"/>
      <c r="CZ40" s="936"/>
      <c r="DA40" s="936">
        <v>342523.77375</v>
      </c>
      <c r="DB40" s="936">
        <v>418750.72</v>
      </c>
      <c r="DC40" s="990">
        <v>0.410383199448805</v>
      </c>
      <c r="DD40" s="991">
        <v>-1</v>
      </c>
      <c r="DE40" s="682">
        <v>-1</v>
      </c>
      <c r="DF40" s="626"/>
      <c r="DG40" s="801"/>
    </row>
    <row r="41" ht="12.95" hidden="1" customHeight="1" spans="2:111">
      <c r="B41" s="912" t="s">
        <v>199</v>
      </c>
      <c r="C41" s="710"/>
      <c r="D41" s="920"/>
      <c r="E41" s="750"/>
      <c r="F41" s="922"/>
      <c r="G41" s="922"/>
      <c r="H41" s="629"/>
      <c r="I41" s="712"/>
      <c r="J41" s="920"/>
      <c r="K41" s="750"/>
      <c r="L41" s="922"/>
      <c r="M41" s="922"/>
      <c r="N41" s="629"/>
      <c r="O41" s="712"/>
      <c r="P41" s="920"/>
      <c r="Q41" s="750"/>
      <c r="R41" s="662">
        <v>0</v>
      </c>
      <c r="S41" s="750"/>
      <c r="T41" s="629"/>
      <c r="U41" s="712"/>
      <c r="V41" s="722"/>
      <c r="W41" s="750"/>
      <c r="X41" s="750"/>
      <c r="Y41" s="750"/>
      <c r="Z41" s="750"/>
      <c r="AA41" s="750"/>
      <c r="AB41" s="629"/>
      <c r="AC41" s="712"/>
      <c r="AD41" s="722"/>
      <c r="AE41" s="750"/>
      <c r="AF41" s="750"/>
      <c r="AG41" s="750"/>
      <c r="AH41" s="750"/>
      <c r="AI41" s="750"/>
      <c r="AJ41" s="629"/>
      <c r="AK41" s="712"/>
      <c r="AL41" s="722"/>
      <c r="AM41" s="750"/>
      <c r="AN41" s="750"/>
      <c r="AO41" s="750"/>
      <c r="AP41" s="750"/>
      <c r="AQ41" s="750"/>
      <c r="AR41" s="629"/>
      <c r="AS41" s="712"/>
      <c r="AT41" s="960"/>
      <c r="AU41" s="750"/>
      <c r="AV41" s="750"/>
      <c r="AW41" s="750"/>
      <c r="AX41" s="750"/>
      <c r="AY41" s="750"/>
      <c r="AZ41" s="629"/>
      <c r="BA41" s="712"/>
      <c r="BB41" s="722"/>
      <c r="BC41" s="750"/>
      <c r="BD41" s="750"/>
      <c r="BE41" s="750"/>
      <c r="BF41" s="750"/>
      <c r="BG41" s="750"/>
      <c r="BH41" s="629"/>
      <c r="BI41" s="712"/>
      <c r="BJ41" s="722"/>
      <c r="BK41" s="750"/>
      <c r="BL41" s="750"/>
      <c r="BM41" s="750"/>
      <c r="BN41" s="750"/>
      <c r="BO41" s="750"/>
      <c r="BP41" s="629"/>
      <c r="BQ41" s="712"/>
      <c r="BR41" s="722"/>
      <c r="BS41" s="750"/>
      <c r="BT41" s="750"/>
      <c r="BU41" s="750"/>
      <c r="BV41" s="750"/>
      <c r="BW41" s="750"/>
      <c r="BX41" s="629"/>
      <c r="BY41" s="712"/>
      <c r="BZ41" s="722"/>
      <c r="CA41" s="750"/>
      <c r="CB41" s="750"/>
      <c r="CC41" s="750"/>
      <c r="CD41" s="750"/>
      <c r="CE41" s="750"/>
      <c r="CF41" s="930" t="s">
        <v>51</v>
      </c>
      <c r="CG41" s="712"/>
      <c r="CH41" s="722"/>
      <c r="CI41" s="922"/>
      <c r="CJ41" s="750"/>
      <c r="CK41" s="750"/>
      <c r="CL41" s="750"/>
      <c r="CM41" s="750"/>
      <c r="CN41" s="629"/>
      <c r="CO41" s="712"/>
      <c r="CP41" s="722"/>
      <c r="CQ41" s="750"/>
      <c r="CR41" s="750"/>
      <c r="CS41" s="750"/>
      <c r="CT41" s="750"/>
      <c r="CU41" s="750"/>
      <c r="CV41" s="629"/>
      <c r="CW41" s="983"/>
      <c r="CX41" s="759"/>
      <c r="CY41" s="637"/>
      <c r="CZ41" s="637"/>
      <c r="DA41" s="637"/>
      <c r="DB41" s="637"/>
      <c r="DC41" s="994"/>
      <c r="DD41" s="683"/>
      <c r="DE41" s="682"/>
      <c r="DF41" s="626"/>
      <c r="DG41" s="801"/>
    </row>
    <row r="42" ht="12.95" hidden="1" customHeight="1" spans="2:111">
      <c r="B42" s="912" t="s">
        <v>200</v>
      </c>
      <c r="C42" s="710"/>
      <c r="D42" s="920"/>
      <c r="E42" s="750"/>
      <c r="F42" s="922"/>
      <c r="G42" s="922"/>
      <c r="H42" s="629"/>
      <c r="I42" s="712"/>
      <c r="J42" s="920"/>
      <c r="K42" s="750"/>
      <c r="L42" s="922"/>
      <c r="M42" s="922"/>
      <c r="N42" s="629"/>
      <c r="O42" s="712"/>
      <c r="P42" s="920"/>
      <c r="Q42" s="750"/>
      <c r="R42" s="662">
        <v>0</v>
      </c>
      <c r="S42" s="750"/>
      <c r="T42" s="629"/>
      <c r="U42" s="712"/>
      <c r="V42" s="722"/>
      <c r="W42" s="750"/>
      <c r="X42" s="750"/>
      <c r="Y42" s="750"/>
      <c r="Z42" s="750"/>
      <c r="AA42" s="750"/>
      <c r="AB42" s="629"/>
      <c r="AC42" s="712"/>
      <c r="AD42" s="722"/>
      <c r="AE42" s="750"/>
      <c r="AF42" s="750"/>
      <c r="AG42" s="750"/>
      <c r="AH42" s="750"/>
      <c r="AI42" s="750"/>
      <c r="AJ42" s="629"/>
      <c r="AK42" s="712"/>
      <c r="AL42" s="722"/>
      <c r="AM42" s="750"/>
      <c r="AN42" s="750"/>
      <c r="AO42" s="750"/>
      <c r="AP42" s="750"/>
      <c r="AQ42" s="750"/>
      <c r="AR42" s="629"/>
      <c r="AS42" s="712"/>
      <c r="AT42" s="960"/>
      <c r="AU42" s="750"/>
      <c r="AV42" s="750"/>
      <c r="AW42" s="750"/>
      <c r="AX42" s="750"/>
      <c r="AY42" s="750"/>
      <c r="AZ42" s="629"/>
      <c r="BA42" s="712"/>
      <c r="BB42" s="722"/>
      <c r="BC42" s="750"/>
      <c r="BD42" s="750"/>
      <c r="BE42" s="750"/>
      <c r="BF42" s="750"/>
      <c r="BG42" s="750"/>
      <c r="BH42" s="629"/>
      <c r="BI42" s="712"/>
      <c r="BJ42" s="722"/>
      <c r="BK42" s="750"/>
      <c r="BL42" s="750"/>
      <c r="BM42" s="750"/>
      <c r="BN42" s="750"/>
      <c r="BO42" s="750"/>
      <c r="BP42" s="629"/>
      <c r="BQ42" s="712"/>
      <c r="BR42" s="722"/>
      <c r="BS42" s="750"/>
      <c r="BT42" s="750"/>
      <c r="BU42" s="750"/>
      <c r="BV42" s="750"/>
      <c r="BW42" s="750"/>
      <c r="BX42" s="629"/>
      <c r="BY42" s="712"/>
      <c r="BZ42" s="722"/>
      <c r="CA42" s="750"/>
      <c r="CB42" s="750"/>
      <c r="CC42" s="750"/>
      <c r="CD42" s="750"/>
      <c r="CE42" s="750"/>
      <c r="CF42" s="930" t="s">
        <v>51</v>
      </c>
      <c r="CG42" s="712"/>
      <c r="CH42" s="722"/>
      <c r="CI42" s="922"/>
      <c r="CJ42" s="750"/>
      <c r="CK42" s="750"/>
      <c r="CL42" s="750"/>
      <c r="CM42" s="750"/>
      <c r="CN42" s="629"/>
      <c r="CO42" s="712"/>
      <c r="CP42" s="722"/>
      <c r="CQ42" s="750"/>
      <c r="CR42" s="750"/>
      <c r="CS42" s="750"/>
      <c r="CT42" s="750"/>
      <c r="CU42" s="750"/>
      <c r="CV42" s="629"/>
      <c r="CW42" s="983"/>
      <c r="CX42" s="759"/>
      <c r="CY42" s="637"/>
      <c r="CZ42" s="637"/>
      <c r="DA42" s="637"/>
      <c r="DB42" s="637"/>
      <c r="DC42" s="994"/>
      <c r="DD42" s="683"/>
      <c r="DE42" s="682"/>
      <c r="DF42" s="626"/>
      <c r="DG42" s="801"/>
    </row>
    <row r="43" hidden="1" customHeight="1" spans="2:111">
      <c r="B43" s="912" t="s">
        <v>201</v>
      </c>
      <c r="C43" s="710"/>
      <c r="D43" s="920"/>
      <c r="E43" s="922"/>
      <c r="F43" s="922">
        <v>0</v>
      </c>
      <c r="G43" s="922"/>
      <c r="H43" s="629" t="s">
        <v>51</v>
      </c>
      <c r="I43" s="712"/>
      <c r="J43" s="920"/>
      <c r="K43" s="922"/>
      <c r="L43" s="922">
        <v>0</v>
      </c>
      <c r="M43" s="922"/>
      <c r="N43" s="629" t="s">
        <v>51</v>
      </c>
      <c r="O43" s="712"/>
      <c r="P43" s="920"/>
      <c r="Q43" s="750"/>
      <c r="R43" s="662">
        <v>0</v>
      </c>
      <c r="S43" s="750"/>
      <c r="T43" s="629" t="s">
        <v>51</v>
      </c>
      <c r="U43" s="712"/>
      <c r="V43" s="722"/>
      <c r="W43" s="750"/>
      <c r="X43" s="750"/>
      <c r="Y43" s="750">
        <v>0</v>
      </c>
      <c r="Z43" s="750">
        <v>0</v>
      </c>
      <c r="AA43" s="750"/>
      <c r="AB43" s="629" t="s">
        <v>51</v>
      </c>
      <c r="AC43" s="712"/>
      <c r="AD43" s="722"/>
      <c r="AE43" s="750"/>
      <c r="AF43" s="750"/>
      <c r="AG43" s="750">
        <v>0</v>
      </c>
      <c r="AH43" s="750">
        <v>0</v>
      </c>
      <c r="AI43" s="750"/>
      <c r="AJ43" s="629" t="s">
        <v>51</v>
      </c>
      <c r="AK43" s="712"/>
      <c r="AL43" s="722"/>
      <c r="AM43" s="750"/>
      <c r="AN43" s="750"/>
      <c r="AO43" s="750">
        <v>0</v>
      </c>
      <c r="AP43" s="750">
        <v>0</v>
      </c>
      <c r="AQ43" s="750"/>
      <c r="AR43" s="629" t="s">
        <v>51</v>
      </c>
      <c r="AS43" s="712"/>
      <c r="AT43" s="960"/>
      <c r="AU43" s="750"/>
      <c r="AV43" s="750"/>
      <c r="AW43" s="750">
        <v>0</v>
      </c>
      <c r="AX43" s="750">
        <v>0</v>
      </c>
      <c r="AY43" s="750"/>
      <c r="AZ43" s="629" t="s">
        <v>51</v>
      </c>
      <c r="BA43" s="712"/>
      <c r="BB43" s="722"/>
      <c r="BC43" s="750"/>
      <c r="BD43" s="750"/>
      <c r="BE43" s="750">
        <v>0</v>
      </c>
      <c r="BF43" s="750">
        <v>0</v>
      </c>
      <c r="BG43" s="750"/>
      <c r="BH43" s="629" t="s">
        <v>51</v>
      </c>
      <c r="BI43" s="712"/>
      <c r="BJ43" s="722"/>
      <c r="BK43" s="750"/>
      <c r="BL43" s="750"/>
      <c r="BM43" s="750">
        <v>0</v>
      </c>
      <c r="BN43" s="750">
        <v>0</v>
      </c>
      <c r="BO43" s="750"/>
      <c r="BP43" s="629" t="s">
        <v>51</v>
      </c>
      <c r="BQ43" s="712"/>
      <c r="BR43" s="722"/>
      <c r="BS43" s="750"/>
      <c r="BT43" s="750"/>
      <c r="BU43" s="750">
        <v>0</v>
      </c>
      <c r="BV43" s="750">
        <v>0</v>
      </c>
      <c r="BW43" s="750"/>
      <c r="BX43" s="629" t="s">
        <v>51</v>
      </c>
      <c r="BY43" s="712"/>
      <c r="BZ43" s="722"/>
      <c r="CA43" s="750"/>
      <c r="CB43" s="750"/>
      <c r="CC43" s="750">
        <v>0</v>
      </c>
      <c r="CD43" s="750">
        <v>0</v>
      </c>
      <c r="CE43" s="750"/>
      <c r="CF43" s="930"/>
      <c r="CG43" s="712"/>
      <c r="CH43" s="722"/>
      <c r="CI43" s="750"/>
      <c r="CJ43" s="750"/>
      <c r="CK43" s="750">
        <v>0</v>
      </c>
      <c r="CL43" s="750">
        <v>0</v>
      </c>
      <c r="CM43" s="750"/>
      <c r="CN43" s="629" t="s">
        <v>51</v>
      </c>
      <c r="CO43" s="712"/>
      <c r="CP43" s="722">
        <v>0</v>
      </c>
      <c r="CQ43" s="750">
        <v>0</v>
      </c>
      <c r="CR43" s="750">
        <v>0</v>
      </c>
      <c r="CS43" s="750">
        <v>0</v>
      </c>
      <c r="CT43" s="750">
        <v>0</v>
      </c>
      <c r="CU43" s="750">
        <v>0</v>
      </c>
      <c r="CV43" s="629" t="s">
        <v>51</v>
      </c>
      <c r="CW43" s="983"/>
      <c r="CX43" s="722"/>
      <c r="CY43" s="750"/>
      <c r="CZ43" s="750"/>
      <c r="DA43" s="750"/>
      <c r="DB43" s="750"/>
      <c r="DC43" s="994" t="s">
        <v>51</v>
      </c>
      <c r="DD43" s="683" t="e">
        <v>#DIV/0!</v>
      </c>
      <c r="DE43" s="682" t="e">
        <v>#DIV/0!</v>
      </c>
      <c r="DF43" s="626" t="e">
        <v>#DIV/0!</v>
      </c>
      <c r="DG43" s="801"/>
    </row>
    <row r="44" ht="12.95" hidden="1" customHeight="1" spans="2:111">
      <c r="B44" s="912" t="s">
        <v>202</v>
      </c>
      <c r="C44" s="710"/>
      <c r="D44" s="920"/>
      <c r="E44" s="922"/>
      <c r="F44" s="922">
        <v>0</v>
      </c>
      <c r="G44" s="922"/>
      <c r="H44" s="629" t="s">
        <v>51</v>
      </c>
      <c r="I44" s="712"/>
      <c r="J44" s="920"/>
      <c r="K44" s="922"/>
      <c r="L44" s="922">
        <v>0</v>
      </c>
      <c r="M44" s="922"/>
      <c r="N44" s="629" t="s">
        <v>51</v>
      </c>
      <c r="O44" s="712"/>
      <c r="P44" s="920"/>
      <c r="Q44" s="922"/>
      <c r="R44" s="662">
        <v>0</v>
      </c>
      <c r="S44" s="750"/>
      <c r="T44" s="629" t="s">
        <v>51</v>
      </c>
      <c r="U44" s="712"/>
      <c r="V44" s="722"/>
      <c r="W44" s="750"/>
      <c r="X44" s="750"/>
      <c r="Y44" s="750">
        <v>0</v>
      </c>
      <c r="Z44" s="750">
        <v>0</v>
      </c>
      <c r="AA44" s="750"/>
      <c r="AB44" s="629" t="s">
        <v>51</v>
      </c>
      <c r="AC44" s="712"/>
      <c r="AD44" s="722"/>
      <c r="AE44" s="922"/>
      <c r="AF44" s="750"/>
      <c r="AG44" s="750">
        <v>0</v>
      </c>
      <c r="AH44" s="750">
        <v>0</v>
      </c>
      <c r="AI44" s="750"/>
      <c r="AJ44" s="629" t="s">
        <v>51</v>
      </c>
      <c r="AK44" s="712"/>
      <c r="AL44" s="722"/>
      <c r="AM44" s="922"/>
      <c r="AN44" s="750"/>
      <c r="AO44" s="750">
        <v>0</v>
      </c>
      <c r="AP44" s="750">
        <v>0</v>
      </c>
      <c r="AQ44" s="750"/>
      <c r="AR44" s="629" t="s">
        <v>51</v>
      </c>
      <c r="AS44" s="712"/>
      <c r="AT44" s="960"/>
      <c r="AU44" s="922"/>
      <c r="AV44" s="750"/>
      <c r="AW44" s="750">
        <v>0</v>
      </c>
      <c r="AX44" s="750">
        <v>0</v>
      </c>
      <c r="AY44" s="750"/>
      <c r="AZ44" s="629" t="s">
        <v>51</v>
      </c>
      <c r="BA44" s="712"/>
      <c r="BB44" s="722"/>
      <c r="BC44" s="922"/>
      <c r="BD44" s="750"/>
      <c r="BE44" s="750">
        <v>0</v>
      </c>
      <c r="BF44" s="750">
        <v>0</v>
      </c>
      <c r="BG44" s="750"/>
      <c r="BH44" s="629" t="s">
        <v>51</v>
      </c>
      <c r="BI44" s="712"/>
      <c r="BJ44" s="722"/>
      <c r="BK44" s="922"/>
      <c r="BL44" s="750"/>
      <c r="BM44" s="750">
        <v>0</v>
      </c>
      <c r="BN44" s="750">
        <v>0</v>
      </c>
      <c r="BO44" s="750"/>
      <c r="BP44" s="629" t="s">
        <v>51</v>
      </c>
      <c r="BQ44" s="712"/>
      <c r="BR44" s="722"/>
      <c r="BS44" s="922"/>
      <c r="BT44" s="750"/>
      <c r="BU44" s="750">
        <v>0</v>
      </c>
      <c r="BV44" s="750">
        <v>0</v>
      </c>
      <c r="BW44" s="750"/>
      <c r="BX44" s="629" t="s">
        <v>51</v>
      </c>
      <c r="BY44" s="712"/>
      <c r="BZ44" s="722"/>
      <c r="CA44" s="922"/>
      <c r="CB44" s="750"/>
      <c r="CC44" s="750">
        <v>0</v>
      </c>
      <c r="CD44" s="750">
        <v>0</v>
      </c>
      <c r="CE44" s="750"/>
      <c r="CF44" s="930" t="s">
        <v>51</v>
      </c>
      <c r="CG44" s="712"/>
      <c r="CH44" s="722"/>
      <c r="CI44" s="750"/>
      <c r="CJ44" s="750"/>
      <c r="CK44" s="750">
        <v>0</v>
      </c>
      <c r="CL44" s="750">
        <v>0</v>
      </c>
      <c r="CM44" s="750"/>
      <c r="CN44" s="629" t="s">
        <v>51</v>
      </c>
      <c r="CO44" s="712"/>
      <c r="CP44" s="722">
        <v>0</v>
      </c>
      <c r="CQ44" s="750">
        <v>0</v>
      </c>
      <c r="CR44" s="750">
        <v>0</v>
      </c>
      <c r="CS44" s="750">
        <v>0</v>
      </c>
      <c r="CT44" s="750">
        <v>0</v>
      </c>
      <c r="CU44" s="750">
        <v>0</v>
      </c>
      <c r="CV44" s="629" t="s">
        <v>51</v>
      </c>
      <c r="CW44" s="983"/>
      <c r="CX44" s="722"/>
      <c r="CY44" s="637"/>
      <c r="CZ44" s="637"/>
      <c r="DA44" s="637"/>
      <c r="DB44" s="637"/>
      <c r="DC44" s="994" t="s">
        <v>51</v>
      </c>
      <c r="DD44" s="683" t="e">
        <v>#DIV/0!</v>
      </c>
      <c r="DE44" s="682" t="e">
        <v>#DIV/0!</v>
      </c>
      <c r="DF44" s="626" t="e">
        <v>#DIV/0!</v>
      </c>
      <c r="DG44" s="801"/>
    </row>
    <row r="45" ht="12.95" hidden="1" customHeight="1" spans="2:111">
      <c r="B45" s="912" t="s">
        <v>203</v>
      </c>
      <c r="C45" s="710"/>
      <c r="D45" s="920"/>
      <c r="E45" s="922"/>
      <c r="F45" s="922">
        <v>0</v>
      </c>
      <c r="G45" s="922"/>
      <c r="H45" s="629" t="s">
        <v>51</v>
      </c>
      <c r="I45" s="712"/>
      <c r="J45" s="920"/>
      <c r="K45" s="922"/>
      <c r="L45" s="922">
        <v>0</v>
      </c>
      <c r="M45" s="922"/>
      <c r="N45" s="629" t="s">
        <v>51</v>
      </c>
      <c r="O45" s="712"/>
      <c r="P45" s="920"/>
      <c r="Q45" s="922"/>
      <c r="R45" s="662">
        <v>0</v>
      </c>
      <c r="S45" s="750"/>
      <c r="T45" s="629" t="s">
        <v>51</v>
      </c>
      <c r="U45" s="712"/>
      <c r="V45" s="722"/>
      <c r="W45" s="750"/>
      <c r="X45" s="750"/>
      <c r="Y45" s="750">
        <v>0</v>
      </c>
      <c r="Z45" s="750">
        <v>0</v>
      </c>
      <c r="AA45" s="750"/>
      <c r="AB45" s="629" t="s">
        <v>51</v>
      </c>
      <c r="AC45" s="712"/>
      <c r="AD45" s="722"/>
      <c r="AE45" s="922"/>
      <c r="AF45" s="750"/>
      <c r="AG45" s="750">
        <v>0</v>
      </c>
      <c r="AH45" s="750">
        <v>0</v>
      </c>
      <c r="AI45" s="750"/>
      <c r="AJ45" s="629" t="s">
        <v>51</v>
      </c>
      <c r="AK45" s="712"/>
      <c r="AL45" s="722"/>
      <c r="AM45" s="922"/>
      <c r="AN45" s="750"/>
      <c r="AO45" s="750">
        <v>0</v>
      </c>
      <c r="AP45" s="750">
        <v>0</v>
      </c>
      <c r="AQ45" s="750"/>
      <c r="AR45" s="629" t="s">
        <v>51</v>
      </c>
      <c r="AS45" s="712"/>
      <c r="AT45" s="960"/>
      <c r="AU45" s="922"/>
      <c r="AV45" s="750"/>
      <c r="AW45" s="750">
        <v>0</v>
      </c>
      <c r="AX45" s="750">
        <v>0</v>
      </c>
      <c r="AY45" s="750"/>
      <c r="AZ45" s="629" t="s">
        <v>51</v>
      </c>
      <c r="BA45" s="712"/>
      <c r="BB45" s="722"/>
      <c r="BC45" s="922"/>
      <c r="BD45" s="750"/>
      <c r="BE45" s="750">
        <v>0</v>
      </c>
      <c r="BF45" s="750">
        <v>0</v>
      </c>
      <c r="BG45" s="750"/>
      <c r="BH45" s="629" t="s">
        <v>51</v>
      </c>
      <c r="BI45" s="712"/>
      <c r="BJ45" s="722"/>
      <c r="BK45" s="922"/>
      <c r="BL45" s="750"/>
      <c r="BM45" s="750">
        <v>0</v>
      </c>
      <c r="BN45" s="750">
        <v>0</v>
      </c>
      <c r="BO45" s="750"/>
      <c r="BP45" s="629" t="s">
        <v>51</v>
      </c>
      <c r="BQ45" s="712"/>
      <c r="BR45" s="722"/>
      <c r="BS45" s="922"/>
      <c r="BT45" s="750"/>
      <c r="BU45" s="750">
        <v>0</v>
      </c>
      <c r="BV45" s="750">
        <v>0</v>
      </c>
      <c r="BW45" s="750"/>
      <c r="BX45" s="629" t="s">
        <v>51</v>
      </c>
      <c r="BY45" s="712"/>
      <c r="BZ45" s="722"/>
      <c r="CA45" s="922"/>
      <c r="CB45" s="750"/>
      <c r="CC45" s="750">
        <v>0</v>
      </c>
      <c r="CD45" s="750">
        <v>0</v>
      </c>
      <c r="CE45" s="750"/>
      <c r="CF45" s="930" t="s">
        <v>51</v>
      </c>
      <c r="CG45" s="712"/>
      <c r="CH45" s="722"/>
      <c r="CI45" s="750"/>
      <c r="CJ45" s="750"/>
      <c r="CK45" s="750">
        <v>0</v>
      </c>
      <c r="CL45" s="750">
        <v>0</v>
      </c>
      <c r="CM45" s="750"/>
      <c r="CN45" s="629" t="s">
        <v>51</v>
      </c>
      <c r="CO45" s="712"/>
      <c r="CP45" s="722">
        <v>0</v>
      </c>
      <c r="CQ45" s="750">
        <v>0</v>
      </c>
      <c r="CR45" s="750">
        <v>0</v>
      </c>
      <c r="CS45" s="750">
        <v>0</v>
      </c>
      <c r="CT45" s="750">
        <v>0</v>
      </c>
      <c r="CU45" s="750">
        <v>0</v>
      </c>
      <c r="CV45" s="629" t="s">
        <v>51</v>
      </c>
      <c r="CW45" s="983"/>
      <c r="CX45" s="759"/>
      <c r="CY45" s="637"/>
      <c r="CZ45" s="637"/>
      <c r="DA45" s="637"/>
      <c r="DB45" s="637"/>
      <c r="DC45" s="994" t="s">
        <v>51</v>
      </c>
      <c r="DD45" s="683" t="e">
        <v>#DIV/0!</v>
      </c>
      <c r="DE45" s="682" t="e">
        <v>#DIV/0!</v>
      </c>
      <c r="DF45" s="626" t="e">
        <v>#DIV/0!</v>
      </c>
      <c r="DG45" s="801"/>
    </row>
    <row r="46" ht="12.95" hidden="1" customHeight="1" spans="2:111">
      <c r="B46" s="914" t="s">
        <v>204</v>
      </c>
      <c r="C46" s="710"/>
      <c r="D46" s="921"/>
      <c r="E46" s="938"/>
      <c r="F46" s="938">
        <v>0</v>
      </c>
      <c r="G46" s="938"/>
      <c r="H46" s="1895" t="s">
        <v>51</v>
      </c>
      <c r="I46" s="712"/>
      <c r="J46" s="921"/>
      <c r="K46" s="938"/>
      <c r="L46" s="938">
        <v>0</v>
      </c>
      <c r="M46" s="938"/>
      <c r="N46" s="1895" t="s">
        <v>51</v>
      </c>
      <c r="O46" s="712"/>
      <c r="P46" s="921"/>
      <c r="Q46" s="938"/>
      <c r="R46" s="662">
        <v>0</v>
      </c>
      <c r="S46" s="752"/>
      <c r="T46" s="1895" t="s">
        <v>51</v>
      </c>
      <c r="U46" s="712"/>
      <c r="V46" s="732"/>
      <c r="W46" s="752"/>
      <c r="X46" s="752"/>
      <c r="Y46" s="752">
        <v>0</v>
      </c>
      <c r="Z46" s="752">
        <v>0</v>
      </c>
      <c r="AA46" s="752"/>
      <c r="AB46" s="1895" t="s">
        <v>51</v>
      </c>
      <c r="AC46" s="712"/>
      <c r="AD46" s="732"/>
      <c r="AE46" s="938"/>
      <c r="AF46" s="752"/>
      <c r="AG46" s="752">
        <v>0</v>
      </c>
      <c r="AH46" s="752">
        <v>0</v>
      </c>
      <c r="AI46" s="752"/>
      <c r="AJ46" s="1895" t="s">
        <v>51</v>
      </c>
      <c r="AK46" s="712"/>
      <c r="AL46" s="732"/>
      <c r="AM46" s="938"/>
      <c r="AN46" s="752"/>
      <c r="AO46" s="752">
        <v>0</v>
      </c>
      <c r="AP46" s="752">
        <v>0</v>
      </c>
      <c r="AQ46" s="752"/>
      <c r="AR46" s="1895" t="s">
        <v>51</v>
      </c>
      <c r="AS46" s="712"/>
      <c r="AT46" s="961"/>
      <c r="AU46" s="938"/>
      <c r="AV46" s="752"/>
      <c r="AW46" s="752">
        <v>0</v>
      </c>
      <c r="AX46" s="752">
        <v>0</v>
      </c>
      <c r="AY46" s="752"/>
      <c r="AZ46" s="1895" t="s">
        <v>51</v>
      </c>
      <c r="BA46" s="712"/>
      <c r="BB46" s="732"/>
      <c r="BC46" s="938"/>
      <c r="BD46" s="752"/>
      <c r="BE46" s="752">
        <v>0</v>
      </c>
      <c r="BF46" s="752">
        <v>0</v>
      </c>
      <c r="BG46" s="752"/>
      <c r="BH46" s="1895" t="s">
        <v>51</v>
      </c>
      <c r="BI46" s="712"/>
      <c r="BJ46" s="732"/>
      <c r="BK46" s="938"/>
      <c r="BL46" s="752"/>
      <c r="BM46" s="752">
        <v>0</v>
      </c>
      <c r="BN46" s="752">
        <v>0</v>
      </c>
      <c r="BO46" s="752"/>
      <c r="BP46" s="1895" t="s">
        <v>51</v>
      </c>
      <c r="BQ46" s="712"/>
      <c r="BR46" s="732"/>
      <c r="BS46" s="938"/>
      <c r="BT46" s="752"/>
      <c r="BU46" s="752">
        <v>0</v>
      </c>
      <c r="BV46" s="752">
        <v>0</v>
      </c>
      <c r="BW46" s="752"/>
      <c r="BX46" s="1895" t="s">
        <v>51</v>
      </c>
      <c r="BY46" s="712"/>
      <c r="BZ46" s="732"/>
      <c r="CA46" s="938"/>
      <c r="CB46" s="752"/>
      <c r="CC46" s="752">
        <v>0</v>
      </c>
      <c r="CD46" s="752">
        <v>0</v>
      </c>
      <c r="CE46" s="752"/>
      <c r="CF46" s="930"/>
      <c r="CG46" s="712"/>
      <c r="CH46" s="732"/>
      <c r="CI46" s="752"/>
      <c r="CJ46" s="752"/>
      <c r="CK46" s="752">
        <v>0</v>
      </c>
      <c r="CL46" s="752">
        <v>0</v>
      </c>
      <c r="CM46" s="752"/>
      <c r="CN46" s="1895" t="s">
        <v>51</v>
      </c>
      <c r="CO46" s="712"/>
      <c r="CP46" s="732">
        <v>0</v>
      </c>
      <c r="CQ46" s="752">
        <v>0</v>
      </c>
      <c r="CR46" s="752">
        <v>0</v>
      </c>
      <c r="CS46" s="752">
        <v>0</v>
      </c>
      <c r="CT46" s="752">
        <v>0</v>
      </c>
      <c r="CU46" s="752">
        <v>0</v>
      </c>
      <c r="CV46" s="1895" t="s">
        <v>51</v>
      </c>
      <c r="CW46" s="983"/>
      <c r="CX46" s="761"/>
      <c r="CY46" s="753"/>
      <c r="CZ46" s="753"/>
      <c r="DA46" s="753"/>
      <c r="DB46" s="753"/>
      <c r="DC46" s="995" t="s">
        <v>51</v>
      </c>
      <c r="DD46" s="793" t="e">
        <v>#DIV/0!</v>
      </c>
      <c r="DE46" s="1001" t="e">
        <v>#DIV/0!</v>
      </c>
      <c r="DF46" s="633" t="e">
        <v>#DIV/0!</v>
      </c>
      <c r="DG46" s="801"/>
    </row>
    <row r="47" ht="5.25" hidden="1" customHeight="1" spans="3:110">
      <c r="C47" s="710"/>
      <c r="D47" s="922"/>
      <c r="E47" s="922"/>
      <c r="F47" s="922"/>
      <c r="G47" s="922"/>
      <c r="H47" s="926"/>
      <c r="I47" s="712"/>
      <c r="J47" s="922"/>
      <c r="K47" s="922"/>
      <c r="L47" s="922"/>
      <c r="M47" s="922"/>
      <c r="N47" s="926"/>
      <c r="O47" s="712"/>
      <c r="P47" s="922"/>
      <c r="Q47" s="750"/>
      <c r="R47" s="662">
        <v>0</v>
      </c>
      <c r="S47" s="750"/>
      <c r="T47" s="683" t="s">
        <v>51</v>
      </c>
      <c r="U47" s="712"/>
      <c r="V47" s="750"/>
      <c r="W47" s="750"/>
      <c r="X47" s="750"/>
      <c r="Y47" s="750"/>
      <c r="Z47" s="750"/>
      <c r="AA47" s="750"/>
      <c r="AB47" s="683" t="s">
        <v>51</v>
      </c>
      <c r="AC47" s="712"/>
      <c r="AD47" s="750"/>
      <c r="AE47" s="750"/>
      <c r="AF47" s="750"/>
      <c r="AG47" s="750"/>
      <c r="AH47" s="750"/>
      <c r="AI47" s="750"/>
      <c r="AJ47" s="683" t="s">
        <v>51</v>
      </c>
      <c r="AK47" s="712"/>
      <c r="AL47" s="750"/>
      <c r="AM47" s="750"/>
      <c r="AN47" s="750"/>
      <c r="AO47" s="750"/>
      <c r="AP47" s="750"/>
      <c r="AQ47" s="750"/>
      <c r="AR47" s="683" t="s">
        <v>51</v>
      </c>
      <c r="AS47" s="712"/>
      <c r="AT47" s="962"/>
      <c r="AU47" s="750"/>
      <c r="AV47" s="750"/>
      <c r="AW47" s="750"/>
      <c r="AX47" s="750"/>
      <c r="AY47" s="750"/>
      <c r="AZ47" s="683" t="s">
        <v>51</v>
      </c>
      <c r="BA47" s="712"/>
      <c r="BB47" s="750"/>
      <c r="BC47" s="750"/>
      <c r="BD47" s="750"/>
      <c r="BE47" s="750"/>
      <c r="BF47" s="750"/>
      <c r="BG47" s="750"/>
      <c r="BH47" s="683" t="s">
        <v>51</v>
      </c>
      <c r="BI47" s="712"/>
      <c r="BJ47" s="750"/>
      <c r="BK47" s="750"/>
      <c r="BL47" s="750"/>
      <c r="BM47" s="750"/>
      <c r="BN47" s="750"/>
      <c r="BO47" s="750"/>
      <c r="BP47" s="683" t="s">
        <v>51</v>
      </c>
      <c r="BQ47" s="712"/>
      <c r="BR47" s="750"/>
      <c r="BS47" s="750"/>
      <c r="BT47" s="750"/>
      <c r="BU47" s="750"/>
      <c r="BV47" s="750"/>
      <c r="BW47" s="750"/>
      <c r="BX47" s="683" t="s">
        <v>51</v>
      </c>
      <c r="BY47" s="712"/>
      <c r="BZ47" s="750"/>
      <c r="CA47" s="750"/>
      <c r="CB47" s="750"/>
      <c r="CC47" s="750"/>
      <c r="CD47" s="750"/>
      <c r="CE47" s="750"/>
      <c r="CF47" s="930" t="s">
        <v>51</v>
      </c>
      <c r="CG47" s="712"/>
      <c r="CH47" s="750"/>
      <c r="CI47" s="750"/>
      <c r="CJ47" s="750"/>
      <c r="CK47" s="750"/>
      <c r="CL47" s="750"/>
      <c r="CM47" s="750"/>
      <c r="CN47" s="683" t="s">
        <v>51</v>
      </c>
      <c r="CO47" s="712"/>
      <c r="CP47" s="750"/>
      <c r="CQ47" s="750"/>
      <c r="CR47" s="750"/>
      <c r="CS47" s="750"/>
      <c r="CT47" s="750"/>
      <c r="CU47" s="750"/>
      <c r="CV47" s="922" t="s">
        <v>51</v>
      </c>
      <c r="CW47" s="983"/>
      <c r="CX47" s="637"/>
      <c r="CY47" s="637"/>
      <c r="CZ47" s="637"/>
      <c r="DA47" s="637"/>
      <c r="DB47" s="637"/>
      <c r="DC47" s="683"/>
      <c r="DD47" s="683"/>
      <c r="DE47" s="711"/>
      <c r="DF47" s="711"/>
    </row>
    <row r="48" s="877" customFormat="1" ht="15" hidden="1" spans="2:111">
      <c r="B48" s="908" t="s">
        <v>205</v>
      </c>
      <c r="C48" s="787"/>
      <c r="D48" s="917">
        <v>0</v>
      </c>
      <c r="E48" s="939">
        <v>0</v>
      </c>
      <c r="F48" s="939">
        <v>0</v>
      </c>
      <c r="G48" s="939">
        <v>0</v>
      </c>
      <c r="H48" s="928" t="s">
        <v>51</v>
      </c>
      <c r="I48" s="787"/>
      <c r="J48" s="917">
        <v>0</v>
      </c>
      <c r="K48" s="939">
        <v>0</v>
      </c>
      <c r="L48" s="939">
        <v>0</v>
      </c>
      <c r="M48" s="939">
        <v>0</v>
      </c>
      <c r="N48" s="928" t="s">
        <v>51</v>
      </c>
      <c r="O48" s="787"/>
      <c r="P48" s="917">
        <v>0</v>
      </c>
      <c r="Q48" s="927">
        <v>0</v>
      </c>
      <c r="R48" s="662">
        <v>0</v>
      </c>
      <c r="S48" s="939">
        <v>0</v>
      </c>
      <c r="T48" s="928" t="s">
        <v>51</v>
      </c>
      <c r="U48" s="787"/>
      <c r="V48" s="909">
        <v>0</v>
      </c>
      <c r="W48" s="927">
        <v>0</v>
      </c>
      <c r="X48" s="927">
        <v>0</v>
      </c>
      <c r="Y48" s="927">
        <v>0</v>
      </c>
      <c r="Z48" s="927">
        <v>0</v>
      </c>
      <c r="AA48" s="939">
        <v>0</v>
      </c>
      <c r="AB48" s="928" t="s">
        <v>51</v>
      </c>
      <c r="AC48" s="787"/>
      <c r="AD48" s="909">
        <v>0</v>
      </c>
      <c r="AE48" s="927">
        <v>0</v>
      </c>
      <c r="AF48" s="927">
        <v>0</v>
      </c>
      <c r="AG48" s="927">
        <v>0</v>
      </c>
      <c r="AH48" s="927">
        <v>0</v>
      </c>
      <c r="AI48" s="939">
        <v>0</v>
      </c>
      <c r="AJ48" s="928" t="s">
        <v>51</v>
      </c>
      <c r="AK48" s="787"/>
      <c r="AL48" s="909">
        <v>0</v>
      </c>
      <c r="AM48" s="927">
        <v>0</v>
      </c>
      <c r="AN48" s="927">
        <v>0</v>
      </c>
      <c r="AO48" s="927">
        <v>0</v>
      </c>
      <c r="AP48" s="927">
        <v>0</v>
      </c>
      <c r="AQ48" s="939">
        <v>0</v>
      </c>
      <c r="AR48" s="928" t="s">
        <v>51</v>
      </c>
      <c r="AS48" s="787"/>
      <c r="AT48" s="963">
        <v>0</v>
      </c>
      <c r="AU48" s="927">
        <v>0</v>
      </c>
      <c r="AV48" s="927">
        <v>0</v>
      </c>
      <c r="AW48" s="927">
        <v>0</v>
      </c>
      <c r="AX48" s="927">
        <v>0</v>
      </c>
      <c r="AY48" s="939">
        <v>0</v>
      </c>
      <c r="AZ48" s="928" t="s">
        <v>51</v>
      </c>
      <c r="BA48" s="787"/>
      <c r="BB48" s="909">
        <v>0</v>
      </c>
      <c r="BC48" s="927">
        <v>0</v>
      </c>
      <c r="BD48" s="927">
        <v>0</v>
      </c>
      <c r="BE48" s="927">
        <v>0</v>
      </c>
      <c r="BF48" s="927">
        <v>0</v>
      </c>
      <c r="BG48" s="939">
        <v>0</v>
      </c>
      <c r="BH48" s="928" t="s">
        <v>51</v>
      </c>
      <c r="BI48" s="787"/>
      <c r="BJ48" s="909">
        <v>0</v>
      </c>
      <c r="BK48" s="927">
        <v>0</v>
      </c>
      <c r="BL48" s="927">
        <v>0</v>
      </c>
      <c r="BM48" s="927">
        <v>0</v>
      </c>
      <c r="BN48" s="927">
        <v>0</v>
      </c>
      <c r="BO48" s="927">
        <v>0</v>
      </c>
      <c r="BP48" s="928" t="s">
        <v>51</v>
      </c>
      <c r="BQ48" s="787"/>
      <c r="BR48" s="909">
        <v>0</v>
      </c>
      <c r="BS48" s="927">
        <v>0</v>
      </c>
      <c r="BT48" s="927">
        <v>0</v>
      </c>
      <c r="BU48" s="927">
        <v>0</v>
      </c>
      <c r="BV48" s="927">
        <v>0</v>
      </c>
      <c r="BW48" s="927">
        <v>0</v>
      </c>
      <c r="BX48" s="928" t="s">
        <v>51</v>
      </c>
      <c r="BY48" s="787"/>
      <c r="BZ48" s="909">
        <v>0</v>
      </c>
      <c r="CA48" s="927">
        <v>0</v>
      </c>
      <c r="CB48" s="927">
        <v>0</v>
      </c>
      <c r="CC48" s="927">
        <v>0</v>
      </c>
      <c r="CD48" s="927">
        <v>0</v>
      </c>
      <c r="CE48" s="939">
        <v>0</v>
      </c>
      <c r="CF48" s="930" t="s">
        <v>51</v>
      </c>
      <c r="CG48" s="787"/>
      <c r="CH48" s="909">
        <v>0</v>
      </c>
      <c r="CI48" s="927">
        <v>0</v>
      </c>
      <c r="CJ48" s="927">
        <v>0</v>
      </c>
      <c r="CK48" s="927">
        <v>0</v>
      </c>
      <c r="CL48" s="927">
        <v>0</v>
      </c>
      <c r="CM48" s="939">
        <v>0</v>
      </c>
      <c r="CN48" s="928" t="s">
        <v>51</v>
      </c>
      <c r="CO48" s="787"/>
      <c r="CP48" s="909">
        <v>0</v>
      </c>
      <c r="CQ48" s="927">
        <v>0</v>
      </c>
      <c r="CR48" s="927">
        <v>0</v>
      </c>
      <c r="CS48" s="927">
        <v>0</v>
      </c>
      <c r="CT48" s="927">
        <v>0</v>
      </c>
      <c r="CU48" s="927">
        <v>0</v>
      </c>
      <c r="CV48" s="928" t="s">
        <v>51</v>
      </c>
      <c r="CW48" s="609"/>
      <c r="CX48" s="909">
        <v>0</v>
      </c>
      <c r="CY48" s="927">
        <v>0</v>
      </c>
      <c r="CZ48" s="927">
        <v>0</v>
      </c>
      <c r="DA48" s="927">
        <v>0</v>
      </c>
      <c r="DB48" s="927">
        <v>0</v>
      </c>
      <c r="DC48" s="986" t="s">
        <v>51</v>
      </c>
      <c r="DD48" s="987" t="e">
        <v>#DIV/0!</v>
      </c>
      <c r="DE48" s="987" t="e">
        <v>#DIV/0!</v>
      </c>
      <c r="DF48" s="999" t="e">
        <v>#DIV/0!</v>
      </c>
      <c r="DG48" s="807"/>
    </row>
    <row r="49" ht="15" hidden="1" spans="2:111">
      <c r="B49" s="910" t="s">
        <v>90</v>
      </c>
      <c r="C49" s="710"/>
      <c r="D49" s="923"/>
      <c r="E49" s="940"/>
      <c r="F49" s="940">
        <v>0</v>
      </c>
      <c r="G49" s="747"/>
      <c r="H49" s="778" t="s">
        <v>51</v>
      </c>
      <c r="I49" s="712"/>
      <c r="J49" s="923"/>
      <c r="K49" s="940"/>
      <c r="L49" s="940">
        <v>0</v>
      </c>
      <c r="M49" s="747"/>
      <c r="N49" s="778" t="s">
        <v>51</v>
      </c>
      <c r="O49" s="712"/>
      <c r="P49" s="923"/>
      <c r="Q49" s="940"/>
      <c r="R49" s="662">
        <v>0</v>
      </c>
      <c r="S49" s="747"/>
      <c r="T49" s="778" t="s">
        <v>51</v>
      </c>
      <c r="U49" s="712"/>
      <c r="V49" s="923"/>
      <c r="W49" s="747"/>
      <c r="X49" s="747"/>
      <c r="Y49" s="747">
        <v>0</v>
      </c>
      <c r="Z49" s="747">
        <v>0</v>
      </c>
      <c r="AA49" s="747"/>
      <c r="AB49" s="778" t="s">
        <v>51</v>
      </c>
      <c r="AC49" s="712"/>
      <c r="AD49" s="923"/>
      <c r="AE49" s="940"/>
      <c r="AF49" s="747"/>
      <c r="AG49" s="747">
        <v>0</v>
      </c>
      <c r="AH49" s="747">
        <v>0</v>
      </c>
      <c r="AI49" s="747"/>
      <c r="AJ49" s="778" t="s">
        <v>51</v>
      </c>
      <c r="AK49" s="712"/>
      <c r="AL49" s="728"/>
      <c r="AM49" s="940"/>
      <c r="AN49" s="747"/>
      <c r="AO49" s="747">
        <v>0</v>
      </c>
      <c r="AP49" s="747">
        <v>0</v>
      </c>
      <c r="AQ49" s="747"/>
      <c r="AR49" s="778" t="s">
        <v>51</v>
      </c>
      <c r="AS49" s="712"/>
      <c r="AT49" s="964"/>
      <c r="AU49" s="940"/>
      <c r="AV49" s="747"/>
      <c r="AW49" s="747">
        <v>0</v>
      </c>
      <c r="AX49" s="747">
        <v>0</v>
      </c>
      <c r="AY49" s="747"/>
      <c r="AZ49" s="778" t="s">
        <v>51</v>
      </c>
      <c r="BA49" s="712"/>
      <c r="BB49" s="923"/>
      <c r="BC49" s="940"/>
      <c r="BD49" s="747"/>
      <c r="BE49" s="747">
        <v>0</v>
      </c>
      <c r="BF49" s="747">
        <v>0</v>
      </c>
      <c r="BG49" s="747"/>
      <c r="BH49" s="778" t="s">
        <v>51</v>
      </c>
      <c r="BI49" s="712"/>
      <c r="BJ49" s="923"/>
      <c r="BK49" s="940"/>
      <c r="BL49" s="747"/>
      <c r="BM49" s="747">
        <v>0</v>
      </c>
      <c r="BN49" s="747">
        <v>0</v>
      </c>
      <c r="BO49" s="747"/>
      <c r="BP49" s="778" t="s">
        <v>51</v>
      </c>
      <c r="BQ49" s="712"/>
      <c r="BR49" s="923"/>
      <c r="BS49" s="940"/>
      <c r="BT49" s="747"/>
      <c r="BU49" s="747">
        <v>0</v>
      </c>
      <c r="BV49" s="747">
        <v>0</v>
      </c>
      <c r="BW49" s="747"/>
      <c r="BX49" s="778" t="s">
        <v>51</v>
      </c>
      <c r="BY49" s="712"/>
      <c r="BZ49" s="923"/>
      <c r="CA49" s="940"/>
      <c r="CB49" s="747"/>
      <c r="CC49" s="747">
        <v>0</v>
      </c>
      <c r="CD49" s="747">
        <v>0</v>
      </c>
      <c r="CE49" s="747"/>
      <c r="CF49" s="930"/>
      <c r="CG49" s="712"/>
      <c r="CH49" s="923"/>
      <c r="CI49" s="747"/>
      <c r="CJ49" s="747"/>
      <c r="CK49" s="747">
        <v>0</v>
      </c>
      <c r="CL49" s="747">
        <v>0</v>
      </c>
      <c r="CM49" s="747"/>
      <c r="CN49" s="778" t="s">
        <v>51</v>
      </c>
      <c r="CO49" s="712"/>
      <c r="CP49" s="728">
        <v>0</v>
      </c>
      <c r="CQ49" s="747">
        <v>0</v>
      </c>
      <c r="CR49" s="747">
        <v>0</v>
      </c>
      <c r="CS49" s="747">
        <v>0</v>
      </c>
      <c r="CT49" s="747">
        <v>0</v>
      </c>
      <c r="CU49" s="747">
        <v>0</v>
      </c>
      <c r="CV49" s="778" t="s">
        <v>51</v>
      </c>
      <c r="CW49" s="983"/>
      <c r="CX49" s="728"/>
      <c r="CY49" s="747"/>
      <c r="CZ49" s="747"/>
      <c r="DA49" s="747"/>
      <c r="DB49" s="747"/>
      <c r="DC49" s="996" t="s">
        <v>51</v>
      </c>
      <c r="DD49" s="792" t="e">
        <v>#DIV/0!</v>
      </c>
      <c r="DE49" s="681" t="e">
        <v>#DIV/0!</v>
      </c>
      <c r="DF49" s="624" t="e">
        <v>#DIV/0!</v>
      </c>
      <c r="DG49" s="801"/>
    </row>
    <row r="50" ht="15" hidden="1" spans="2:111">
      <c r="B50" s="910" t="s">
        <v>91</v>
      </c>
      <c r="C50" s="710"/>
      <c r="D50" s="920"/>
      <c r="E50" s="922"/>
      <c r="F50" s="922"/>
      <c r="G50" s="750"/>
      <c r="H50" s="629"/>
      <c r="I50" s="712"/>
      <c r="J50" s="920"/>
      <c r="K50" s="922"/>
      <c r="L50" s="922"/>
      <c r="M50" s="750"/>
      <c r="N50" s="629"/>
      <c r="O50" s="712"/>
      <c r="P50" s="920"/>
      <c r="Q50" s="922"/>
      <c r="R50" s="662">
        <v>0</v>
      </c>
      <c r="S50" s="750"/>
      <c r="T50" s="629"/>
      <c r="U50" s="712"/>
      <c r="V50" s="920"/>
      <c r="W50" s="750"/>
      <c r="X50" s="750"/>
      <c r="Y50" s="750"/>
      <c r="Z50" s="750"/>
      <c r="AA50" s="750"/>
      <c r="AB50" s="629"/>
      <c r="AC50" s="712"/>
      <c r="AD50" s="920"/>
      <c r="AE50" s="922"/>
      <c r="AF50" s="750"/>
      <c r="AG50" s="750"/>
      <c r="AH50" s="750"/>
      <c r="AI50" s="750"/>
      <c r="AJ50" s="629"/>
      <c r="AK50" s="712"/>
      <c r="AL50" s="722"/>
      <c r="AM50" s="922"/>
      <c r="AN50" s="750"/>
      <c r="AO50" s="750"/>
      <c r="AP50" s="750"/>
      <c r="AQ50" s="750"/>
      <c r="AR50" s="629"/>
      <c r="AS50" s="712"/>
      <c r="AT50" s="960"/>
      <c r="AU50" s="922"/>
      <c r="AV50" s="750"/>
      <c r="AW50" s="750"/>
      <c r="AX50" s="750"/>
      <c r="AY50" s="750"/>
      <c r="AZ50" s="629"/>
      <c r="BA50" s="712"/>
      <c r="BB50" s="920"/>
      <c r="BC50" s="922"/>
      <c r="BD50" s="750"/>
      <c r="BE50" s="750"/>
      <c r="BF50" s="750"/>
      <c r="BG50" s="750"/>
      <c r="BH50" s="629"/>
      <c r="BI50" s="712"/>
      <c r="BJ50" s="920"/>
      <c r="BK50" s="922"/>
      <c r="BL50" s="750"/>
      <c r="BM50" s="750"/>
      <c r="BN50" s="750"/>
      <c r="BO50" s="750"/>
      <c r="BP50" s="629"/>
      <c r="BQ50" s="712"/>
      <c r="BR50" s="920"/>
      <c r="BS50" s="922"/>
      <c r="BT50" s="750"/>
      <c r="BU50" s="750"/>
      <c r="BV50" s="750"/>
      <c r="BW50" s="750"/>
      <c r="BX50" s="629"/>
      <c r="BY50" s="712"/>
      <c r="BZ50" s="920"/>
      <c r="CA50" s="922"/>
      <c r="CB50" s="750"/>
      <c r="CC50" s="750"/>
      <c r="CD50" s="750"/>
      <c r="CE50" s="750"/>
      <c r="CF50" s="930" t="s">
        <v>51</v>
      </c>
      <c r="CG50" s="712"/>
      <c r="CH50" s="920"/>
      <c r="CI50" s="750"/>
      <c r="CJ50" s="750"/>
      <c r="CK50" s="750"/>
      <c r="CL50" s="750"/>
      <c r="CM50" s="750"/>
      <c r="CN50" s="629"/>
      <c r="CO50" s="712"/>
      <c r="CP50" s="722"/>
      <c r="CQ50" s="750"/>
      <c r="CR50" s="750"/>
      <c r="CS50" s="750"/>
      <c r="CT50" s="750"/>
      <c r="CU50" s="750"/>
      <c r="CV50" s="629"/>
      <c r="CW50" s="983"/>
      <c r="CX50" s="722"/>
      <c r="CY50" s="750"/>
      <c r="CZ50" s="750"/>
      <c r="DA50" s="750"/>
      <c r="DB50" s="750"/>
      <c r="DC50" s="994"/>
      <c r="DD50" s="683"/>
      <c r="DE50" s="682"/>
      <c r="DF50" s="626"/>
      <c r="DG50" s="801"/>
    </row>
    <row r="51" ht="15" hidden="1" spans="2:111">
      <c r="B51" s="910" t="s">
        <v>198</v>
      </c>
      <c r="C51" s="710"/>
      <c r="D51" s="920"/>
      <c r="E51" s="922"/>
      <c r="F51" s="922"/>
      <c r="G51" s="750"/>
      <c r="H51" s="629"/>
      <c r="I51" s="712"/>
      <c r="J51" s="920"/>
      <c r="K51" s="922"/>
      <c r="L51" s="922"/>
      <c r="M51" s="750"/>
      <c r="N51" s="629"/>
      <c r="O51" s="712"/>
      <c r="P51" s="920"/>
      <c r="Q51" s="922"/>
      <c r="R51" s="662">
        <v>0</v>
      </c>
      <c r="S51" s="750"/>
      <c r="T51" s="629"/>
      <c r="U51" s="712"/>
      <c r="V51" s="920"/>
      <c r="W51" s="750"/>
      <c r="X51" s="750"/>
      <c r="Y51" s="750"/>
      <c r="Z51" s="750"/>
      <c r="AA51" s="750"/>
      <c r="AB51" s="629"/>
      <c r="AC51" s="712"/>
      <c r="AD51" s="920"/>
      <c r="AE51" s="922"/>
      <c r="AF51" s="750"/>
      <c r="AG51" s="750"/>
      <c r="AH51" s="750"/>
      <c r="AI51" s="750"/>
      <c r="AJ51" s="629"/>
      <c r="AK51" s="712"/>
      <c r="AL51" s="722"/>
      <c r="AM51" s="922"/>
      <c r="AN51" s="750"/>
      <c r="AO51" s="750"/>
      <c r="AP51" s="750"/>
      <c r="AQ51" s="750"/>
      <c r="AR51" s="629"/>
      <c r="AS51" s="712"/>
      <c r="AT51" s="960"/>
      <c r="AU51" s="922"/>
      <c r="AV51" s="750"/>
      <c r="AW51" s="750"/>
      <c r="AX51" s="750"/>
      <c r="AY51" s="750"/>
      <c r="AZ51" s="629"/>
      <c r="BA51" s="712"/>
      <c r="BB51" s="920"/>
      <c r="BC51" s="922"/>
      <c r="BD51" s="750"/>
      <c r="BE51" s="750"/>
      <c r="BF51" s="750"/>
      <c r="BG51" s="750"/>
      <c r="BH51" s="629"/>
      <c r="BI51" s="712"/>
      <c r="BJ51" s="920"/>
      <c r="BK51" s="922"/>
      <c r="BL51" s="750"/>
      <c r="BM51" s="750"/>
      <c r="BN51" s="750"/>
      <c r="BO51" s="750"/>
      <c r="BP51" s="629"/>
      <c r="BQ51" s="712"/>
      <c r="BR51" s="920"/>
      <c r="BS51" s="922"/>
      <c r="BT51" s="750"/>
      <c r="BU51" s="750"/>
      <c r="BV51" s="750"/>
      <c r="BW51" s="750"/>
      <c r="BX51" s="629"/>
      <c r="BY51" s="712"/>
      <c r="BZ51" s="920"/>
      <c r="CA51" s="922"/>
      <c r="CB51" s="750"/>
      <c r="CC51" s="750"/>
      <c r="CD51" s="750"/>
      <c r="CE51" s="750"/>
      <c r="CF51" s="930" t="s">
        <v>51</v>
      </c>
      <c r="CG51" s="712"/>
      <c r="CH51" s="920"/>
      <c r="CI51" s="750"/>
      <c r="CJ51" s="750"/>
      <c r="CK51" s="750"/>
      <c r="CL51" s="750"/>
      <c r="CM51" s="750"/>
      <c r="CN51" s="629"/>
      <c r="CO51" s="712"/>
      <c r="CP51" s="722"/>
      <c r="CQ51" s="750"/>
      <c r="CR51" s="750"/>
      <c r="CS51" s="750"/>
      <c r="CT51" s="750"/>
      <c r="CU51" s="750"/>
      <c r="CV51" s="629"/>
      <c r="CW51" s="983"/>
      <c r="CX51" s="722"/>
      <c r="CY51" s="750"/>
      <c r="CZ51" s="750"/>
      <c r="DA51" s="750"/>
      <c r="DB51" s="750"/>
      <c r="DC51" s="994"/>
      <c r="DD51" s="683"/>
      <c r="DE51" s="682"/>
      <c r="DF51" s="626"/>
      <c r="DG51" s="801"/>
    </row>
    <row r="52" ht="15" hidden="1" spans="2:111">
      <c r="B52" s="910" t="s">
        <v>109</v>
      </c>
      <c r="C52" s="710"/>
      <c r="D52" s="920"/>
      <c r="E52" s="922"/>
      <c r="F52" s="922"/>
      <c r="G52" s="750"/>
      <c r="H52" s="629"/>
      <c r="I52" s="712"/>
      <c r="J52" s="920"/>
      <c r="K52" s="922"/>
      <c r="L52" s="922"/>
      <c r="M52" s="750"/>
      <c r="N52" s="629"/>
      <c r="O52" s="712"/>
      <c r="P52" s="920"/>
      <c r="Q52" s="922"/>
      <c r="R52" s="662">
        <v>0</v>
      </c>
      <c r="S52" s="750"/>
      <c r="T52" s="629"/>
      <c r="U52" s="712"/>
      <c r="V52" s="920"/>
      <c r="W52" s="750"/>
      <c r="X52" s="750"/>
      <c r="Y52" s="750"/>
      <c r="Z52" s="750"/>
      <c r="AA52" s="750"/>
      <c r="AB52" s="629"/>
      <c r="AC52" s="712"/>
      <c r="AD52" s="920"/>
      <c r="AE52" s="922"/>
      <c r="AF52" s="750"/>
      <c r="AG52" s="750"/>
      <c r="AH52" s="750"/>
      <c r="AI52" s="750"/>
      <c r="AJ52" s="629"/>
      <c r="AK52" s="712"/>
      <c r="AL52" s="722"/>
      <c r="AM52" s="922"/>
      <c r="AN52" s="750"/>
      <c r="AO52" s="750"/>
      <c r="AP52" s="750"/>
      <c r="AQ52" s="750"/>
      <c r="AR52" s="629"/>
      <c r="AS52" s="712"/>
      <c r="AT52" s="960"/>
      <c r="AU52" s="922"/>
      <c r="AV52" s="750"/>
      <c r="AW52" s="750"/>
      <c r="AX52" s="750"/>
      <c r="AY52" s="750"/>
      <c r="AZ52" s="629"/>
      <c r="BA52" s="712"/>
      <c r="BB52" s="920"/>
      <c r="BC52" s="922"/>
      <c r="BD52" s="750"/>
      <c r="BE52" s="750"/>
      <c r="BF52" s="750"/>
      <c r="BG52" s="750"/>
      <c r="BH52" s="629"/>
      <c r="BI52" s="712"/>
      <c r="BJ52" s="920"/>
      <c r="BK52" s="922"/>
      <c r="BL52" s="750"/>
      <c r="BM52" s="750"/>
      <c r="BN52" s="750"/>
      <c r="BO52" s="750"/>
      <c r="BP52" s="629"/>
      <c r="BQ52" s="712"/>
      <c r="BR52" s="920"/>
      <c r="BS52" s="922"/>
      <c r="BT52" s="750"/>
      <c r="BU52" s="750"/>
      <c r="BV52" s="750"/>
      <c r="BW52" s="750"/>
      <c r="BX52" s="629"/>
      <c r="BY52" s="712"/>
      <c r="BZ52" s="920"/>
      <c r="CA52" s="922"/>
      <c r="CB52" s="750"/>
      <c r="CC52" s="750"/>
      <c r="CD52" s="750"/>
      <c r="CE52" s="750"/>
      <c r="CF52" s="930"/>
      <c r="CG52" s="712"/>
      <c r="CH52" s="920"/>
      <c r="CI52" s="750"/>
      <c r="CJ52" s="750"/>
      <c r="CK52" s="750"/>
      <c r="CL52" s="750"/>
      <c r="CM52" s="750"/>
      <c r="CN52" s="629"/>
      <c r="CO52" s="712"/>
      <c r="CP52" s="722"/>
      <c r="CQ52" s="750"/>
      <c r="CR52" s="750"/>
      <c r="CS52" s="750"/>
      <c r="CT52" s="750"/>
      <c r="CU52" s="750"/>
      <c r="CV52" s="629"/>
      <c r="CW52" s="983"/>
      <c r="CX52" s="722"/>
      <c r="CY52" s="750"/>
      <c r="CZ52" s="750"/>
      <c r="DA52" s="750"/>
      <c r="DB52" s="750"/>
      <c r="DC52" s="994"/>
      <c r="DD52" s="683"/>
      <c r="DE52" s="682"/>
      <c r="DF52" s="626"/>
      <c r="DG52" s="801"/>
    </row>
    <row r="53" ht="15" hidden="1" spans="2:111">
      <c r="B53" s="912" t="s">
        <v>199</v>
      </c>
      <c r="C53" s="710"/>
      <c r="D53" s="920"/>
      <c r="E53" s="922"/>
      <c r="F53" s="922"/>
      <c r="G53" s="750"/>
      <c r="H53" s="629"/>
      <c r="I53" s="712"/>
      <c r="J53" s="920"/>
      <c r="K53" s="922"/>
      <c r="L53" s="922"/>
      <c r="M53" s="750"/>
      <c r="N53" s="629"/>
      <c r="O53" s="712"/>
      <c r="P53" s="920"/>
      <c r="Q53" s="922"/>
      <c r="R53" s="662">
        <v>0</v>
      </c>
      <c r="S53" s="750"/>
      <c r="T53" s="629"/>
      <c r="U53" s="712"/>
      <c r="V53" s="920"/>
      <c r="W53" s="750"/>
      <c r="X53" s="750"/>
      <c r="Y53" s="750"/>
      <c r="Z53" s="750"/>
      <c r="AA53" s="750"/>
      <c r="AB53" s="629"/>
      <c r="AC53" s="712"/>
      <c r="AD53" s="920"/>
      <c r="AE53" s="922"/>
      <c r="AF53" s="750"/>
      <c r="AG53" s="750"/>
      <c r="AH53" s="750"/>
      <c r="AI53" s="750"/>
      <c r="AJ53" s="629"/>
      <c r="AK53" s="712"/>
      <c r="AL53" s="722"/>
      <c r="AM53" s="922"/>
      <c r="AN53" s="750"/>
      <c r="AO53" s="750"/>
      <c r="AP53" s="750"/>
      <c r="AQ53" s="750"/>
      <c r="AR53" s="629"/>
      <c r="AS53" s="712"/>
      <c r="AT53" s="960"/>
      <c r="AU53" s="922"/>
      <c r="AV53" s="750"/>
      <c r="AW53" s="750"/>
      <c r="AX53" s="750"/>
      <c r="AY53" s="750"/>
      <c r="AZ53" s="629"/>
      <c r="BA53" s="712"/>
      <c r="BB53" s="920"/>
      <c r="BC53" s="922"/>
      <c r="BD53" s="750"/>
      <c r="BE53" s="750"/>
      <c r="BF53" s="750"/>
      <c r="BG53" s="750"/>
      <c r="BH53" s="629"/>
      <c r="BI53" s="712"/>
      <c r="BJ53" s="920"/>
      <c r="BK53" s="922"/>
      <c r="BL53" s="750"/>
      <c r="BM53" s="750"/>
      <c r="BN53" s="750"/>
      <c r="BO53" s="750"/>
      <c r="BP53" s="629"/>
      <c r="BQ53" s="712"/>
      <c r="BR53" s="920"/>
      <c r="BS53" s="922"/>
      <c r="BT53" s="750"/>
      <c r="BU53" s="750"/>
      <c r="BV53" s="750"/>
      <c r="BW53" s="750"/>
      <c r="BX53" s="629"/>
      <c r="BY53" s="712"/>
      <c r="BZ53" s="920"/>
      <c r="CA53" s="922"/>
      <c r="CB53" s="750"/>
      <c r="CC53" s="750"/>
      <c r="CD53" s="750"/>
      <c r="CE53" s="750"/>
      <c r="CF53" s="930" t="s">
        <v>51</v>
      </c>
      <c r="CG53" s="712"/>
      <c r="CH53" s="920"/>
      <c r="CI53" s="750"/>
      <c r="CJ53" s="750"/>
      <c r="CK53" s="750"/>
      <c r="CL53" s="750"/>
      <c r="CM53" s="750"/>
      <c r="CN53" s="629"/>
      <c r="CO53" s="712"/>
      <c r="CP53" s="722"/>
      <c r="CQ53" s="750"/>
      <c r="CR53" s="750"/>
      <c r="CS53" s="750"/>
      <c r="CT53" s="750"/>
      <c r="CU53" s="750"/>
      <c r="CV53" s="629"/>
      <c r="CW53" s="983"/>
      <c r="CX53" s="722"/>
      <c r="CY53" s="750"/>
      <c r="CZ53" s="750"/>
      <c r="DA53" s="750"/>
      <c r="DB53" s="750"/>
      <c r="DC53" s="994"/>
      <c r="DD53" s="683"/>
      <c r="DE53" s="682"/>
      <c r="DF53" s="626"/>
      <c r="DG53" s="801"/>
    </row>
    <row r="54" ht="15" hidden="1" spans="2:111">
      <c r="B54" s="912" t="s">
        <v>200</v>
      </c>
      <c r="C54" s="710"/>
      <c r="D54" s="920"/>
      <c r="E54" s="922"/>
      <c r="F54" s="922">
        <v>0</v>
      </c>
      <c r="G54" s="750"/>
      <c r="H54" s="629" t="s">
        <v>51</v>
      </c>
      <c r="I54" s="712"/>
      <c r="J54" s="920"/>
      <c r="K54" s="922"/>
      <c r="L54" s="922">
        <v>0</v>
      </c>
      <c r="M54" s="750"/>
      <c r="N54" s="629" t="s">
        <v>51</v>
      </c>
      <c r="O54" s="712"/>
      <c r="P54" s="920"/>
      <c r="Q54" s="922"/>
      <c r="R54" s="662">
        <v>0</v>
      </c>
      <c r="S54" s="750"/>
      <c r="T54" s="629" t="s">
        <v>51</v>
      </c>
      <c r="U54" s="712"/>
      <c r="V54" s="920"/>
      <c r="W54" s="750"/>
      <c r="X54" s="750"/>
      <c r="Y54" s="750">
        <v>0</v>
      </c>
      <c r="Z54" s="750">
        <v>0</v>
      </c>
      <c r="AA54" s="750"/>
      <c r="AB54" s="629" t="s">
        <v>51</v>
      </c>
      <c r="AC54" s="712"/>
      <c r="AD54" s="920"/>
      <c r="AE54" s="922"/>
      <c r="AF54" s="750"/>
      <c r="AG54" s="750">
        <v>0</v>
      </c>
      <c r="AH54" s="750">
        <v>0</v>
      </c>
      <c r="AI54" s="750"/>
      <c r="AJ54" s="629" t="s">
        <v>51</v>
      </c>
      <c r="AK54" s="712"/>
      <c r="AL54" s="722"/>
      <c r="AM54" s="922"/>
      <c r="AN54" s="750"/>
      <c r="AO54" s="750">
        <v>0</v>
      </c>
      <c r="AP54" s="750">
        <v>0</v>
      </c>
      <c r="AQ54" s="750"/>
      <c r="AR54" s="629" t="s">
        <v>51</v>
      </c>
      <c r="AS54" s="712"/>
      <c r="AT54" s="960"/>
      <c r="AU54" s="922"/>
      <c r="AV54" s="750"/>
      <c r="AW54" s="750">
        <v>0</v>
      </c>
      <c r="AX54" s="750">
        <v>0</v>
      </c>
      <c r="AY54" s="750"/>
      <c r="AZ54" s="629" t="s">
        <v>51</v>
      </c>
      <c r="BA54" s="712"/>
      <c r="BB54" s="920"/>
      <c r="BC54" s="922"/>
      <c r="BD54" s="750"/>
      <c r="BE54" s="750">
        <v>0</v>
      </c>
      <c r="BF54" s="750">
        <v>0</v>
      </c>
      <c r="BG54" s="750"/>
      <c r="BH54" s="629" t="s">
        <v>51</v>
      </c>
      <c r="BI54" s="712"/>
      <c r="BJ54" s="920"/>
      <c r="BK54" s="922"/>
      <c r="BL54" s="750"/>
      <c r="BM54" s="750">
        <v>0</v>
      </c>
      <c r="BN54" s="750">
        <v>0</v>
      </c>
      <c r="BO54" s="750"/>
      <c r="BP54" s="629" t="s">
        <v>51</v>
      </c>
      <c r="BQ54" s="712"/>
      <c r="BR54" s="920"/>
      <c r="BS54" s="922"/>
      <c r="BT54" s="750"/>
      <c r="BU54" s="750">
        <v>0</v>
      </c>
      <c r="BV54" s="750">
        <v>0</v>
      </c>
      <c r="BW54" s="750"/>
      <c r="BX54" s="629" t="s">
        <v>51</v>
      </c>
      <c r="BY54" s="712"/>
      <c r="BZ54" s="920"/>
      <c r="CA54" s="922"/>
      <c r="CB54" s="750"/>
      <c r="CC54" s="750">
        <v>0</v>
      </c>
      <c r="CD54" s="750">
        <v>0</v>
      </c>
      <c r="CE54" s="750"/>
      <c r="CF54" s="930" t="s">
        <v>51</v>
      </c>
      <c r="CG54" s="712"/>
      <c r="CH54" s="920"/>
      <c r="CI54" s="750"/>
      <c r="CJ54" s="750"/>
      <c r="CK54" s="750">
        <v>0</v>
      </c>
      <c r="CL54" s="750">
        <v>0</v>
      </c>
      <c r="CM54" s="750"/>
      <c r="CN54" s="629" t="s">
        <v>51</v>
      </c>
      <c r="CO54" s="712"/>
      <c r="CP54" s="722">
        <v>0</v>
      </c>
      <c r="CQ54" s="750">
        <v>0</v>
      </c>
      <c r="CR54" s="750">
        <v>0</v>
      </c>
      <c r="CS54" s="750">
        <v>0</v>
      </c>
      <c r="CT54" s="750">
        <v>0</v>
      </c>
      <c r="CU54" s="750">
        <v>0</v>
      </c>
      <c r="CV54" s="629" t="s">
        <v>51</v>
      </c>
      <c r="CW54" s="983"/>
      <c r="CX54" s="722"/>
      <c r="CY54" s="750"/>
      <c r="CZ54" s="750"/>
      <c r="DA54" s="750"/>
      <c r="DB54" s="750"/>
      <c r="DC54" s="994" t="s">
        <v>51</v>
      </c>
      <c r="DD54" s="683" t="e">
        <v>#DIV/0!</v>
      </c>
      <c r="DE54" s="682" t="e">
        <v>#DIV/0!</v>
      </c>
      <c r="DF54" s="626" t="e">
        <v>#DIV/0!</v>
      </c>
      <c r="DG54" s="801"/>
    </row>
    <row r="55" ht="15" hidden="1" spans="2:111">
      <c r="B55" s="912" t="s">
        <v>201</v>
      </c>
      <c r="C55" s="710"/>
      <c r="D55" s="920"/>
      <c r="E55" s="922"/>
      <c r="F55" s="922">
        <v>0</v>
      </c>
      <c r="G55" s="922"/>
      <c r="H55" s="629" t="s">
        <v>51</v>
      </c>
      <c r="I55" s="712"/>
      <c r="J55" s="920"/>
      <c r="K55" s="922"/>
      <c r="L55" s="922">
        <v>0</v>
      </c>
      <c r="M55" s="922"/>
      <c r="N55" s="629" t="s">
        <v>51</v>
      </c>
      <c r="O55" s="712"/>
      <c r="P55" s="920"/>
      <c r="Q55" s="922"/>
      <c r="R55" s="662">
        <v>0</v>
      </c>
      <c r="S55" s="750"/>
      <c r="T55" s="629" t="s">
        <v>51</v>
      </c>
      <c r="U55" s="712"/>
      <c r="V55" s="920"/>
      <c r="W55" s="750"/>
      <c r="X55" s="750"/>
      <c r="Y55" s="750">
        <v>0</v>
      </c>
      <c r="Z55" s="750">
        <v>0</v>
      </c>
      <c r="AA55" s="750"/>
      <c r="AB55" s="629" t="s">
        <v>51</v>
      </c>
      <c r="AC55" s="712"/>
      <c r="AD55" s="920"/>
      <c r="AE55" s="922"/>
      <c r="AF55" s="750"/>
      <c r="AG55" s="750">
        <v>0</v>
      </c>
      <c r="AH55" s="750">
        <v>0</v>
      </c>
      <c r="AI55" s="750"/>
      <c r="AJ55" s="629" t="s">
        <v>51</v>
      </c>
      <c r="AK55" s="712"/>
      <c r="AL55" s="722"/>
      <c r="AM55" s="922"/>
      <c r="AN55" s="750"/>
      <c r="AO55" s="750">
        <v>0</v>
      </c>
      <c r="AP55" s="750">
        <v>0</v>
      </c>
      <c r="AQ55" s="750"/>
      <c r="AR55" s="629" t="s">
        <v>51</v>
      </c>
      <c r="AS55" s="712"/>
      <c r="AT55" s="960"/>
      <c r="AU55" s="922"/>
      <c r="AV55" s="750"/>
      <c r="AW55" s="750">
        <v>0</v>
      </c>
      <c r="AX55" s="750">
        <v>0</v>
      </c>
      <c r="AY55" s="750"/>
      <c r="AZ55" s="629" t="s">
        <v>51</v>
      </c>
      <c r="BA55" s="712"/>
      <c r="BB55" s="920"/>
      <c r="BC55" s="922"/>
      <c r="BD55" s="750"/>
      <c r="BE55" s="750">
        <v>0</v>
      </c>
      <c r="BF55" s="750">
        <v>0</v>
      </c>
      <c r="BG55" s="750"/>
      <c r="BH55" s="629" t="s">
        <v>51</v>
      </c>
      <c r="BI55" s="712"/>
      <c r="BJ55" s="920"/>
      <c r="BK55" s="922"/>
      <c r="BL55" s="750"/>
      <c r="BM55" s="750">
        <v>0</v>
      </c>
      <c r="BN55" s="750">
        <v>0</v>
      </c>
      <c r="BO55" s="750"/>
      <c r="BP55" s="629" t="s">
        <v>51</v>
      </c>
      <c r="BQ55" s="712"/>
      <c r="BR55" s="920"/>
      <c r="BS55" s="922"/>
      <c r="BT55" s="750"/>
      <c r="BU55" s="750">
        <v>0</v>
      </c>
      <c r="BV55" s="750">
        <v>0</v>
      </c>
      <c r="BW55" s="750"/>
      <c r="BX55" s="629" t="s">
        <v>51</v>
      </c>
      <c r="BY55" s="712"/>
      <c r="BZ55" s="920"/>
      <c r="CA55" s="922"/>
      <c r="CB55" s="750"/>
      <c r="CC55" s="750">
        <v>0</v>
      </c>
      <c r="CD55" s="750">
        <v>0</v>
      </c>
      <c r="CE55" s="750"/>
      <c r="CF55" s="930"/>
      <c r="CG55" s="712"/>
      <c r="CH55" s="920"/>
      <c r="CI55" s="750"/>
      <c r="CJ55" s="750"/>
      <c r="CK55" s="750">
        <v>0</v>
      </c>
      <c r="CL55" s="750">
        <v>0</v>
      </c>
      <c r="CM55" s="750"/>
      <c r="CN55" s="629" t="s">
        <v>51</v>
      </c>
      <c r="CO55" s="712"/>
      <c r="CP55" s="722">
        <v>0</v>
      </c>
      <c r="CQ55" s="750">
        <v>0</v>
      </c>
      <c r="CR55" s="750">
        <v>0</v>
      </c>
      <c r="CS55" s="750">
        <v>0</v>
      </c>
      <c r="CT55" s="750">
        <v>0</v>
      </c>
      <c r="CU55" s="750">
        <v>0</v>
      </c>
      <c r="CV55" s="629" t="s">
        <v>51</v>
      </c>
      <c r="CW55" s="983"/>
      <c r="CX55" s="722"/>
      <c r="CY55" s="750"/>
      <c r="CZ55" s="750"/>
      <c r="DA55" s="750"/>
      <c r="DB55" s="750"/>
      <c r="DC55" s="994" t="s">
        <v>51</v>
      </c>
      <c r="DD55" s="683" t="e">
        <v>#DIV/0!</v>
      </c>
      <c r="DE55" s="682" t="e">
        <v>#DIV/0!</v>
      </c>
      <c r="DF55" s="626" t="e">
        <v>#DIV/0!</v>
      </c>
      <c r="DG55" s="801"/>
    </row>
    <row r="56" ht="15" hidden="1" spans="2:111">
      <c r="B56" s="912" t="s">
        <v>202</v>
      </c>
      <c r="C56" s="710"/>
      <c r="D56" s="920"/>
      <c r="E56" s="922"/>
      <c r="F56" s="922">
        <v>0</v>
      </c>
      <c r="G56" s="750"/>
      <c r="H56" s="629" t="s">
        <v>51</v>
      </c>
      <c r="I56" s="712"/>
      <c r="J56" s="920"/>
      <c r="K56" s="922"/>
      <c r="L56" s="922">
        <v>0</v>
      </c>
      <c r="M56" s="750"/>
      <c r="N56" s="629" t="s">
        <v>51</v>
      </c>
      <c r="O56" s="712"/>
      <c r="P56" s="920"/>
      <c r="Q56" s="922"/>
      <c r="R56" s="662">
        <v>0</v>
      </c>
      <c r="S56" s="750"/>
      <c r="T56" s="629" t="s">
        <v>51</v>
      </c>
      <c r="U56" s="712"/>
      <c r="V56" s="920"/>
      <c r="W56" s="750"/>
      <c r="X56" s="750"/>
      <c r="Y56" s="750">
        <v>0</v>
      </c>
      <c r="Z56" s="750">
        <v>0</v>
      </c>
      <c r="AA56" s="750"/>
      <c r="AB56" s="629" t="s">
        <v>51</v>
      </c>
      <c r="AC56" s="712"/>
      <c r="AD56" s="920"/>
      <c r="AE56" s="922"/>
      <c r="AF56" s="750"/>
      <c r="AG56" s="750">
        <v>0</v>
      </c>
      <c r="AH56" s="750">
        <v>0</v>
      </c>
      <c r="AI56" s="750"/>
      <c r="AJ56" s="629" t="s">
        <v>51</v>
      </c>
      <c r="AK56" s="712"/>
      <c r="AL56" s="722"/>
      <c r="AM56" s="922"/>
      <c r="AN56" s="750"/>
      <c r="AO56" s="750">
        <v>0</v>
      </c>
      <c r="AP56" s="750">
        <v>0</v>
      </c>
      <c r="AQ56" s="750"/>
      <c r="AR56" s="629" t="s">
        <v>51</v>
      </c>
      <c r="AS56" s="712"/>
      <c r="AT56" s="960"/>
      <c r="AU56" s="922"/>
      <c r="AV56" s="750"/>
      <c r="AW56" s="750">
        <v>0</v>
      </c>
      <c r="AX56" s="750">
        <v>0</v>
      </c>
      <c r="AY56" s="750"/>
      <c r="AZ56" s="629" t="s">
        <v>51</v>
      </c>
      <c r="BA56" s="712"/>
      <c r="BB56" s="920"/>
      <c r="BC56" s="922"/>
      <c r="BD56" s="750"/>
      <c r="BE56" s="750">
        <v>0</v>
      </c>
      <c r="BF56" s="750">
        <v>0</v>
      </c>
      <c r="BG56" s="750"/>
      <c r="BH56" s="629" t="s">
        <v>51</v>
      </c>
      <c r="BI56" s="712"/>
      <c r="BJ56" s="920"/>
      <c r="BK56" s="922"/>
      <c r="BL56" s="750"/>
      <c r="BM56" s="750">
        <v>0</v>
      </c>
      <c r="BN56" s="750">
        <v>0</v>
      </c>
      <c r="BO56" s="750"/>
      <c r="BP56" s="629" t="s">
        <v>51</v>
      </c>
      <c r="BQ56" s="712"/>
      <c r="BR56" s="920"/>
      <c r="BS56" s="922"/>
      <c r="BT56" s="750"/>
      <c r="BU56" s="750">
        <v>0</v>
      </c>
      <c r="BV56" s="750">
        <v>0</v>
      </c>
      <c r="BW56" s="750"/>
      <c r="BX56" s="629" t="s">
        <v>51</v>
      </c>
      <c r="BY56" s="712"/>
      <c r="BZ56" s="920"/>
      <c r="CA56" s="922"/>
      <c r="CB56" s="750"/>
      <c r="CC56" s="750">
        <v>0</v>
      </c>
      <c r="CD56" s="750">
        <v>0</v>
      </c>
      <c r="CE56" s="750"/>
      <c r="CF56" s="930" t="s">
        <v>51</v>
      </c>
      <c r="CG56" s="712"/>
      <c r="CH56" s="920"/>
      <c r="CI56" s="750"/>
      <c r="CJ56" s="750"/>
      <c r="CK56" s="750">
        <v>0</v>
      </c>
      <c r="CL56" s="750">
        <v>0</v>
      </c>
      <c r="CM56" s="750"/>
      <c r="CN56" s="629" t="s">
        <v>51</v>
      </c>
      <c r="CO56" s="712"/>
      <c r="CP56" s="722">
        <v>0</v>
      </c>
      <c r="CQ56" s="750">
        <v>0</v>
      </c>
      <c r="CR56" s="750">
        <v>0</v>
      </c>
      <c r="CS56" s="750">
        <v>0</v>
      </c>
      <c r="CT56" s="750">
        <v>0</v>
      </c>
      <c r="CU56" s="750">
        <v>0</v>
      </c>
      <c r="CV56" s="629" t="s">
        <v>51</v>
      </c>
      <c r="CW56" s="983"/>
      <c r="CX56" s="722"/>
      <c r="CY56" s="750"/>
      <c r="CZ56" s="750"/>
      <c r="DA56" s="750"/>
      <c r="DB56" s="750"/>
      <c r="DC56" s="994" t="s">
        <v>51</v>
      </c>
      <c r="DD56" s="683" t="e">
        <v>#DIV/0!</v>
      </c>
      <c r="DE56" s="682" t="e">
        <v>#DIV/0!</v>
      </c>
      <c r="DF56" s="626" t="e">
        <v>#DIV/0!</v>
      </c>
      <c r="DG56" s="801"/>
    </row>
    <row r="57" ht="15" hidden="1" spans="2:111">
      <c r="B57" s="912" t="s">
        <v>203</v>
      </c>
      <c r="C57" s="710"/>
      <c r="D57" s="920"/>
      <c r="E57" s="922"/>
      <c r="F57" s="922">
        <v>0</v>
      </c>
      <c r="G57" s="750"/>
      <c r="H57" s="629" t="s">
        <v>51</v>
      </c>
      <c r="I57" s="712"/>
      <c r="J57" s="920"/>
      <c r="K57" s="922"/>
      <c r="L57" s="922">
        <v>0</v>
      </c>
      <c r="M57" s="750"/>
      <c r="N57" s="629" t="s">
        <v>51</v>
      </c>
      <c r="O57" s="712"/>
      <c r="P57" s="920"/>
      <c r="Q57" s="922"/>
      <c r="R57" s="662">
        <v>0</v>
      </c>
      <c r="S57" s="750"/>
      <c r="T57" s="629" t="s">
        <v>51</v>
      </c>
      <c r="U57" s="712"/>
      <c r="V57" s="920"/>
      <c r="W57" s="750"/>
      <c r="X57" s="750"/>
      <c r="Y57" s="750">
        <v>0</v>
      </c>
      <c r="Z57" s="750">
        <v>0</v>
      </c>
      <c r="AA57" s="750"/>
      <c r="AB57" s="629" t="s">
        <v>51</v>
      </c>
      <c r="AC57" s="712"/>
      <c r="AD57" s="920"/>
      <c r="AE57" s="922"/>
      <c r="AF57" s="750"/>
      <c r="AG57" s="750">
        <v>0</v>
      </c>
      <c r="AH57" s="750">
        <v>0</v>
      </c>
      <c r="AI57" s="750"/>
      <c r="AJ57" s="629" t="s">
        <v>51</v>
      </c>
      <c r="AK57" s="712"/>
      <c r="AL57" s="722"/>
      <c r="AM57" s="922"/>
      <c r="AN57" s="750"/>
      <c r="AO57" s="750">
        <v>0</v>
      </c>
      <c r="AP57" s="750">
        <v>0</v>
      </c>
      <c r="AQ57" s="750"/>
      <c r="AR57" s="629" t="s">
        <v>51</v>
      </c>
      <c r="AS57" s="712"/>
      <c r="AT57" s="960"/>
      <c r="AU57" s="922"/>
      <c r="AV57" s="750"/>
      <c r="AW57" s="750">
        <v>0</v>
      </c>
      <c r="AX57" s="750">
        <v>0</v>
      </c>
      <c r="AY57" s="750"/>
      <c r="AZ57" s="629" t="s">
        <v>51</v>
      </c>
      <c r="BA57" s="712"/>
      <c r="BB57" s="920"/>
      <c r="BC57" s="922"/>
      <c r="BD57" s="750"/>
      <c r="BE57" s="750">
        <v>0</v>
      </c>
      <c r="BF57" s="750">
        <v>0</v>
      </c>
      <c r="BG57" s="750"/>
      <c r="BH57" s="629" t="s">
        <v>51</v>
      </c>
      <c r="BI57" s="712"/>
      <c r="BJ57" s="920"/>
      <c r="BK57" s="922"/>
      <c r="BL57" s="750"/>
      <c r="BM57" s="750">
        <v>0</v>
      </c>
      <c r="BN57" s="750">
        <v>0</v>
      </c>
      <c r="BO57" s="750"/>
      <c r="BP57" s="629" t="s">
        <v>51</v>
      </c>
      <c r="BQ57" s="712"/>
      <c r="BR57" s="920"/>
      <c r="BS57" s="922"/>
      <c r="BT57" s="750"/>
      <c r="BU57" s="750">
        <v>0</v>
      </c>
      <c r="BV57" s="750">
        <v>0</v>
      </c>
      <c r="BW57" s="750"/>
      <c r="BX57" s="629" t="s">
        <v>51</v>
      </c>
      <c r="BY57" s="712"/>
      <c r="BZ57" s="920"/>
      <c r="CA57" s="922"/>
      <c r="CB57" s="750"/>
      <c r="CC57" s="750">
        <v>0</v>
      </c>
      <c r="CD57" s="750">
        <v>0</v>
      </c>
      <c r="CE57" s="750"/>
      <c r="CF57" s="930" t="s">
        <v>51</v>
      </c>
      <c r="CG57" s="712"/>
      <c r="CH57" s="920"/>
      <c r="CI57" s="750"/>
      <c r="CJ57" s="750"/>
      <c r="CK57" s="750">
        <v>0</v>
      </c>
      <c r="CL57" s="750">
        <v>0</v>
      </c>
      <c r="CM57" s="750"/>
      <c r="CN57" s="629" t="s">
        <v>51</v>
      </c>
      <c r="CO57" s="712"/>
      <c r="CP57" s="722">
        <v>0</v>
      </c>
      <c r="CQ57" s="750">
        <v>0</v>
      </c>
      <c r="CR57" s="750">
        <v>0</v>
      </c>
      <c r="CS57" s="750">
        <v>0</v>
      </c>
      <c r="CT57" s="750">
        <v>0</v>
      </c>
      <c r="CU57" s="750">
        <v>0</v>
      </c>
      <c r="CV57" s="629" t="s">
        <v>51</v>
      </c>
      <c r="CW57" s="983"/>
      <c r="CX57" s="722"/>
      <c r="CY57" s="750"/>
      <c r="CZ57" s="750"/>
      <c r="DA57" s="750"/>
      <c r="DB57" s="750"/>
      <c r="DC57" s="994" t="s">
        <v>51</v>
      </c>
      <c r="DD57" s="683" t="e">
        <v>#DIV/0!</v>
      </c>
      <c r="DE57" s="682" t="e">
        <v>#DIV/0!</v>
      </c>
      <c r="DF57" s="626" t="e">
        <v>#DIV/0!</v>
      </c>
      <c r="DG57" s="801"/>
    </row>
    <row r="58" ht="15" hidden="1" spans="2:111">
      <c r="B58" s="914" t="s">
        <v>204</v>
      </c>
      <c r="C58" s="710"/>
      <c r="D58" s="921"/>
      <c r="E58" s="938"/>
      <c r="F58" s="938">
        <v>0</v>
      </c>
      <c r="G58" s="752"/>
      <c r="H58" s="1896" t="s">
        <v>51</v>
      </c>
      <c r="I58" s="712"/>
      <c r="J58" s="921"/>
      <c r="K58" s="938"/>
      <c r="L58" s="938">
        <v>0</v>
      </c>
      <c r="M58" s="752"/>
      <c r="N58" s="1896" t="s">
        <v>51</v>
      </c>
      <c r="O58" s="712"/>
      <c r="P58" s="921"/>
      <c r="Q58" s="938"/>
      <c r="R58" s="662">
        <v>0</v>
      </c>
      <c r="S58" s="752"/>
      <c r="T58" s="1895" t="s">
        <v>51</v>
      </c>
      <c r="U58" s="712"/>
      <c r="V58" s="921"/>
      <c r="W58" s="752"/>
      <c r="X58" s="752"/>
      <c r="Y58" s="752">
        <v>0</v>
      </c>
      <c r="Z58" s="752">
        <v>0</v>
      </c>
      <c r="AA58" s="752"/>
      <c r="AB58" s="1895" t="s">
        <v>51</v>
      </c>
      <c r="AC58" s="712"/>
      <c r="AD58" s="921"/>
      <c r="AE58" s="938"/>
      <c r="AF58" s="752"/>
      <c r="AG58" s="752">
        <v>0</v>
      </c>
      <c r="AH58" s="752">
        <v>0</v>
      </c>
      <c r="AI58" s="752"/>
      <c r="AJ58" s="1895" t="s">
        <v>51</v>
      </c>
      <c r="AK58" s="712"/>
      <c r="AL58" s="732"/>
      <c r="AM58" s="938"/>
      <c r="AN58" s="752"/>
      <c r="AO58" s="752">
        <v>0</v>
      </c>
      <c r="AP58" s="752">
        <v>0</v>
      </c>
      <c r="AQ58" s="752"/>
      <c r="AR58" s="1895" t="s">
        <v>51</v>
      </c>
      <c r="AS58" s="712"/>
      <c r="AT58" s="961"/>
      <c r="AU58" s="938"/>
      <c r="AV58" s="752"/>
      <c r="AW58" s="752">
        <v>0</v>
      </c>
      <c r="AX58" s="752">
        <v>0</v>
      </c>
      <c r="AY58" s="752"/>
      <c r="AZ58" s="1895" t="s">
        <v>51</v>
      </c>
      <c r="BA58" s="712"/>
      <c r="BB58" s="921"/>
      <c r="BC58" s="938"/>
      <c r="BD58" s="752"/>
      <c r="BE58" s="752">
        <v>0</v>
      </c>
      <c r="BF58" s="752">
        <v>0</v>
      </c>
      <c r="BG58" s="752"/>
      <c r="BH58" s="1895" t="s">
        <v>51</v>
      </c>
      <c r="BI58" s="712"/>
      <c r="BJ58" s="921"/>
      <c r="BK58" s="938"/>
      <c r="BL58" s="752"/>
      <c r="BM58" s="752">
        <v>0</v>
      </c>
      <c r="BN58" s="752">
        <v>0</v>
      </c>
      <c r="BO58" s="752"/>
      <c r="BP58" s="1895" t="s">
        <v>51</v>
      </c>
      <c r="BQ58" s="712"/>
      <c r="BR58" s="921"/>
      <c r="BS58" s="938"/>
      <c r="BT58" s="752"/>
      <c r="BU58" s="752">
        <v>0</v>
      </c>
      <c r="BV58" s="752">
        <v>0</v>
      </c>
      <c r="BW58" s="752"/>
      <c r="BX58" s="1895" t="s">
        <v>51</v>
      </c>
      <c r="BY58" s="712"/>
      <c r="BZ58" s="921"/>
      <c r="CA58" s="938"/>
      <c r="CB58" s="752"/>
      <c r="CC58" s="752">
        <v>0</v>
      </c>
      <c r="CD58" s="752">
        <v>0</v>
      </c>
      <c r="CE58" s="752"/>
      <c r="CF58" s="930"/>
      <c r="CG58" s="712"/>
      <c r="CH58" s="921"/>
      <c r="CI58" s="752"/>
      <c r="CJ58" s="752"/>
      <c r="CK58" s="752">
        <v>0</v>
      </c>
      <c r="CL58" s="752">
        <v>0</v>
      </c>
      <c r="CM58" s="752"/>
      <c r="CN58" s="1895" t="s">
        <v>51</v>
      </c>
      <c r="CO58" s="712"/>
      <c r="CP58" s="732">
        <v>0</v>
      </c>
      <c r="CQ58" s="752">
        <v>0</v>
      </c>
      <c r="CR58" s="752">
        <v>0</v>
      </c>
      <c r="CS58" s="752">
        <v>0</v>
      </c>
      <c r="CT58" s="752">
        <v>0</v>
      </c>
      <c r="CU58" s="752">
        <v>0</v>
      </c>
      <c r="CV58" s="1895" t="s">
        <v>51</v>
      </c>
      <c r="CW58" s="983"/>
      <c r="CX58" s="732"/>
      <c r="CY58" s="752"/>
      <c r="CZ58" s="752"/>
      <c r="DA58" s="752"/>
      <c r="DB58" s="752"/>
      <c r="DC58" s="995" t="s">
        <v>51</v>
      </c>
      <c r="DD58" s="793" t="e">
        <v>#DIV/0!</v>
      </c>
      <c r="DE58" s="1001" t="e">
        <v>#DIV/0!</v>
      </c>
      <c r="DF58" s="633" t="e">
        <v>#DIV/0!</v>
      </c>
      <c r="DG58" s="801"/>
    </row>
    <row r="59" ht="5.25" customHeight="1" spans="2:46">
      <c r="B59"/>
      <c r="R59" s="662"/>
      <c r="AL59" s="763"/>
      <c r="AT59" s="965"/>
    </row>
    <row r="60" ht="23.25" spans="6:96">
      <c r="F60" s="941"/>
      <c r="G60"/>
      <c r="J60" s="534"/>
      <c r="L60" s="941"/>
      <c r="M60"/>
      <c r="R60" s="947"/>
      <c r="S60"/>
      <c r="T60" s="948"/>
      <c r="Y60" s="941"/>
      <c r="Z60" s="941"/>
      <c r="AA60"/>
      <c r="AG60" s="941"/>
      <c r="AH60" s="941"/>
      <c r="AI60"/>
      <c r="AO60" s="941"/>
      <c r="AP60" s="941"/>
      <c r="AQ60"/>
      <c r="AW60" s="941"/>
      <c r="AX60" s="941"/>
      <c r="AY60"/>
      <c r="BE60" s="941"/>
      <c r="BF60" s="941"/>
      <c r="BG60"/>
      <c r="BM60" s="941"/>
      <c r="BN60" s="941"/>
      <c r="BO60"/>
      <c r="BU60" s="941"/>
      <c r="BV60" s="941"/>
      <c r="BW60"/>
      <c r="CC60" s="941"/>
      <c r="CD60" s="941"/>
      <c r="CE60"/>
      <c r="CK60" s="941"/>
      <c r="CL60" s="941"/>
      <c r="CM60"/>
      <c r="CQ60" s="971"/>
      <c r="CR60" s="971"/>
    </row>
    <row r="61" ht="25.5" spans="4:98">
      <c r="D61" s="785"/>
      <c r="F61" s="851"/>
      <c r="G61" s="851"/>
      <c r="J61" s="945"/>
      <c r="L61" s="851"/>
      <c r="M61" s="851"/>
      <c r="R61" s="851"/>
      <c r="S61" s="949"/>
      <c r="T61" s="948"/>
      <c r="V61" s="952"/>
      <c r="Y61" s="851"/>
      <c r="Z61" s="851"/>
      <c r="AA61" s="851"/>
      <c r="AG61" s="851"/>
      <c r="AH61" s="851"/>
      <c r="AI61" s="851"/>
      <c r="AO61" s="851"/>
      <c r="AP61" s="851"/>
      <c r="AQ61" s="851"/>
      <c r="AW61" s="851"/>
      <c r="AX61" s="851"/>
      <c r="AY61" s="851"/>
      <c r="BE61" s="851"/>
      <c r="BF61" s="851"/>
      <c r="BG61" s="851"/>
      <c r="BM61" s="851"/>
      <c r="BN61" s="851"/>
      <c r="BO61" s="851"/>
      <c r="BU61" s="851"/>
      <c r="BV61" s="851"/>
      <c r="BW61" s="851"/>
      <c r="CC61" s="851"/>
      <c r="CD61" s="851"/>
      <c r="CE61" s="851"/>
      <c r="CK61" s="851"/>
      <c r="CL61" s="851"/>
      <c r="CM61" s="851"/>
      <c r="CQ61" s="851"/>
      <c r="CR61" s="851"/>
      <c r="CS61" s="851"/>
      <c r="CT61" s="851"/>
    </row>
    <row r="62" spans="10:22">
      <c r="J62" s="534"/>
      <c r="V62" s="952"/>
    </row>
    <row r="63" spans="22:22">
      <c r="V63" s="952"/>
    </row>
  </sheetData>
  <mergeCells count="15">
    <mergeCell ref="D3:H3"/>
    <mergeCell ref="J3:N3"/>
    <mergeCell ref="P3:T3"/>
    <mergeCell ref="V3:AB3"/>
    <mergeCell ref="AD3:AJ3"/>
    <mergeCell ref="AL3:AR3"/>
    <mergeCell ref="AT3:AZ3"/>
    <mergeCell ref="BB3:BH3"/>
    <mergeCell ref="BJ3:BP3"/>
    <mergeCell ref="BR3:BX3"/>
    <mergeCell ref="BZ3:CF3"/>
    <mergeCell ref="CH3:CN3"/>
    <mergeCell ref="CP3:CV3"/>
    <mergeCell ref="CX3:DF3"/>
    <mergeCell ref="B2:B3"/>
  </mergeCells>
  <pageMargins left="0.25" right="0.25" top="0.75" bottom="0.75" header="0.3" footer="0.3"/>
  <pageSetup paperSize="9" scale="75" orientation="landscape"/>
  <headerFooter>
    <oddHeader>&amp;C&amp;P sur&amp;N</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10">
    <tabColor theme="8" tint="0.399975585192419"/>
    <pageSetUpPr fitToPage="1"/>
  </sheetPr>
  <dimension ref="A1:DH61"/>
  <sheetViews>
    <sheetView showGridLines="0" view="pageBreakPreview" zoomScale="140" zoomScaleNormal="100" workbookViewId="0">
      <pane xSplit="2" topLeftCell="AJ1" activePane="topRight" state="frozen"/>
      <selection/>
      <selection pane="topRight" activeCell="AN5" sqref="AN5"/>
    </sheetView>
  </sheetViews>
  <sheetFormatPr defaultColWidth="11.4266666666667" defaultRowHeight="15"/>
  <cols>
    <col min="1" max="1" width="3.28666666666667" customWidth="1"/>
    <col min="2" max="2" width="14.14" customWidth="1"/>
    <col min="3" max="3" width="1" style="109" customWidth="1"/>
    <col min="4" max="4" width="6" customWidth="1"/>
    <col min="5" max="5" width="7.42666666666667" customWidth="1"/>
    <col min="6" max="6" width="8" customWidth="1"/>
    <col min="7" max="7" width="6" customWidth="1"/>
    <col min="8" max="8" width="6.14" style="451" customWidth="1"/>
    <col min="9" max="9" width="1" style="109" customWidth="1"/>
    <col min="10" max="10" width="6" customWidth="1"/>
    <col min="11" max="11" width="7.42666666666667" customWidth="1"/>
    <col min="12" max="12" width="8" customWidth="1"/>
    <col min="13" max="13" width="6" customWidth="1"/>
    <col min="14" max="14" width="6.14" style="451" customWidth="1"/>
    <col min="15" max="15" width="1" style="109" customWidth="1"/>
    <col min="16" max="16" width="6" customWidth="1"/>
    <col min="17" max="17" width="7.42666666666667" customWidth="1"/>
    <col min="18" max="18" width="8" customWidth="1"/>
    <col min="19" max="19" width="6" customWidth="1"/>
    <col min="20" max="20" width="6.14" style="451" customWidth="1"/>
    <col min="21" max="21" width="0.573333333333333" style="109" customWidth="1"/>
    <col min="22" max="22" width="6" customWidth="1"/>
    <col min="23" max="23" width="7.42666666666667" customWidth="1"/>
    <col min="24" max="24" width="6.71333333333333" customWidth="1"/>
    <col min="25" max="25" width="8" customWidth="1"/>
    <col min="26" max="26" width="7.14" customWidth="1"/>
    <col min="27" max="27" width="6" customWidth="1"/>
    <col min="28" max="28" width="6.14" style="451" customWidth="1"/>
    <col min="29" max="29" width="0.853333333333333" style="109" customWidth="1"/>
    <col min="30" max="30" width="6" customWidth="1"/>
    <col min="31" max="31" width="7.42666666666667" customWidth="1"/>
    <col min="32" max="32" width="6.71333333333333" customWidth="1"/>
    <col min="33" max="33" width="8" customWidth="1"/>
    <col min="34" max="34" width="7.14" customWidth="1"/>
    <col min="35" max="35" width="6" customWidth="1"/>
    <col min="36" max="36" width="6.14" style="451" customWidth="1"/>
    <col min="37" max="37" width="0.853333333333333" style="109" customWidth="1"/>
    <col min="38" max="38" width="6" customWidth="1"/>
    <col min="39" max="39" width="7.42666666666667" customWidth="1"/>
    <col min="40" max="40" width="6.71333333333333" style="109" customWidth="1"/>
    <col min="41" max="41" width="8" customWidth="1"/>
    <col min="42" max="42" width="7.14" customWidth="1"/>
    <col min="43" max="43" width="6" customWidth="1"/>
    <col min="44" max="44" width="6.14" style="451" customWidth="1"/>
    <col min="45" max="45" width="0.853333333333333" style="109" customWidth="1"/>
    <col min="46" max="46" width="6" customWidth="1"/>
    <col min="47" max="47" width="7.42666666666667" customWidth="1"/>
    <col min="48" max="48" width="6.71333333333333" customWidth="1"/>
    <col min="49" max="49" width="8" customWidth="1"/>
    <col min="50" max="50" width="7.14" customWidth="1"/>
    <col min="51" max="51" width="6" customWidth="1"/>
    <col min="52" max="52" width="6.14" style="451" customWidth="1"/>
    <col min="53" max="53" width="0.853333333333333" style="109" customWidth="1"/>
    <col min="54" max="54" width="6" customWidth="1"/>
    <col min="55" max="55" width="7.42666666666667" customWidth="1"/>
    <col min="56" max="56" width="6.28666666666667" customWidth="1"/>
    <col min="57" max="57" width="8" customWidth="1"/>
    <col min="58" max="58" width="7.14" customWidth="1"/>
    <col min="59" max="59" width="6" customWidth="1"/>
    <col min="60" max="60" width="5.57333333333333" style="451" customWidth="1"/>
    <col min="61" max="61" width="0.853333333333333" style="109" customWidth="1"/>
    <col min="62" max="62" width="7.28666666666667" customWidth="1"/>
    <col min="63" max="63" width="7.42666666666667" customWidth="1"/>
    <col min="64" max="64" width="7.28666666666667" customWidth="1"/>
    <col min="65" max="65" width="8" customWidth="1"/>
    <col min="66" max="67" width="7.28666666666667" customWidth="1"/>
    <col min="68" max="68" width="5.57333333333333" style="451" customWidth="1"/>
    <col min="69" max="69" width="0.853333333333333" style="109" customWidth="1"/>
    <col min="70" max="70" width="7.28666666666667" customWidth="1"/>
    <col min="71" max="71" width="7.42666666666667" customWidth="1"/>
    <col min="72" max="72" width="7.28666666666667" customWidth="1"/>
    <col min="73" max="73" width="8" customWidth="1"/>
    <col min="74" max="75" width="7.28666666666667" customWidth="1"/>
    <col min="76" max="76" width="6.71333333333333" style="451" customWidth="1"/>
    <col min="77" max="77" width="0.853333333333333" style="109" hidden="1" customWidth="1"/>
    <col min="78" max="78" width="7.28666666666667" hidden="1" customWidth="1"/>
    <col min="79" max="79" width="7.42666666666667" hidden="1" customWidth="1"/>
    <col min="80" max="80" width="7.28666666666667" hidden="1" customWidth="1"/>
    <col min="81" max="81" width="8" hidden="1" customWidth="1"/>
    <col min="82" max="83" width="7.28666666666667" hidden="1" customWidth="1"/>
    <col min="84" max="84" width="4.85333333333333" style="451" hidden="1" customWidth="1"/>
    <col min="85" max="85" width="0.853333333333333" style="109" hidden="1" customWidth="1"/>
    <col min="86" max="86" width="7.28666666666667" hidden="1" customWidth="1"/>
    <col min="87" max="87" width="7.42666666666667" hidden="1" customWidth="1"/>
    <col min="88" max="88" width="7.28666666666667" hidden="1" customWidth="1"/>
    <col min="89" max="89" width="8" hidden="1" customWidth="1"/>
    <col min="90" max="91" width="7.28666666666667" hidden="1" customWidth="1"/>
    <col min="92" max="92" width="4.85333333333333" style="451" hidden="1" customWidth="1"/>
    <col min="93" max="93" width="0.853333333333333" style="109" customWidth="1"/>
    <col min="94" max="94" width="6" customWidth="1"/>
    <col min="95" max="95" width="7.42666666666667" customWidth="1"/>
    <col min="96" max="96" width="7" customWidth="1"/>
    <col min="97" max="97" width="8" customWidth="1"/>
    <col min="98" max="98" width="7.28666666666667" hidden="1" customWidth="1"/>
    <col min="99" max="99" width="7" customWidth="1"/>
    <col min="100" max="100" width="7.14" customWidth="1"/>
    <col min="101" max="101" width="1" style="109" customWidth="1"/>
    <col min="102" max="102" width="7.42666666666667" customWidth="1"/>
    <col min="103" max="103" width="8.42666666666667" hidden="1" customWidth="1"/>
    <col min="104" max="104" width="7.28666666666667" hidden="1" customWidth="1" outlineLevel="1"/>
    <col min="105" max="105" width="9.85333333333333" customWidth="1" outlineLevel="1"/>
    <col min="106" max="106" width="7" customWidth="1"/>
    <col min="107" max="107" width="8.14" style="810" customWidth="1"/>
    <col min="108" max="108" width="8.14" style="810" hidden="1" customWidth="1"/>
    <col min="109" max="109" width="9.28666666666667" style="810" hidden="1" customWidth="1"/>
    <col min="110" max="110" width="8.71333333333333" style="810" hidden="1" customWidth="1" outlineLevel="1"/>
    <col min="111" max="111" width="1.28666666666667" style="109" customWidth="1" collapsed="1"/>
    <col min="112" max="112" width="14.4266666666667" customWidth="1"/>
  </cols>
  <sheetData>
    <row r="1" ht="6.75" customHeight="1"/>
    <row r="2" ht="21" customHeight="1" spans="1:110">
      <c r="A2" s="811"/>
      <c r="B2" s="811"/>
      <c r="D2" s="812"/>
      <c r="E2" s="812"/>
      <c r="F2" s="812"/>
      <c r="G2" s="812"/>
      <c r="H2" s="834"/>
      <c r="J2" s="812"/>
      <c r="K2" s="812"/>
      <c r="L2" s="812"/>
      <c r="M2" s="812"/>
      <c r="N2" s="834"/>
      <c r="P2" s="812"/>
      <c r="Q2" s="812"/>
      <c r="R2" s="812"/>
      <c r="S2" s="812"/>
      <c r="T2" s="834"/>
      <c r="V2" s="812"/>
      <c r="W2" s="812"/>
      <c r="X2" s="812"/>
      <c r="Y2" s="812"/>
      <c r="Z2" s="812"/>
      <c r="AA2" s="812"/>
      <c r="AB2" s="834"/>
      <c r="AD2" s="812"/>
      <c r="AE2" s="812"/>
      <c r="AF2" s="812"/>
      <c r="AG2" s="812"/>
      <c r="AH2" s="812"/>
      <c r="AI2" s="812"/>
      <c r="AJ2" s="834"/>
      <c r="AL2" s="812"/>
      <c r="AM2" s="812"/>
      <c r="AN2" s="868"/>
      <c r="AO2" s="812"/>
      <c r="AP2" s="812"/>
      <c r="AQ2" s="812"/>
      <c r="AR2" s="834"/>
      <c r="AT2" s="812"/>
      <c r="AU2" s="812"/>
      <c r="AV2" s="812"/>
      <c r="AW2" s="812"/>
      <c r="AX2" s="812"/>
      <c r="AY2" s="812"/>
      <c r="AZ2" s="834"/>
      <c r="BB2" s="812"/>
      <c r="BC2" s="812"/>
      <c r="BD2" s="812"/>
      <c r="BE2" s="812"/>
      <c r="BF2" s="812"/>
      <c r="BG2" s="812"/>
      <c r="BH2" s="834"/>
      <c r="BJ2" s="812"/>
      <c r="BK2" s="812"/>
      <c r="BL2" s="812"/>
      <c r="BM2" s="812"/>
      <c r="BN2" s="812"/>
      <c r="BO2" s="812"/>
      <c r="BP2" s="834"/>
      <c r="BR2" s="812"/>
      <c r="BS2" s="812"/>
      <c r="BT2" s="812"/>
      <c r="BU2" s="812"/>
      <c r="BV2" s="812"/>
      <c r="BW2" s="812"/>
      <c r="BX2" s="834"/>
      <c r="BZ2" s="812"/>
      <c r="CA2" s="812"/>
      <c r="CB2" s="812"/>
      <c r="CC2" s="812"/>
      <c r="CD2" s="812"/>
      <c r="CE2" s="812"/>
      <c r="CF2" s="834"/>
      <c r="CH2" s="812"/>
      <c r="CI2" s="812"/>
      <c r="CJ2" s="812"/>
      <c r="CK2" s="812"/>
      <c r="CL2" s="812"/>
      <c r="CM2" s="812"/>
      <c r="CN2" s="834"/>
      <c r="CP2" s="812"/>
      <c r="CQ2" s="812"/>
      <c r="CR2" s="812"/>
      <c r="CS2" s="812"/>
      <c r="CT2" s="812"/>
      <c r="CU2" s="812"/>
      <c r="CV2" s="812"/>
      <c r="CX2" s="812"/>
      <c r="CY2" s="812"/>
      <c r="CZ2" s="812"/>
      <c r="DA2" s="812"/>
      <c r="DB2" s="812"/>
      <c r="DC2" s="834"/>
      <c r="DD2" s="834"/>
      <c r="DE2" s="834"/>
      <c r="DF2" s="834"/>
    </row>
    <row r="3" ht="3" customHeight="1" spans="1:2">
      <c r="A3" s="811"/>
      <c r="B3" s="811"/>
    </row>
    <row r="4" s="809" customFormat="1" ht="12.75" customHeight="1" spans="1:111">
      <c r="A4" s="813" t="s">
        <v>206</v>
      </c>
      <c r="B4" s="814"/>
      <c r="C4" s="787"/>
      <c r="D4" s="590" t="s">
        <v>17</v>
      </c>
      <c r="E4" s="590"/>
      <c r="F4" s="590"/>
      <c r="G4" s="590"/>
      <c r="H4" s="590"/>
      <c r="I4" s="787"/>
      <c r="J4" s="642" t="s">
        <v>18</v>
      </c>
      <c r="K4" s="642"/>
      <c r="L4" s="642"/>
      <c r="M4" s="642"/>
      <c r="N4" s="642"/>
      <c r="O4" s="787"/>
      <c r="P4" s="642" t="s">
        <v>19</v>
      </c>
      <c r="Q4" s="642"/>
      <c r="R4" s="642"/>
      <c r="S4" s="642"/>
      <c r="T4" s="642"/>
      <c r="U4" s="787"/>
      <c r="V4" s="642" t="s">
        <v>20</v>
      </c>
      <c r="W4" s="642"/>
      <c r="X4" s="642"/>
      <c r="Y4" s="642"/>
      <c r="Z4" s="642"/>
      <c r="AA4" s="642"/>
      <c r="AB4" s="642"/>
      <c r="AC4" s="787"/>
      <c r="AD4" s="642" t="s">
        <v>21</v>
      </c>
      <c r="AE4" s="642"/>
      <c r="AF4" s="642"/>
      <c r="AG4" s="642"/>
      <c r="AH4" s="642"/>
      <c r="AI4" s="642"/>
      <c r="AJ4" s="642"/>
      <c r="AK4" s="787"/>
      <c r="AL4" s="642" t="s">
        <v>22</v>
      </c>
      <c r="AM4" s="642"/>
      <c r="AN4" s="642"/>
      <c r="AO4" s="642"/>
      <c r="AP4" s="642"/>
      <c r="AQ4" s="642"/>
      <c r="AR4" s="642"/>
      <c r="AS4" s="787"/>
      <c r="AT4" s="642" t="s">
        <v>23</v>
      </c>
      <c r="AU4" s="642"/>
      <c r="AV4" s="642"/>
      <c r="AW4" s="642"/>
      <c r="AX4" s="642"/>
      <c r="AY4" s="642"/>
      <c r="AZ4" s="642"/>
      <c r="BA4" s="787"/>
      <c r="BB4" s="642" t="s">
        <v>24</v>
      </c>
      <c r="BC4" s="642"/>
      <c r="BD4" s="642"/>
      <c r="BE4" s="642"/>
      <c r="BF4" s="642"/>
      <c r="BG4" s="642"/>
      <c r="BH4" s="642"/>
      <c r="BI4" s="787"/>
      <c r="BJ4" s="642" t="s">
        <v>25</v>
      </c>
      <c r="BK4" s="642"/>
      <c r="BL4" s="642"/>
      <c r="BM4" s="642"/>
      <c r="BN4" s="642"/>
      <c r="BO4" s="642"/>
      <c r="BP4" s="642"/>
      <c r="BQ4" s="787"/>
      <c r="BR4" s="642" t="s">
        <v>26</v>
      </c>
      <c r="BS4" s="642"/>
      <c r="BT4" s="642"/>
      <c r="BU4" s="642"/>
      <c r="BV4" s="642"/>
      <c r="BW4" s="642"/>
      <c r="BX4" s="642"/>
      <c r="BY4" s="787"/>
      <c r="BZ4" s="642" t="s">
        <v>27</v>
      </c>
      <c r="CA4" s="642"/>
      <c r="CB4" s="642"/>
      <c r="CC4" s="642"/>
      <c r="CD4" s="642"/>
      <c r="CE4" s="642"/>
      <c r="CF4" s="642"/>
      <c r="CG4" s="787"/>
      <c r="CH4" s="642" t="s">
        <v>28</v>
      </c>
      <c r="CI4" s="642"/>
      <c r="CJ4" s="642"/>
      <c r="CK4" s="642"/>
      <c r="CL4" s="642"/>
      <c r="CM4" s="642"/>
      <c r="CN4" s="642"/>
      <c r="CO4" s="787"/>
      <c r="CP4" s="590" t="s">
        <v>29</v>
      </c>
      <c r="CQ4" s="590"/>
      <c r="CR4" s="590"/>
      <c r="CS4" s="590"/>
      <c r="CT4" s="590"/>
      <c r="CU4" s="590"/>
      <c r="CV4" s="590"/>
      <c r="CW4" s="787"/>
      <c r="CX4" s="678" t="s">
        <v>30</v>
      </c>
      <c r="CY4" s="678"/>
      <c r="CZ4" s="678"/>
      <c r="DA4" s="678"/>
      <c r="DB4" s="678"/>
      <c r="DC4" s="678"/>
      <c r="DD4" s="678"/>
      <c r="DE4" s="678"/>
      <c r="DG4" s="853"/>
    </row>
    <row r="5" s="581" customFormat="1" ht="27" customHeight="1" spans="1:111">
      <c r="A5" s="815"/>
      <c r="B5" s="815"/>
      <c r="C5" s="592"/>
      <c r="D5" s="593" t="s">
        <v>31</v>
      </c>
      <c r="E5" s="619" t="s">
        <v>32</v>
      </c>
      <c r="F5" s="619" t="s">
        <v>33</v>
      </c>
      <c r="G5" s="619" t="s">
        <v>34</v>
      </c>
      <c r="H5" s="620" t="s">
        <v>35</v>
      </c>
      <c r="I5" s="643"/>
      <c r="J5" s="593" t="s">
        <v>31</v>
      </c>
      <c r="K5" s="619" t="s">
        <v>32</v>
      </c>
      <c r="L5" s="619" t="s">
        <v>33</v>
      </c>
      <c r="M5" s="619" t="s">
        <v>34</v>
      </c>
      <c r="N5" s="620" t="s">
        <v>35</v>
      </c>
      <c r="O5" s="643"/>
      <c r="P5" s="593" t="s">
        <v>31</v>
      </c>
      <c r="Q5" s="619" t="s">
        <v>32</v>
      </c>
      <c r="R5" s="619" t="s">
        <v>33</v>
      </c>
      <c r="S5" s="619" t="s">
        <v>34</v>
      </c>
      <c r="T5" s="620" t="s">
        <v>35</v>
      </c>
      <c r="U5" s="643"/>
      <c r="V5" s="593" t="s">
        <v>31</v>
      </c>
      <c r="W5" s="619" t="s">
        <v>32</v>
      </c>
      <c r="X5" s="619" t="s">
        <v>36</v>
      </c>
      <c r="Y5" s="619" t="s">
        <v>33</v>
      </c>
      <c r="Z5" s="619" t="s">
        <v>37</v>
      </c>
      <c r="AA5" s="619" t="s">
        <v>34</v>
      </c>
      <c r="AB5" s="620" t="s">
        <v>35</v>
      </c>
      <c r="AC5" s="643"/>
      <c r="AD5" s="593" t="s">
        <v>31</v>
      </c>
      <c r="AE5" s="619" t="s">
        <v>32</v>
      </c>
      <c r="AF5" s="619" t="s">
        <v>36</v>
      </c>
      <c r="AG5" s="619" t="s">
        <v>33</v>
      </c>
      <c r="AH5" s="619" t="s">
        <v>37</v>
      </c>
      <c r="AI5" s="619" t="s">
        <v>34</v>
      </c>
      <c r="AJ5" s="620" t="s">
        <v>35</v>
      </c>
      <c r="AK5" s="643"/>
      <c r="AL5" s="593" t="s">
        <v>31</v>
      </c>
      <c r="AM5" s="619" t="s">
        <v>32</v>
      </c>
      <c r="AN5" s="869" t="s">
        <v>38</v>
      </c>
      <c r="AO5" s="619" t="s">
        <v>33</v>
      </c>
      <c r="AP5" s="619" t="s">
        <v>37</v>
      </c>
      <c r="AQ5" s="619" t="s">
        <v>34</v>
      </c>
      <c r="AR5" s="620" t="s">
        <v>35</v>
      </c>
      <c r="AS5" s="643"/>
      <c r="AT5" s="593" t="s">
        <v>31</v>
      </c>
      <c r="AU5" s="619" t="s">
        <v>32</v>
      </c>
      <c r="AV5" s="619" t="s">
        <v>38</v>
      </c>
      <c r="AW5" s="619" t="s">
        <v>33</v>
      </c>
      <c r="AX5" s="619" t="s">
        <v>39</v>
      </c>
      <c r="AY5" s="619" t="s">
        <v>34</v>
      </c>
      <c r="AZ5" s="620" t="s">
        <v>35</v>
      </c>
      <c r="BA5" s="643"/>
      <c r="BB5" s="593" t="s">
        <v>31</v>
      </c>
      <c r="BC5" s="619" t="s">
        <v>32</v>
      </c>
      <c r="BD5" s="619" t="s">
        <v>40</v>
      </c>
      <c r="BE5" s="619" t="s">
        <v>33</v>
      </c>
      <c r="BF5" s="619" t="s">
        <v>41</v>
      </c>
      <c r="BG5" s="619" t="s">
        <v>34</v>
      </c>
      <c r="BH5" s="620" t="s">
        <v>35</v>
      </c>
      <c r="BI5" s="643"/>
      <c r="BJ5" s="593" t="s">
        <v>31</v>
      </c>
      <c r="BK5" s="619" t="s">
        <v>32</v>
      </c>
      <c r="BL5" s="619" t="s">
        <v>40</v>
      </c>
      <c r="BM5" s="619" t="s">
        <v>33</v>
      </c>
      <c r="BN5" s="619" t="s">
        <v>41</v>
      </c>
      <c r="BO5" s="619" t="s">
        <v>34</v>
      </c>
      <c r="BP5" s="620" t="s">
        <v>35</v>
      </c>
      <c r="BQ5" s="643"/>
      <c r="BR5" s="593" t="s">
        <v>31</v>
      </c>
      <c r="BS5" s="619" t="s">
        <v>32</v>
      </c>
      <c r="BT5" s="619" t="s">
        <v>207</v>
      </c>
      <c r="BU5" s="619" t="s">
        <v>33</v>
      </c>
      <c r="BV5" s="619" t="s">
        <v>41</v>
      </c>
      <c r="BW5" s="619" t="s">
        <v>34</v>
      </c>
      <c r="BX5" s="620" t="s">
        <v>35</v>
      </c>
      <c r="BY5" s="643"/>
      <c r="BZ5" s="593" t="s">
        <v>31</v>
      </c>
      <c r="CA5" s="619" t="s">
        <v>32</v>
      </c>
      <c r="CB5" s="619" t="s">
        <v>42</v>
      </c>
      <c r="CC5" s="619" t="s">
        <v>33</v>
      </c>
      <c r="CD5" s="619" t="s">
        <v>41</v>
      </c>
      <c r="CE5" s="619" t="s">
        <v>34</v>
      </c>
      <c r="CF5" s="620" t="s">
        <v>35</v>
      </c>
      <c r="CG5" s="643"/>
      <c r="CH5" s="593" t="s">
        <v>31</v>
      </c>
      <c r="CI5" s="619" t="s">
        <v>32</v>
      </c>
      <c r="CJ5" s="619" t="s">
        <v>42</v>
      </c>
      <c r="CK5" s="619" t="s">
        <v>33</v>
      </c>
      <c r="CL5" s="619" t="s">
        <v>41</v>
      </c>
      <c r="CM5" s="619" t="s">
        <v>34</v>
      </c>
      <c r="CN5" s="620" t="s">
        <v>35</v>
      </c>
      <c r="CO5" s="643"/>
      <c r="CP5" s="593" t="s">
        <v>31</v>
      </c>
      <c r="CQ5" s="619" t="s">
        <v>32</v>
      </c>
      <c r="CR5" s="619" t="s">
        <v>42</v>
      </c>
      <c r="CS5" s="619" t="s">
        <v>33</v>
      </c>
      <c r="CT5" s="619" t="s">
        <v>41</v>
      </c>
      <c r="CU5" s="619" t="s">
        <v>34</v>
      </c>
      <c r="CV5" s="620" t="s">
        <v>35</v>
      </c>
      <c r="CW5" s="643"/>
      <c r="CX5" s="593" t="s">
        <v>32</v>
      </c>
      <c r="CY5" s="619" t="s">
        <v>43</v>
      </c>
      <c r="CZ5" s="619" t="s">
        <v>44</v>
      </c>
      <c r="DA5" s="619" t="s">
        <v>207</v>
      </c>
      <c r="DB5" s="619" t="s">
        <v>34</v>
      </c>
      <c r="DC5" s="619" t="s">
        <v>45</v>
      </c>
      <c r="DD5" s="619" t="s">
        <v>46</v>
      </c>
      <c r="DE5" s="619" t="s">
        <v>47</v>
      </c>
      <c r="DF5" s="888" t="s">
        <v>48</v>
      </c>
      <c r="DG5" s="797"/>
    </row>
    <row r="6" ht="5.25" customHeight="1" spans="107:110">
      <c r="DC6"/>
      <c r="DD6"/>
      <c r="DE6"/>
      <c r="DF6"/>
    </row>
    <row r="7" customHeight="1" spans="1:111">
      <c r="A7" s="816" t="s">
        <v>208</v>
      </c>
      <c r="B7" s="817"/>
      <c r="C7" s="609"/>
      <c r="D7" s="818">
        <v>1376.10966129434</v>
      </c>
      <c r="E7" s="835">
        <v>1323.74938228431</v>
      </c>
      <c r="F7" s="835">
        <v>52.3602790100329</v>
      </c>
      <c r="G7" s="836">
        <v>1524.58220092179</v>
      </c>
      <c r="H7" s="837">
        <v>-0.0973857228148672</v>
      </c>
      <c r="I7" s="609"/>
      <c r="J7" s="818">
        <v>1198.70103821271</v>
      </c>
      <c r="K7" s="835">
        <v>1184.34306947197</v>
      </c>
      <c r="L7" s="835">
        <v>14.3579687407475</v>
      </c>
      <c r="M7" s="835">
        <v>1212.66744592001</v>
      </c>
      <c r="N7" s="837">
        <v>-0.0115170962610452</v>
      </c>
      <c r="O7" s="609"/>
      <c r="P7" s="818">
        <v>1320.51957100088</v>
      </c>
      <c r="Q7" s="835">
        <v>1422.03853194635</v>
      </c>
      <c r="R7" s="835">
        <v>-101.518960945466</v>
      </c>
      <c r="S7" s="835">
        <v>1361.78897073582</v>
      </c>
      <c r="T7" s="837">
        <v>-0.0303052826993021</v>
      </c>
      <c r="U7" s="609"/>
      <c r="V7" s="818">
        <v>1469.99575721641</v>
      </c>
      <c r="W7" s="835">
        <v>1450.94059857709</v>
      </c>
      <c r="X7" s="835">
        <v>1476.75484903939</v>
      </c>
      <c r="Y7" s="835">
        <v>19.055158639321</v>
      </c>
      <c r="Z7" s="835">
        <v>-6.75909182297619</v>
      </c>
      <c r="AA7" s="835">
        <v>1428.37993300225</v>
      </c>
      <c r="AB7" s="837">
        <v>0.02913498240394</v>
      </c>
      <c r="AC7" s="609"/>
      <c r="AD7" s="818">
        <v>1410.86738567304</v>
      </c>
      <c r="AE7" s="835">
        <v>1484.03582012227</v>
      </c>
      <c r="AF7" s="835">
        <v>1665.51792113124</v>
      </c>
      <c r="AG7" s="835">
        <v>-73.1684344492351</v>
      </c>
      <c r="AH7" s="835">
        <v>-254.650535458202</v>
      </c>
      <c r="AI7" s="835">
        <v>1362.62335171799</v>
      </c>
      <c r="AJ7" s="837">
        <v>0.0354052599305765</v>
      </c>
      <c r="AK7" s="609"/>
      <c r="AL7" s="818">
        <v>1257.17495205951</v>
      </c>
      <c r="AM7" s="835">
        <v>1482.32047896607</v>
      </c>
      <c r="AN7" s="835">
        <v>1806.19287063641</v>
      </c>
      <c r="AO7" s="835">
        <v>-225.145526906565</v>
      </c>
      <c r="AP7" s="835">
        <v>-549.017918576902</v>
      </c>
      <c r="AQ7" s="835">
        <v>1291.66565478103</v>
      </c>
      <c r="AR7" s="837">
        <v>-0.0267025004449577</v>
      </c>
      <c r="AS7" s="609"/>
      <c r="AT7" s="818">
        <v>1343.98930808712</v>
      </c>
      <c r="AU7" s="835">
        <v>1537.00146062341</v>
      </c>
      <c r="AV7" s="835">
        <v>1379.92604596981</v>
      </c>
      <c r="AW7" s="836">
        <v>-193.012152536284</v>
      </c>
      <c r="AX7" s="836">
        <v>-35.936737882688</v>
      </c>
      <c r="AY7" s="835">
        <v>1378.07796818448</v>
      </c>
      <c r="AZ7" s="837">
        <v>-0.0247363798597426</v>
      </c>
      <c r="BA7" s="609"/>
      <c r="BB7" s="818">
        <v>1277.56161727707</v>
      </c>
      <c r="BC7" s="835">
        <v>1525.86169631315</v>
      </c>
      <c r="BD7" s="835">
        <v>1165.44116398093</v>
      </c>
      <c r="BE7" s="836">
        <v>-248.300079036076</v>
      </c>
      <c r="BF7" s="836">
        <v>112.120453296146</v>
      </c>
      <c r="BG7" s="835">
        <v>1341.4087164029</v>
      </c>
      <c r="BH7" s="837">
        <v>-0.0475970510293363</v>
      </c>
      <c r="BI7" s="609"/>
      <c r="BJ7" s="818">
        <v>1226.00613571117</v>
      </c>
      <c r="BK7" s="835">
        <v>1513.22754521659</v>
      </c>
      <c r="BL7" s="835">
        <v>1195.85059828896</v>
      </c>
      <c r="BM7" s="835">
        <v>-287.221409505422</v>
      </c>
      <c r="BN7" s="835">
        <v>30.1555374222078</v>
      </c>
      <c r="BO7" s="835">
        <v>1287.46038280379</v>
      </c>
      <c r="BP7" s="837">
        <v>-0.047732922824999</v>
      </c>
      <c r="BQ7" s="609"/>
      <c r="BR7" s="818">
        <v>1353.51805131321</v>
      </c>
      <c r="BS7" s="835">
        <v>1533.2491089648</v>
      </c>
      <c r="BT7" s="835">
        <v>1188.48553518351</v>
      </c>
      <c r="BU7" s="835">
        <v>-179.731057651592</v>
      </c>
      <c r="BV7" s="835">
        <v>165.0325161297</v>
      </c>
      <c r="BW7" s="835">
        <v>1289.47034340239</v>
      </c>
      <c r="BX7" s="837">
        <v>0.0496697797188692</v>
      </c>
      <c r="BY7" s="609"/>
      <c r="BZ7" s="818">
        <v>0</v>
      </c>
      <c r="CA7" s="835">
        <v>0</v>
      </c>
      <c r="CB7" s="835">
        <v>0</v>
      </c>
      <c r="CC7" s="835">
        <v>0</v>
      </c>
      <c r="CD7" s="835">
        <v>0</v>
      </c>
      <c r="CE7" s="835">
        <v>0</v>
      </c>
      <c r="CF7" s="837" t="s">
        <v>51</v>
      </c>
      <c r="CG7" s="609"/>
      <c r="CH7" s="818">
        <v>0</v>
      </c>
      <c r="CI7" s="835">
        <v>0</v>
      </c>
      <c r="CJ7" s="835">
        <v>0</v>
      </c>
      <c r="CK7" s="835">
        <v>0</v>
      </c>
      <c r="CL7" s="835">
        <v>0</v>
      </c>
      <c r="CM7" s="835">
        <v>0</v>
      </c>
      <c r="CN7" s="837" t="s">
        <v>51</v>
      </c>
      <c r="CO7" s="609"/>
      <c r="CP7" s="874">
        <v>1185.11169387464</v>
      </c>
      <c r="CQ7" s="836">
        <v>1566.33748491336</v>
      </c>
      <c r="CR7" s="836">
        <v>6910.80056393582</v>
      </c>
      <c r="CS7" s="836">
        <v>-381.225791038721</v>
      </c>
      <c r="CT7" s="836">
        <v>-5725.68887006118</v>
      </c>
      <c r="CU7" s="836">
        <v>1523.87286793328</v>
      </c>
      <c r="CV7" s="864">
        <v>-0.222302779442538</v>
      </c>
      <c r="CW7" s="609"/>
      <c r="CX7" s="871">
        <v>1425.44713311577</v>
      </c>
      <c r="CY7" s="836" t="e">
        <v>#DIV/0!</v>
      </c>
      <c r="CZ7" s="836" t="e">
        <v>#DIV/0!</v>
      </c>
      <c r="DA7" s="836">
        <v>1171.19961110772</v>
      </c>
      <c r="DB7" s="836">
        <v>1386.02194127253</v>
      </c>
      <c r="DC7" s="884">
        <v>0.0284448540598411</v>
      </c>
      <c r="DD7" s="884" t="e">
        <v>#DIV/0!</v>
      </c>
      <c r="DE7" s="884" t="e">
        <v>#DIV/0!</v>
      </c>
      <c r="DF7" s="889">
        <v>-0.154992012585013</v>
      </c>
      <c r="DG7" s="890"/>
    </row>
    <row r="8" s="583" customFormat="1" customHeight="1" spans="1:112">
      <c r="A8" s="819"/>
      <c r="B8" s="820" t="s">
        <v>209</v>
      </c>
      <c r="C8" s="710"/>
      <c r="D8" s="821">
        <v>1336.17773640167</v>
      </c>
      <c r="E8" s="838">
        <v>1282.61061331276</v>
      </c>
      <c r="F8" s="838">
        <v>53.5671230889066</v>
      </c>
      <c r="G8" s="838">
        <v>1488.61913338733</v>
      </c>
      <c r="H8" s="839">
        <v>-0.102404566464752</v>
      </c>
      <c r="I8" s="710"/>
      <c r="J8" s="821">
        <v>1167.20904114536</v>
      </c>
      <c r="K8" s="838">
        <v>1150.25715396202</v>
      </c>
      <c r="L8" s="838">
        <v>16.9518871833411</v>
      </c>
      <c r="M8" s="838">
        <v>1174.18524690037</v>
      </c>
      <c r="N8" s="839">
        <v>-0.00594131613680782</v>
      </c>
      <c r="O8" s="710"/>
      <c r="P8" s="821">
        <v>1287.18507704391</v>
      </c>
      <c r="Q8" s="838">
        <v>1380.31846712402</v>
      </c>
      <c r="R8" s="838">
        <v>-93.1333900801103</v>
      </c>
      <c r="S8" s="838">
        <v>1320.49963708457</v>
      </c>
      <c r="T8" s="839">
        <v>-0.025228753651321</v>
      </c>
      <c r="U8" s="710"/>
      <c r="V8" s="821">
        <v>1440.12834060849</v>
      </c>
      <c r="W8" s="848">
        <v>1410.38565785889</v>
      </c>
      <c r="X8" s="848">
        <v>1443.44170757153</v>
      </c>
      <c r="Y8" s="848">
        <v>29.7426827496056</v>
      </c>
      <c r="Z8" s="848">
        <v>-3.3133669630331</v>
      </c>
      <c r="AA8" s="848">
        <v>1394.8643218945</v>
      </c>
      <c r="AB8" s="839">
        <v>0.0324504813862574</v>
      </c>
      <c r="AC8" s="710"/>
      <c r="AD8" s="821">
        <v>1379.16963150692</v>
      </c>
      <c r="AE8" s="848">
        <v>1444.81492315977</v>
      </c>
      <c r="AF8" s="848">
        <v>1631.80642634445</v>
      </c>
      <c r="AG8" s="848">
        <v>-65.645291652856</v>
      </c>
      <c r="AH8" s="848">
        <v>-252.636794837531</v>
      </c>
      <c r="AI8" s="848">
        <v>1328.20421023277</v>
      </c>
      <c r="AJ8" s="839">
        <v>0.0383716757419499</v>
      </c>
      <c r="AK8" s="710"/>
      <c r="AL8" s="826">
        <v>1227.63531666562</v>
      </c>
      <c r="AM8" s="848">
        <v>1445.07862628344</v>
      </c>
      <c r="AN8" s="848">
        <v>1773.18254935981</v>
      </c>
      <c r="AO8" s="848">
        <v>-217.443309617818</v>
      </c>
      <c r="AP8" s="848">
        <v>-545.547232694186</v>
      </c>
      <c r="AQ8" s="848">
        <v>1254.23784194296</v>
      </c>
      <c r="AR8" s="839">
        <v>-0.0212101121395943</v>
      </c>
      <c r="AS8" s="710"/>
      <c r="AT8" s="826">
        <v>1316.30974764149</v>
      </c>
      <c r="AU8" s="848">
        <v>1501.09459814743</v>
      </c>
      <c r="AV8" s="848">
        <v>1350.46911006652</v>
      </c>
      <c r="AW8" s="848">
        <v>-184.784850505935</v>
      </c>
      <c r="AX8" s="848">
        <v>-34.1593624250268</v>
      </c>
      <c r="AY8" s="848">
        <v>1343.23123876946</v>
      </c>
      <c r="AZ8" s="839">
        <v>-0.0200423354899231</v>
      </c>
      <c r="BA8" s="710"/>
      <c r="BB8" s="826">
        <v>1246.29479819375</v>
      </c>
      <c r="BC8" s="848">
        <v>1488.12378417265</v>
      </c>
      <c r="BD8" s="848">
        <v>1139.09418575565</v>
      </c>
      <c r="BE8" s="848">
        <v>-241.828985978902</v>
      </c>
      <c r="BF8" s="848">
        <v>107.200612438096</v>
      </c>
      <c r="BG8" s="848">
        <v>1307.895592077</v>
      </c>
      <c r="BH8" s="839">
        <v>-0.0470991677442932</v>
      </c>
      <c r="BI8" s="710"/>
      <c r="BJ8" s="826">
        <v>1200.60263143971</v>
      </c>
      <c r="BK8" s="848">
        <v>1475.47378402492</v>
      </c>
      <c r="BL8" s="848">
        <v>1195.85059828896</v>
      </c>
      <c r="BM8" s="848">
        <v>-274.871152585205</v>
      </c>
      <c r="BN8" s="848">
        <v>4.7520331507526</v>
      </c>
      <c r="BO8" s="848">
        <v>1253.93072037306</v>
      </c>
      <c r="BP8" s="839">
        <v>-0.0425287362905369</v>
      </c>
      <c r="BQ8" s="710"/>
      <c r="BR8" s="826">
        <v>1328.63960726398</v>
      </c>
      <c r="BS8" s="848">
        <v>1495.49627228599</v>
      </c>
      <c r="BT8" s="848">
        <v>1161.43167949834</v>
      </c>
      <c r="BU8" s="848">
        <v>-166.856665022011</v>
      </c>
      <c r="BV8" s="848">
        <v>167.207927765646</v>
      </c>
      <c r="BW8" s="848">
        <v>1257.67747515278</v>
      </c>
      <c r="BX8" s="839">
        <v>0.0564231557876806</v>
      </c>
      <c r="BY8" s="710"/>
      <c r="BZ8" s="826">
        <v>0</v>
      </c>
      <c r="CA8" s="848">
        <v>0</v>
      </c>
      <c r="CB8" s="848">
        <v>0</v>
      </c>
      <c r="CC8" s="848">
        <v>0</v>
      </c>
      <c r="CD8" s="848">
        <v>0</v>
      </c>
      <c r="CE8" s="848">
        <v>0</v>
      </c>
      <c r="CF8" s="839" t="s">
        <v>51</v>
      </c>
      <c r="CG8" s="710"/>
      <c r="CH8" s="826">
        <v>0</v>
      </c>
      <c r="CI8" s="848">
        <v>0</v>
      </c>
      <c r="CJ8" s="848">
        <v>0</v>
      </c>
      <c r="CK8" s="848">
        <v>0</v>
      </c>
      <c r="CL8" s="848">
        <v>0</v>
      </c>
      <c r="CM8" s="848">
        <v>0</v>
      </c>
      <c r="CN8" s="839" t="s">
        <v>51</v>
      </c>
      <c r="CO8" s="710"/>
      <c r="CP8" s="826">
        <v>1150.30713494479</v>
      </c>
      <c r="CQ8" s="838">
        <v>1515.44376229771</v>
      </c>
      <c r="CR8" s="838">
        <v>6751.89602409564</v>
      </c>
      <c r="CS8" s="848">
        <v>-365.136627352927</v>
      </c>
      <c r="CT8" s="848">
        <v>-5601.58888915085</v>
      </c>
      <c r="CU8" s="838">
        <v>1485.41141713948</v>
      </c>
      <c r="CV8" s="839">
        <v>-0.225596947975543</v>
      </c>
      <c r="CW8" s="710"/>
      <c r="CX8" s="821">
        <v>1389.14224886419</v>
      </c>
      <c r="CY8" s="838" t="e">
        <v>#DIV/0!</v>
      </c>
      <c r="CZ8" s="838" t="e">
        <v>#DIV/0!</v>
      </c>
      <c r="DA8" s="838">
        <v>1144.69051706631</v>
      </c>
      <c r="DB8" s="838">
        <v>1348.2458536039</v>
      </c>
      <c r="DC8" s="885">
        <v>0.0303330398910312</v>
      </c>
      <c r="DD8" s="885" t="e">
        <v>#DIV/0!</v>
      </c>
      <c r="DE8" s="885" t="e">
        <v>#DIV/0!</v>
      </c>
      <c r="DF8" s="839">
        <v>-0.150977906583939</v>
      </c>
      <c r="DG8" s="801"/>
      <c r="DH8" s="891"/>
    </row>
    <row r="9" s="583" customFormat="1" customHeight="1" spans="1:111">
      <c r="A9" s="690"/>
      <c r="B9" s="822" t="s">
        <v>210</v>
      </c>
      <c r="C9" s="710"/>
      <c r="D9" s="821">
        <v>39.9319248926692</v>
      </c>
      <c r="E9" s="838">
        <v>41.1387689715428</v>
      </c>
      <c r="F9" s="838">
        <v>-1.20684407887362</v>
      </c>
      <c r="G9" s="838">
        <v>43.9567305876816</v>
      </c>
      <c r="H9" s="840">
        <v>-0.0915628992694091</v>
      </c>
      <c r="I9" s="710"/>
      <c r="J9" s="821">
        <v>37.8009139668861</v>
      </c>
      <c r="K9" s="838">
        <v>42.2799934372034</v>
      </c>
      <c r="L9" s="838">
        <v>-4.47907947031729</v>
      </c>
      <c r="M9" s="838">
        <v>35.9782493069787</v>
      </c>
      <c r="N9" s="840">
        <v>0.0506601820548804</v>
      </c>
      <c r="O9" s="710"/>
      <c r="P9" s="821">
        <v>40.9957178171655</v>
      </c>
      <c r="Q9" s="838">
        <v>52.8347871802662</v>
      </c>
      <c r="R9" s="838">
        <v>-11.8390693631007</v>
      </c>
      <c r="S9" s="838">
        <v>36.419846582358</v>
      </c>
      <c r="T9" s="840">
        <v>0.125642243562445</v>
      </c>
      <c r="U9" s="710"/>
      <c r="V9" s="821">
        <v>36.7625898987749</v>
      </c>
      <c r="W9" s="838">
        <v>51.2808251729805</v>
      </c>
      <c r="X9" s="838">
        <v>43.2030486580434</v>
      </c>
      <c r="Y9" s="838">
        <v>-14.5182352742056</v>
      </c>
      <c r="Z9" s="838">
        <v>-6.44045875926849</v>
      </c>
      <c r="AA9" s="838">
        <v>35.1336461422365</v>
      </c>
      <c r="AB9" s="840">
        <v>0.0463642102485955</v>
      </c>
      <c r="AC9" s="710"/>
      <c r="AD9" s="821">
        <v>42.5795021871579</v>
      </c>
      <c r="AE9" s="838">
        <v>49.6131350516992</v>
      </c>
      <c r="AF9" s="838">
        <v>43.7938762088797</v>
      </c>
      <c r="AG9" s="838">
        <v>-7.03363286454135</v>
      </c>
      <c r="AH9" s="838">
        <v>-1.2143740217218</v>
      </c>
      <c r="AI9" s="838">
        <v>36.4944616811088</v>
      </c>
      <c r="AJ9" s="840">
        <v>0.166738738585067</v>
      </c>
      <c r="AK9" s="710"/>
      <c r="AL9" s="821">
        <v>29.5396353938832</v>
      </c>
      <c r="AM9" s="838">
        <v>37.2418526826308</v>
      </c>
      <c r="AN9" s="838">
        <v>33.0103212765987</v>
      </c>
      <c r="AO9" s="838">
        <v>-7.7022172887476</v>
      </c>
      <c r="AP9" s="838">
        <v>-3.47068588271558</v>
      </c>
      <c r="AQ9" s="838">
        <v>37.4278128380775</v>
      </c>
      <c r="AR9" s="840">
        <v>-0.210757104037062</v>
      </c>
      <c r="AS9" s="710"/>
      <c r="AT9" s="821">
        <v>27.6795604456322</v>
      </c>
      <c r="AU9" s="838">
        <v>35.9068624759803</v>
      </c>
      <c r="AV9" s="838">
        <v>29.4569359032933</v>
      </c>
      <c r="AW9" s="838">
        <v>-8.22730203034813</v>
      </c>
      <c r="AX9" s="838">
        <v>-1.77737545766114</v>
      </c>
      <c r="AY9" s="838">
        <v>34.8467294150233</v>
      </c>
      <c r="AZ9" s="840">
        <v>-0.205676948445588</v>
      </c>
      <c r="BA9" s="710"/>
      <c r="BB9" s="821">
        <v>31.2668190833271</v>
      </c>
      <c r="BC9" s="838">
        <v>37.7379121405015</v>
      </c>
      <c r="BD9" s="838">
        <v>26.3469782252779</v>
      </c>
      <c r="BE9" s="838">
        <v>-6.4710930571744</v>
      </c>
      <c r="BF9" s="838">
        <v>4.91984085804927</v>
      </c>
      <c r="BG9" s="838">
        <v>33.5131243258959</v>
      </c>
      <c r="BH9" s="840">
        <v>-0.0670276283620923</v>
      </c>
      <c r="BI9" s="710"/>
      <c r="BJ9" s="821">
        <v>25.4035042714551</v>
      </c>
      <c r="BK9" s="838">
        <v>37.7537611916719</v>
      </c>
      <c r="BL9" s="838">
        <v>0</v>
      </c>
      <c r="BM9" s="838">
        <v>-12.3502569202168</v>
      </c>
      <c r="BN9" s="838">
        <v>25.4035042714551</v>
      </c>
      <c r="BO9" s="838">
        <v>33.529662430723</v>
      </c>
      <c r="BP9" s="840">
        <v>-0.242357291131628</v>
      </c>
      <c r="BQ9" s="710"/>
      <c r="BR9" s="821">
        <v>24.8784440492243</v>
      </c>
      <c r="BS9" s="838">
        <v>37.752836678805</v>
      </c>
      <c r="BT9" s="838">
        <v>27.0538556851702</v>
      </c>
      <c r="BU9" s="838">
        <v>-12.8743926295807</v>
      </c>
      <c r="BV9" s="838">
        <v>-2.17541163594586</v>
      </c>
      <c r="BW9" s="838">
        <v>31.7928682496151</v>
      </c>
      <c r="BX9" s="840">
        <v>-0.217483498063264</v>
      </c>
      <c r="BY9" s="710"/>
      <c r="BZ9" s="821">
        <v>0</v>
      </c>
      <c r="CA9" s="838">
        <v>0</v>
      </c>
      <c r="CB9" s="838">
        <v>0</v>
      </c>
      <c r="CC9" s="838">
        <v>0</v>
      </c>
      <c r="CD9" s="838">
        <v>0</v>
      </c>
      <c r="CE9" s="838">
        <v>0</v>
      </c>
      <c r="CF9" s="840" t="s">
        <v>51</v>
      </c>
      <c r="CG9" s="710"/>
      <c r="CH9" s="821">
        <v>0</v>
      </c>
      <c r="CI9" s="838">
        <v>0</v>
      </c>
      <c r="CJ9" s="838">
        <v>0</v>
      </c>
      <c r="CK9" s="838">
        <v>0</v>
      </c>
      <c r="CL9" s="838">
        <v>0</v>
      </c>
      <c r="CM9" s="838">
        <v>0</v>
      </c>
      <c r="CN9" s="840" t="s">
        <v>51</v>
      </c>
      <c r="CO9" s="710"/>
      <c r="CP9" s="821">
        <v>34.8045589298494</v>
      </c>
      <c r="CQ9" s="838">
        <v>50.893722615644</v>
      </c>
      <c r="CR9" s="838">
        <v>204.805355646279</v>
      </c>
      <c r="CS9" s="838">
        <v>-16.0891636857946</v>
      </c>
      <c r="CT9" s="838">
        <v>-170.000796716429</v>
      </c>
      <c r="CU9" s="838">
        <v>41.7429338109176</v>
      </c>
      <c r="CV9" s="840">
        <v>-0.166216752097418</v>
      </c>
      <c r="CW9" s="710"/>
      <c r="CX9" s="821">
        <v>46.1732595039388</v>
      </c>
      <c r="CY9" s="838" t="e">
        <v>#DIV/0!</v>
      </c>
      <c r="CZ9" s="838" t="e">
        <v>#DIV/0!</v>
      </c>
      <c r="DA9" s="838">
        <v>26.5090940414072</v>
      </c>
      <c r="DB9" s="838">
        <v>37.7760876686317</v>
      </c>
      <c r="DC9" s="885">
        <v>0.222288022755725</v>
      </c>
      <c r="DD9" s="885" t="e">
        <v>#DIV/0!</v>
      </c>
      <c r="DE9" s="885" t="e">
        <v>#DIV/0!</v>
      </c>
      <c r="DF9" s="840">
        <v>-0.298257292445356</v>
      </c>
      <c r="DG9" s="801"/>
    </row>
    <row r="10" ht="6.75" customHeight="1" spans="1:111">
      <c r="A10" s="823"/>
      <c r="B10" s="824"/>
      <c r="C10" s="713"/>
      <c r="D10" s="825"/>
      <c r="E10" s="841"/>
      <c r="F10" s="841"/>
      <c r="G10" s="841"/>
      <c r="H10" s="842" t="s">
        <v>51</v>
      </c>
      <c r="I10" s="713"/>
      <c r="J10" s="825"/>
      <c r="K10" s="841"/>
      <c r="L10" s="841"/>
      <c r="M10" s="841"/>
      <c r="N10" s="842" t="s">
        <v>51</v>
      </c>
      <c r="O10" s="713"/>
      <c r="P10" s="825"/>
      <c r="Q10" s="841"/>
      <c r="R10" s="841"/>
      <c r="S10" s="841"/>
      <c r="T10" s="842" t="s">
        <v>51</v>
      </c>
      <c r="U10" s="713"/>
      <c r="V10" s="825"/>
      <c r="W10" s="841"/>
      <c r="X10" s="841"/>
      <c r="Y10" s="841"/>
      <c r="Z10" s="841"/>
      <c r="AA10" s="841"/>
      <c r="AB10" s="842" t="s">
        <v>51</v>
      </c>
      <c r="AC10" s="713"/>
      <c r="AD10" s="825"/>
      <c r="AE10" s="841"/>
      <c r="AF10" s="841"/>
      <c r="AG10" s="841"/>
      <c r="AH10" s="841"/>
      <c r="AI10" s="841"/>
      <c r="AJ10" s="842" t="s">
        <v>51</v>
      </c>
      <c r="AK10" s="713"/>
      <c r="AL10" s="825"/>
      <c r="AM10" s="841"/>
      <c r="AN10" s="841"/>
      <c r="AO10" s="841"/>
      <c r="AP10" s="841"/>
      <c r="AQ10" s="841"/>
      <c r="AR10" s="842" t="s">
        <v>51</v>
      </c>
      <c r="AS10" s="713"/>
      <c r="AT10" s="825"/>
      <c r="AU10" s="841"/>
      <c r="AV10" s="841"/>
      <c r="AW10" s="841"/>
      <c r="AX10" s="841"/>
      <c r="AY10" s="841"/>
      <c r="AZ10" s="842" t="s">
        <v>51</v>
      </c>
      <c r="BA10" s="713"/>
      <c r="BB10" s="825"/>
      <c r="BC10" s="841"/>
      <c r="BD10" s="841"/>
      <c r="BE10" s="841"/>
      <c r="BF10" s="841"/>
      <c r="BG10" s="841"/>
      <c r="BH10" s="842" t="s">
        <v>51</v>
      </c>
      <c r="BI10" s="713"/>
      <c r="BJ10" s="825"/>
      <c r="BK10" s="841"/>
      <c r="BL10" s="841"/>
      <c r="BM10" s="841"/>
      <c r="BN10" s="841"/>
      <c r="BO10" s="841"/>
      <c r="BP10" s="842" t="s">
        <v>51</v>
      </c>
      <c r="BQ10" s="713"/>
      <c r="BR10" s="825"/>
      <c r="BS10" s="841"/>
      <c r="BT10" s="841"/>
      <c r="BU10" s="841"/>
      <c r="BV10" s="841"/>
      <c r="BW10" s="841"/>
      <c r="BX10" s="842" t="s">
        <v>51</v>
      </c>
      <c r="BY10" s="713"/>
      <c r="BZ10" s="825"/>
      <c r="CA10" s="841"/>
      <c r="CB10" s="841"/>
      <c r="CC10" s="841"/>
      <c r="CD10" s="841"/>
      <c r="CE10" s="841"/>
      <c r="CF10" s="842" t="s">
        <v>51</v>
      </c>
      <c r="CG10" s="713"/>
      <c r="CH10" s="825"/>
      <c r="CI10" s="841"/>
      <c r="CJ10" s="841"/>
      <c r="CK10" s="841"/>
      <c r="CL10" s="841"/>
      <c r="CM10" s="841"/>
      <c r="CN10" s="842" t="s">
        <v>51</v>
      </c>
      <c r="CO10" s="713"/>
      <c r="CP10" s="825"/>
      <c r="CQ10" s="841"/>
      <c r="CR10" s="841"/>
      <c r="CS10" s="841"/>
      <c r="CT10" s="841"/>
      <c r="CU10" s="841"/>
      <c r="CV10" s="842"/>
      <c r="CW10" s="713"/>
      <c r="CX10" s="858"/>
      <c r="CY10" s="844"/>
      <c r="CZ10" s="844"/>
      <c r="DA10" s="844"/>
      <c r="DB10" s="844"/>
      <c r="DC10" s="802"/>
      <c r="DD10" s="802"/>
      <c r="DE10" s="802"/>
      <c r="DF10" s="842"/>
      <c r="DG10" s="892"/>
    </row>
    <row r="11" customHeight="1" spans="1:111">
      <c r="A11" s="816" t="s">
        <v>211</v>
      </c>
      <c r="B11" s="817"/>
      <c r="C11" s="609"/>
      <c r="D11" s="818">
        <v>1319.20530626836</v>
      </c>
      <c r="E11" s="835">
        <v>1254.91582758397</v>
      </c>
      <c r="F11" s="835">
        <v>64.289478684392</v>
      </c>
      <c r="G11" s="836">
        <v>1559.39765203319</v>
      </c>
      <c r="H11" s="837">
        <v>-0.154028926138025</v>
      </c>
      <c r="I11" s="713"/>
      <c r="J11" s="818">
        <v>1144.93412441719</v>
      </c>
      <c r="K11" s="835">
        <v>1121.98903445175</v>
      </c>
      <c r="L11" s="835">
        <v>22.9450899654435</v>
      </c>
      <c r="M11" s="835">
        <v>1182.64098468032</v>
      </c>
      <c r="N11" s="837">
        <v>-0.0318836069031724</v>
      </c>
      <c r="O11" s="713"/>
      <c r="P11" s="818">
        <v>1268.86583007543</v>
      </c>
      <c r="Q11" s="835">
        <v>1369.35339628801</v>
      </c>
      <c r="R11" s="835">
        <v>-100.487566212576</v>
      </c>
      <c r="S11" s="835">
        <v>1331.96038637499</v>
      </c>
      <c r="T11" s="837">
        <v>-0.0473696942829284</v>
      </c>
      <c r="U11" s="609"/>
      <c r="V11" s="818">
        <v>1420.64473072403</v>
      </c>
      <c r="W11" s="835">
        <v>1399.20672155241</v>
      </c>
      <c r="X11" s="835">
        <v>1430.80371858162</v>
      </c>
      <c r="Y11" s="835">
        <v>21.4380091716159</v>
      </c>
      <c r="Z11" s="835">
        <v>-10.1589878575919</v>
      </c>
      <c r="AA11" s="835">
        <v>1409.08300270259</v>
      </c>
      <c r="AB11" s="837">
        <v>0.00820514334447386</v>
      </c>
      <c r="AC11" s="609"/>
      <c r="AD11" s="818">
        <v>1368.2149258339</v>
      </c>
      <c r="AE11" s="835">
        <v>1414.58261962577</v>
      </c>
      <c r="AF11" s="835">
        <v>1588.16227466928</v>
      </c>
      <c r="AG11" s="835">
        <v>-46.3676937918669</v>
      </c>
      <c r="AH11" s="835">
        <v>-219.947348835376</v>
      </c>
      <c r="AI11" s="835">
        <v>1344.82402675565</v>
      </c>
      <c r="AJ11" s="837">
        <v>0.0173932786839612</v>
      </c>
      <c r="AK11" s="609"/>
      <c r="AL11" s="818">
        <v>1279.45114099715</v>
      </c>
      <c r="AM11" s="835">
        <v>1505.61452263648</v>
      </c>
      <c r="AN11" s="835">
        <v>1837.46771819771</v>
      </c>
      <c r="AO11" s="835">
        <v>-226.163381639326</v>
      </c>
      <c r="AP11" s="835">
        <v>-558.016577200554</v>
      </c>
      <c r="AQ11" s="835">
        <v>1314.32655348886</v>
      </c>
      <c r="AR11" s="837">
        <v>-0.0265348154148802</v>
      </c>
      <c r="AS11" s="609"/>
      <c r="AT11" s="818">
        <v>1366.80366345656</v>
      </c>
      <c r="AU11" s="835">
        <v>1559.62898194803</v>
      </c>
      <c r="AV11" s="835">
        <v>1403.08056984149</v>
      </c>
      <c r="AW11" s="836">
        <v>-192.825318491466</v>
      </c>
      <c r="AX11" s="836">
        <v>-36.2769063849321</v>
      </c>
      <c r="AY11" s="835">
        <v>1402.16439151903</v>
      </c>
      <c r="AZ11" s="837">
        <v>-0.0252186749830109</v>
      </c>
      <c r="BA11" s="609"/>
      <c r="BB11" s="835">
        <v>1298.37434124603</v>
      </c>
      <c r="BC11" s="835">
        <v>1547.08191230459</v>
      </c>
      <c r="BD11" s="835">
        <v>1184.15261736603</v>
      </c>
      <c r="BE11" s="835">
        <v>-248.70757105856</v>
      </c>
      <c r="BF11" s="835">
        <v>114.221723880003</v>
      </c>
      <c r="BG11" s="835">
        <v>1364.81626270348</v>
      </c>
      <c r="BH11" s="837">
        <v>-0.0486819532219241</v>
      </c>
      <c r="BI11" s="609"/>
      <c r="BJ11" s="818">
        <v>1245.43907280651</v>
      </c>
      <c r="BK11" s="835">
        <v>1533.92970585636</v>
      </c>
      <c r="BL11" s="835">
        <v>1214.59391490058</v>
      </c>
      <c r="BM11" s="835">
        <v>-288.490633049858</v>
      </c>
      <c r="BN11" s="835">
        <v>30.8451579059279</v>
      </c>
      <c r="BO11" s="835">
        <v>1309.92653212288</v>
      </c>
      <c r="BP11" s="837">
        <v>-0.0492298291048936</v>
      </c>
      <c r="BQ11" s="609"/>
      <c r="BR11" s="818">
        <v>1374.69414764783</v>
      </c>
      <c r="BS11" s="835">
        <v>1553.61243495481</v>
      </c>
      <c r="BT11" s="835">
        <v>1206.35395503751</v>
      </c>
      <c r="BU11" s="835">
        <v>-178.918287306985</v>
      </c>
      <c r="BV11" s="835">
        <v>168.340192610322</v>
      </c>
      <c r="BW11" s="835">
        <v>1312.09297746343</v>
      </c>
      <c r="BX11" s="837">
        <v>0.0477109254143104</v>
      </c>
      <c r="BY11" s="609"/>
      <c r="BZ11" s="818">
        <v>0</v>
      </c>
      <c r="CA11" s="835">
        <v>0</v>
      </c>
      <c r="CB11" s="835">
        <v>0</v>
      </c>
      <c r="CC11" s="835">
        <v>0</v>
      </c>
      <c r="CD11" s="835">
        <v>0</v>
      </c>
      <c r="CE11" s="835">
        <v>0</v>
      </c>
      <c r="CF11" s="837" t="s">
        <v>51</v>
      </c>
      <c r="CG11" s="609"/>
      <c r="CH11" s="818">
        <v>0</v>
      </c>
      <c r="CI11" s="835">
        <v>0</v>
      </c>
      <c r="CJ11" s="835">
        <v>0</v>
      </c>
      <c r="CK11" s="835">
        <v>0</v>
      </c>
      <c r="CL11" s="835">
        <v>0</v>
      </c>
      <c r="CM11" s="835">
        <v>0</v>
      </c>
      <c r="CN11" s="837" t="s">
        <v>51</v>
      </c>
      <c r="CO11" s="609"/>
      <c r="CP11" s="874">
        <v>1135.04877707999</v>
      </c>
      <c r="CQ11" s="836">
        <v>1499.74702579041</v>
      </c>
      <c r="CR11" s="836">
        <v>7087.02566411027</v>
      </c>
      <c r="CS11" s="836">
        <v>-364.698248710421</v>
      </c>
      <c r="CT11" s="836">
        <v>-5951.97688703028</v>
      </c>
      <c r="CU11" s="836">
        <v>1553.42115643188</v>
      </c>
      <c r="CV11" s="864">
        <v>-0.269323214518894</v>
      </c>
      <c r="CW11" s="609"/>
      <c r="CX11" s="871">
        <v>1456.43302033227</v>
      </c>
      <c r="CY11" s="836" t="e">
        <v>#DIV/0!</v>
      </c>
      <c r="CZ11" s="836" t="e">
        <v>#DIV/0!</v>
      </c>
      <c r="DA11" s="836">
        <v>1189.81938908025</v>
      </c>
      <c r="DB11" s="836">
        <v>1411.81014750991</v>
      </c>
      <c r="DC11" s="884">
        <v>0.0316068508935644</v>
      </c>
      <c r="DD11" s="884" t="e">
        <v>#DIV/0!</v>
      </c>
      <c r="DE11" s="884" t="e">
        <v>#DIV/0!</v>
      </c>
      <c r="DF11" s="798">
        <v>-0.157238392726667</v>
      </c>
      <c r="DG11" s="892"/>
    </row>
    <row r="12" s="583" customFormat="1" customHeight="1" spans="1:111">
      <c r="A12" s="819"/>
      <c r="B12" s="820" t="s">
        <v>209</v>
      </c>
      <c r="C12" s="710"/>
      <c r="D12" s="826">
        <v>1279.73616407781</v>
      </c>
      <c r="E12" s="838">
        <v>1214.24808219173</v>
      </c>
      <c r="F12" s="838">
        <v>65.4880818860761</v>
      </c>
      <c r="G12" s="838">
        <v>1514.67162960211</v>
      </c>
      <c r="H12" s="839">
        <v>-0.155106533279437</v>
      </c>
      <c r="I12" s="710"/>
      <c r="J12" s="826">
        <v>1107.57259222082</v>
      </c>
      <c r="K12" s="838">
        <v>1080.18408198124</v>
      </c>
      <c r="L12" s="838">
        <v>27.3885102395773</v>
      </c>
      <c r="M12" s="848">
        <v>1147.13874058464</v>
      </c>
      <c r="N12" s="839">
        <v>-0.0344911621968694</v>
      </c>
      <c r="O12" s="710"/>
      <c r="P12" s="826">
        <v>1228.34795171948</v>
      </c>
      <c r="Q12" s="838">
        <v>1317.12790674034</v>
      </c>
      <c r="R12" s="838">
        <v>-88.7799550208597</v>
      </c>
      <c r="S12" s="848">
        <v>1296.02859354705</v>
      </c>
      <c r="T12" s="839">
        <v>-0.0522215652992132</v>
      </c>
      <c r="U12" s="710"/>
      <c r="V12" s="826">
        <v>1384.31229570025</v>
      </c>
      <c r="W12" s="838">
        <v>1348.56640770706</v>
      </c>
      <c r="X12" s="838">
        <v>1388.1053529656</v>
      </c>
      <c r="Y12" s="848">
        <v>35.7458879931889</v>
      </c>
      <c r="Z12" s="848">
        <v>-3.79305726534631</v>
      </c>
      <c r="AA12" s="838">
        <v>1374.41498371153</v>
      </c>
      <c r="AB12" s="839">
        <v>0.007201108912535</v>
      </c>
      <c r="AC12" s="710"/>
      <c r="AD12" s="826">
        <v>1326.15013810177</v>
      </c>
      <c r="AE12" s="838">
        <v>1366.04919545788</v>
      </c>
      <c r="AF12" s="838">
        <v>1545.28852725392</v>
      </c>
      <c r="AG12" s="848">
        <v>-39.8990573561134</v>
      </c>
      <c r="AH12" s="848">
        <v>-219.138389152154</v>
      </c>
      <c r="AI12" s="838">
        <v>1308.80502257395</v>
      </c>
      <c r="AJ12" s="839">
        <v>0.013252635212007</v>
      </c>
      <c r="AK12" s="710"/>
      <c r="AL12" s="826">
        <v>1249.38808561458</v>
      </c>
      <c r="AM12" s="848">
        <v>1467.78742988258</v>
      </c>
      <c r="AN12" s="848">
        <v>1803.88581191341</v>
      </c>
      <c r="AO12" s="848">
        <v>-218.399344267994</v>
      </c>
      <c r="AP12" s="848">
        <v>-554.497726298822</v>
      </c>
      <c r="AQ12" s="848">
        <v>1276.24210952302</v>
      </c>
      <c r="AR12" s="839">
        <v>-0.0210414808507433</v>
      </c>
      <c r="AS12" s="710"/>
      <c r="AT12" s="826">
        <v>1338.65423965363</v>
      </c>
      <c r="AU12" s="848">
        <v>1523.19350364624</v>
      </c>
      <c r="AV12" s="848">
        <v>1373.12936011276</v>
      </c>
      <c r="AW12" s="848">
        <v>-184.539263992612</v>
      </c>
      <c r="AX12" s="848">
        <v>-34.4751204591382</v>
      </c>
      <c r="AY12" s="848">
        <v>1366.70860144424</v>
      </c>
      <c r="AZ12" s="839">
        <v>-0.0205269519493525</v>
      </c>
      <c r="BA12" s="710"/>
      <c r="BB12" s="826">
        <v>1266.59815520445</v>
      </c>
      <c r="BC12" s="848">
        <v>1508.8191776008</v>
      </c>
      <c r="BD12" s="848">
        <v>1157.38263172507</v>
      </c>
      <c r="BE12" s="848">
        <v>-242.221022396343</v>
      </c>
      <c r="BF12" s="848">
        <v>109.215523479382</v>
      </c>
      <c r="BG12" s="848">
        <v>1330.71833525253</v>
      </c>
      <c r="BH12" s="839">
        <v>-0.048184637086183</v>
      </c>
      <c r="BI12" s="710"/>
      <c r="BJ12" s="826">
        <v>1219.63290766238</v>
      </c>
      <c r="BK12" s="848">
        <v>1495.65944307746</v>
      </c>
      <c r="BL12" s="848">
        <v>1214.59391490058</v>
      </c>
      <c r="BM12" s="848">
        <v>-276.026535415084</v>
      </c>
      <c r="BN12" s="848">
        <v>5.03899276179936</v>
      </c>
      <c r="BO12" s="848">
        <v>1275.81177797761</v>
      </c>
      <c r="BP12" s="839">
        <v>-0.0440338232370657</v>
      </c>
      <c r="BQ12" s="710"/>
      <c r="BR12" s="826">
        <v>1349.42647470924</v>
      </c>
      <c r="BS12" s="848">
        <v>1515.35819682999</v>
      </c>
      <c r="BT12" s="848">
        <v>1178.89335510704</v>
      </c>
      <c r="BU12" s="848">
        <v>-165.931722120748</v>
      </c>
      <c r="BV12" s="848">
        <v>170.533119602202</v>
      </c>
      <c r="BW12" s="848">
        <v>1279.7423310316</v>
      </c>
      <c r="BX12" s="839">
        <v>0.0544516985864414</v>
      </c>
      <c r="BY12" s="710"/>
      <c r="BZ12" s="826">
        <v>0</v>
      </c>
      <c r="CA12" s="848">
        <v>0</v>
      </c>
      <c r="CB12" s="848">
        <v>0</v>
      </c>
      <c r="CC12" s="848">
        <v>0</v>
      </c>
      <c r="CD12" s="848">
        <v>0</v>
      </c>
      <c r="CE12" s="848">
        <v>0</v>
      </c>
      <c r="CF12" s="839" t="s">
        <v>51</v>
      </c>
      <c r="CG12" s="710"/>
      <c r="CH12" s="826">
        <v>0</v>
      </c>
      <c r="CI12" s="848">
        <v>0</v>
      </c>
      <c r="CJ12" s="848">
        <v>0</v>
      </c>
      <c r="CK12" s="848">
        <v>0</v>
      </c>
      <c r="CL12" s="848">
        <v>0</v>
      </c>
      <c r="CM12" s="848">
        <v>0</v>
      </c>
      <c r="CN12" s="839" t="s">
        <v>51</v>
      </c>
      <c r="CO12" s="710"/>
      <c r="CP12" s="826">
        <v>1100.76016547032</v>
      </c>
      <c r="CQ12" s="838">
        <v>1449.62494284379</v>
      </c>
      <c r="CR12" s="838">
        <v>6878.38356027654</v>
      </c>
      <c r="CS12" s="848">
        <v>-348.864777373475</v>
      </c>
      <c r="CT12" s="848">
        <v>-5777.62339480622</v>
      </c>
      <c r="CU12" s="838">
        <v>1510.96025097523</v>
      </c>
      <c r="CV12" s="839">
        <v>-0.271483042151609</v>
      </c>
      <c r="CW12" s="710"/>
      <c r="CX12" s="821">
        <v>1409.58042283309</v>
      </c>
      <c r="CY12" s="838" t="e">
        <v>#DIV/0!</v>
      </c>
      <c r="CZ12" s="838" t="e">
        <v>#DIV/0!</v>
      </c>
      <c r="DA12" s="838">
        <v>1162.88885240804</v>
      </c>
      <c r="DB12" s="838">
        <v>1373.33120117026</v>
      </c>
      <c r="DC12" s="885">
        <v>0.0263951052972077</v>
      </c>
      <c r="DD12" s="885" t="e">
        <v>#DIV/0!</v>
      </c>
      <c r="DE12" s="885" t="e">
        <v>#DIV/0!</v>
      </c>
      <c r="DF12" s="839">
        <v>-0.153234957876803</v>
      </c>
      <c r="DG12" s="801"/>
    </row>
    <row r="13" s="583" customFormat="1" customHeight="1" spans="1:111">
      <c r="A13" s="690"/>
      <c r="B13" s="822" t="s">
        <v>210</v>
      </c>
      <c r="C13" s="710"/>
      <c r="D13" s="821">
        <v>39.4691421905534</v>
      </c>
      <c r="E13" s="838">
        <v>40.6677453922375</v>
      </c>
      <c r="F13" s="838">
        <v>-1.19860320168409</v>
      </c>
      <c r="G13" s="838">
        <v>44.7260224310853</v>
      </c>
      <c r="H13" s="840">
        <v>-0.117535160848067</v>
      </c>
      <c r="I13" s="710"/>
      <c r="J13" s="821">
        <v>37.361532196371</v>
      </c>
      <c r="K13" s="838">
        <v>41.8049524705048</v>
      </c>
      <c r="L13" s="838">
        <v>-4.44342027413381</v>
      </c>
      <c r="M13" s="838">
        <v>35.5022440956817</v>
      </c>
      <c r="N13" s="840">
        <v>0.0523710021168895</v>
      </c>
      <c r="O13" s="710"/>
      <c r="P13" s="821">
        <v>40.5178783559502</v>
      </c>
      <c r="Q13" s="838">
        <v>52.2254895476669</v>
      </c>
      <c r="R13" s="838">
        <v>-11.7076111917166</v>
      </c>
      <c r="S13" s="838">
        <v>35.93179282794</v>
      </c>
      <c r="T13" s="840">
        <v>0.127633083881196</v>
      </c>
      <c r="U13" s="710"/>
      <c r="V13" s="821">
        <v>36.3324350237736</v>
      </c>
      <c r="W13" s="838">
        <v>50.6403138453465</v>
      </c>
      <c r="X13" s="838">
        <v>42.6983656160192</v>
      </c>
      <c r="Y13" s="838">
        <v>-14.3078788215729</v>
      </c>
      <c r="Z13" s="838">
        <v>-6.36593059224561</v>
      </c>
      <c r="AA13" s="838">
        <v>34.668018991064</v>
      </c>
      <c r="AB13" s="840">
        <v>0.04801012809929</v>
      </c>
      <c r="AC13" s="710"/>
      <c r="AD13" s="821">
        <v>42.0647877321342</v>
      </c>
      <c r="AE13" s="838">
        <v>48.5334241678876</v>
      </c>
      <c r="AF13" s="838">
        <v>42.8737474153568</v>
      </c>
      <c r="AG13" s="838">
        <v>-6.46863643575341</v>
      </c>
      <c r="AH13" s="838">
        <v>-0.808959683222618</v>
      </c>
      <c r="AI13" s="838">
        <v>36.0190041817017</v>
      </c>
      <c r="AJ13" s="840">
        <v>0.167849825051628</v>
      </c>
      <c r="AK13" s="710"/>
      <c r="AL13" s="821">
        <v>30.0630553825692</v>
      </c>
      <c r="AM13" s="838">
        <v>37.8270927539014</v>
      </c>
      <c r="AN13" s="838">
        <v>33.5819062843013</v>
      </c>
      <c r="AO13" s="838">
        <v>-7.76403737133225</v>
      </c>
      <c r="AP13" s="838">
        <v>-3.51885090173219</v>
      </c>
      <c r="AQ13" s="838">
        <v>38.0844439658308</v>
      </c>
      <c r="AR13" s="840">
        <v>-0.210621128943313</v>
      </c>
      <c r="AS13" s="710"/>
      <c r="AT13" s="821">
        <v>28.1494238029346</v>
      </c>
      <c r="AU13" s="838">
        <v>36.4354783017882</v>
      </c>
      <c r="AV13" s="838">
        <v>29.9512097287286</v>
      </c>
      <c r="AW13" s="838">
        <v>-8.28605449885355</v>
      </c>
      <c r="AX13" s="838">
        <v>-1.80178592579401</v>
      </c>
      <c r="AY13" s="838">
        <v>35.4557900747917</v>
      </c>
      <c r="AZ13" s="840">
        <v>-0.206069763399569</v>
      </c>
      <c r="BA13" s="710"/>
      <c r="BB13" s="821">
        <v>31.7761860415765</v>
      </c>
      <c r="BC13" s="838">
        <v>38.2627347037931</v>
      </c>
      <c r="BD13" s="838">
        <v>26.769985640956</v>
      </c>
      <c r="BE13" s="838">
        <v>-6.48654866221655</v>
      </c>
      <c r="BF13" s="838">
        <v>5.0062004006205</v>
      </c>
      <c r="BG13" s="838">
        <v>34.0979274509562</v>
      </c>
      <c r="BH13" s="840">
        <v>-0.0680903967761419</v>
      </c>
      <c r="BI13" s="710"/>
      <c r="BJ13" s="821">
        <v>25.8061651441284</v>
      </c>
      <c r="BK13" s="838">
        <v>38.2702627789027</v>
      </c>
      <c r="BL13" s="838">
        <v>0</v>
      </c>
      <c r="BM13" s="838">
        <v>-12.4640976347742</v>
      </c>
      <c r="BN13" s="838">
        <v>25.8061651441284</v>
      </c>
      <c r="BO13" s="838">
        <v>34.1147541452712</v>
      </c>
      <c r="BP13" s="840">
        <v>-0.243548259669768</v>
      </c>
      <c r="BQ13" s="710"/>
      <c r="BR13" s="821">
        <v>25.2676729385847</v>
      </c>
      <c r="BS13" s="838">
        <v>38.2542381248215</v>
      </c>
      <c r="BT13" s="838">
        <v>27.4605999304651</v>
      </c>
      <c r="BU13" s="838">
        <v>-12.9865651862367</v>
      </c>
      <c r="BV13" s="838">
        <v>-2.19292699188039</v>
      </c>
      <c r="BW13" s="838">
        <v>32.350646431829</v>
      </c>
      <c r="BX13" s="840">
        <v>-0.218943800958349</v>
      </c>
      <c r="BY13" s="710"/>
      <c r="BZ13" s="821">
        <v>0</v>
      </c>
      <c r="CA13" s="838">
        <v>0</v>
      </c>
      <c r="CB13" s="838">
        <v>0</v>
      </c>
      <c r="CC13" s="838">
        <v>0</v>
      </c>
      <c r="CD13" s="838">
        <v>0</v>
      </c>
      <c r="CE13" s="838">
        <v>0</v>
      </c>
      <c r="CF13" s="840" t="s">
        <v>51</v>
      </c>
      <c r="CG13" s="710"/>
      <c r="CH13" s="821">
        <v>0</v>
      </c>
      <c r="CI13" s="838">
        <v>0</v>
      </c>
      <c r="CJ13" s="838">
        <v>0</v>
      </c>
      <c r="CK13" s="838">
        <v>0</v>
      </c>
      <c r="CL13" s="838">
        <v>0</v>
      </c>
      <c r="CM13" s="838">
        <v>0</v>
      </c>
      <c r="CN13" s="840" t="s">
        <v>51</v>
      </c>
      <c r="CO13" s="710"/>
      <c r="CP13" s="821">
        <v>34.2886116096716</v>
      </c>
      <c r="CQ13" s="838">
        <v>50.1220829466176</v>
      </c>
      <c r="CR13" s="838">
        <v>208.642103833736</v>
      </c>
      <c r="CS13" s="838">
        <v>-15.8334713369459</v>
      </c>
      <c r="CT13" s="838">
        <v>-174.353492224065</v>
      </c>
      <c r="CU13" s="838">
        <v>42.4609054566491</v>
      </c>
      <c r="CV13" s="840">
        <v>-0.192466311283</v>
      </c>
      <c r="CW13" s="710"/>
      <c r="CX13" s="821">
        <v>46.8525974991833</v>
      </c>
      <c r="CY13" s="838" t="e">
        <v>#DIV/0!</v>
      </c>
      <c r="CZ13" s="838" t="e">
        <v>#DIV/0!</v>
      </c>
      <c r="DA13" s="838">
        <v>26.9305366722131</v>
      </c>
      <c r="DB13" s="838">
        <v>38.4789463396462</v>
      </c>
      <c r="DC13" s="885">
        <v>0.217616435897815</v>
      </c>
      <c r="DD13" s="885" t="e">
        <v>#DIV/0!</v>
      </c>
      <c r="DE13" s="885" t="e">
        <v>#DIV/0!</v>
      </c>
      <c r="DF13" s="840">
        <v>-0.300122814317668</v>
      </c>
      <c r="DG13" s="801"/>
    </row>
    <row r="14" ht="6" customHeight="1" spans="1:111">
      <c r="A14" s="823"/>
      <c r="B14" s="730"/>
      <c r="C14" s="713"/>
      <c r="D14" s="825"/>
      <c r="E14" s="841"/>
      <c r="F14" s="841"/>
      <c r="G14" s="841"/>
      <c r="H14" s="842" t="s">
        <v>51</v>
      </c>
      <c r="I14" s="713"/>
      <c r="J14" s="825"/>
      <c r="K14" s="841"/>
      <c r="L14" s="841"/>
      <c r="M14" s="841"/>
      <c r="N14" s="842" t="s">
        <v>51</v>
      </c>
      <c r="O14" s="713"/>
      <c r="P14" s="825"/>
      <c r="Q14" s="841"/>
      <c r="R14" s="841"/>
      <c r="S14" s="841"/>
      <c r="T14" s="842" t="s">
        <v>51</v>
      </c>
      <c r="U14" s="713"/>
      <c r="V14" s="825"/>
      <c r="W14" s="841"/>
      <c r="X14" s="841"/>
      <c r="Y14" s="841"/>
      <c r="Z14" s="841"/>
      <c r="AA14" s="841"/>
      <c r="AB14" s="842" t="s">
        <v>51</v>
      </c>
      <c r="AC14" s="713"/>
      <c r="AD14" s="825"/>
      <c r="AE14" s="841"/>
      <c r="AF14" s="841"/>
      <c r="AG14" s="841"/>
      <c r="AH14" s="841"/>
      <c r="AI14" s="841"/>
      <c r="AJ14" s="842" t="s">
        <v>51</v>
      </c>
      <c r="AK14" s="713"/>
      <c r="AL14" s="825"/>
      <c r="AM14" s="841"/>
      <c r="AN14" s="841"/>
      <c r="AO14" s="841"/>
      <c r="AP14" s="841"/>
      <c r="AQ14" s="841"/>
      <c r="AR14" s="842" t="s">
        <v>51</v>
      </c>
      <c r="AS14" s="713"/>
      <c r="AT14" s="825"/>
      <c r="AU14" s="841"/>
      <c r="AV14" s="841"/>
      <c r="AW14" s="841"/>
      <c r="AX14" s="841"/>
      <c r="AY14" s="841"/>
      <c r="AZ14" s="842" t="s">
        <v>51</v>
      </c>
      <c r="BA14" s="713"/>
      <c r="BB14" s="825"/>
      <c r="BC14" s="841"/>
      <c r="BD14" s="841"/>
      <c r="BE14" s="841"/>
      <c r="BF14" s="841"/>
      <c r="BG14" s="841"/>
      <c r="BH14" s="842" t="s">
        <v>51</v>
      </c>
      <c r="BI14" s="713"/>
      <c r="BJ14" s="825"/>
      <c r="BK14" s="841"/>
      <c r="BL14" s="841"/>
      <c r="BM14" s="841"/>
      <c r="BN14" s="841"/>
      <c r="BO14" s="841"/>
      <c r="BP14" s="842" t="s">
        <v>51</v>
      </c>
      <c r="BQ14" s="713"/>
      <c r="BR14" s="825"/>
      <c r="BS14" s="841"/>
      <c r="BT14" s="841"/>
      <c r="BU14" s="841"/>
      <c r="BV14" s="841"/>
      <c r="BW14" s="841"/>
      <c r="BX14" s="842" t="s">
        <v>51</v>
      </c>
      <c r="BY14" s="713"/>
      <c r="BZ14" s="825"/>
      <c r="CA14" s="841"/>
      <c r="CB14" s="841"/>
      <c r="CC14" s="841"/>
      <c r="CD14" s="841"/>
      <c r="CE14" s="841"/>
      <c r="CF14" s="842" t="s">
        <v>51</v>
      </c>
      <c r="CG14" s="713"/>
      <c r="CH14" s="825"/>
      <c r="CI14" s="841"/>
      <c r="CJ14" s="841"/>
      <c r="CK14" s="841"/>
      <c r="CL14" s="841"/>
      <c r="CM14" s="841"/>
      <c r="CN14" s="842" t="s">
        <v>51</v>
      </c>
      <c r="CO14" s="713"/>
      <c r="CP14" s="825"/>
      <c r="CQ14" s="841"/>
      <c r="CR14" s="841"/>
      <c r="CS14" s="841"/>
      <c r="CT14" s="841"/>
      <c r="CU14" s="841"/>
      <c r="CV14" s="842"/>
      <c r="CW14" s="713"/>
      <c r="CX14" s="858"/>
      <c r="CY14" s="844"/>
      <c r="CZ14" s="844"/>
      <c r="DA14" s="844"/>
      <c r="DB14" s="844"/>
      <c r="DC14" s="802"/>
      <c r="DD14" s="802"/>
      <c r="DE14" s="802"/>
      <c r="DF14" s="842"/>
      <c r="DG14" s="892"/>
    </row>
    <row r="15" customHeight="1" spans="1:111">
      <c r="A15" s="816" t="s">
        <v>212</v>
      </c>
      <c r="B15" s="817"/>
      <c r="C15" s="609"/>
      <c r="D15" s="818">
        <v>4309.8994696428</v>
      </c>
      <c r="E15" s="835">
        <v>4857.29112610275</v>
      </c>
      <c r="F15" s="835">
        <v>-547.391656459949</v>
      </c>
      <c r="G15" s="835">
        <v>2900.17985611511</v>
      </c>
      <c r="H15" s="837">
        <v>0.486080065191564</v>
      </c>
      <c r="I15" s="713"/>
      <c r="J15" s="818">
        <v>4315.12037058859</v>
      </c>
      <c r="K15" s="835">
        <v>4772.5882112992</v>
      </c>
      <c r="L15" s="835">
        <v>-457.467840710618</v>
      </c>
      <c r="M15" s="835">
        <v>2738.62622658341</v>
      </c>
      <c r="N15" s="837">
        <v>0.575651444765409</v>
      </c>
      <c r="O15" s="713"/>
      <c r="P15" s="818">
        <v>4398.36632108074</v>
      </c>
      <c r="Q15" s="835">
        <v>4699.31754315536</v>
      </c>
      <c r="R15" s="835">
        <v>-300.951222074617</v>
      </c>
      <c r="S15" s="835">
        <v>2750.49988891357</v>
      </c>
      <c r="T15" s="837">
        <v>0.599115251307303</v>
      </c>
      <c r="U15" s="609"/>
      <c r="V15" s="818">
        <v>4398.82697947214</v>
      </c>
      <c r="W15" s="835">
        <v>4835.03418210641</v>
      </c>
      <c r="X15" s="835">
        <v>4373.63323961262</v>
      </c>
      <c r="Y15" s="835">
        <v>-436.207202634269</v>
      </c>
      <c r="Z15" s="835">
        <v>25.1937398595201</v>
      </c>
      <c r="AA15" s="835">
        <v>2579.30868139077</v>
      </c>
      <c r="AB15" s="837">
        <v>0.705428672112358</v>
      </c>
      <c r="AC15" s="609"/>
      <c r="AD15" s="818">
        <v>4250.41876046901</v>
      </c>
      <c r="AE15" s="835">
        <v>5396.67318982387</v>
      </c>
      <c r="AF15" s="835">
        <v>5523.12435765673</v>
      </c>
      <c r="AG15" s="835">
        <v>-1146.25442935486</v>
      </c>
      <c r="AH15" s="835">
        <v>-1272.70559718772</v>
      </c>
      <c r="AI15" s="835">
        <v>2436.93886276186</v>
      </c>
      <c r="AJ15" s="837">
        <v>0.744163066795968</v>
      </c>
      <c r="AK15" s="609"/>
      <c r="AL15" s="818">
        <v>4248.63959815823</v>
      </c>
      <c r="AM15" s="835">
        <v>5368.62088974855</v>
      </c>
      <c r="AN15" s="835">
        <v>5490.70050761421</v>
      </c>
      <c r="AO15" s="835">
        <v>-1119.98129159032</v>
      </c>
      <c r="AP15" s="835">
        <v>-1242.06090945599</v>
      </c>
      <c r="AQ15" s="835">
        <v>2013.56506994489</v>
      </c>
      <c r="AR15" s="837">
        <v>1.11000859201163</v>
      </c>
      <c r="AS15" s="609"/>
      <c r="AT15" s="818">
        <v>4246.41773873026</v>
      </c>
      <c r="AU15" s="835">
        <v>5438.96807960961</v>
      </c>
      <c r="AV15" s="835">
        <v>4220.81297432166</v>
      </c>
      <c r="AW15" s="836">
        <v>-1192.55034087935</v>
      </c>
      <c r="AX15" s="836">
        <v>25.6047644086029</v>
      </c>
      <c r="AY15" s="835">
        <v>2112.8248468202</v>
      </c>
      <c r="AZ15" s="837">
        <v>1.00982951574103</v>
      </c>
      <c r="BA15" s="609"/>
      <c r="BB15" s="835">
        <v>4494.61691230271</v>
      </c>
      <c r="BC15" s="835">
        <v>5575.05572137112</v>
      </c>
      <c r="BD15" s="835">
        <v>3808.07311500381</v>
      </c>
      <c r="BE15" s="835">
        <v>-1080.43880906842</v>
      </c>
      <c r="BF15" s="835">
        <v>686.543797298899</v>
      </c>
      <c r="BG15" s="835">
        <v>4617.49850411137</v>
      </c>
      <c r="BH15" s="837">
        <v>-0.0266121562788271</v>
      </c>
      <c r="BI15" s="609"/>
      <c r="BJ15" s="818">
        <v>4387.7977434183</v>
      </c>
      <c r="BK15" s="835">
        <v>5572.91993027648</v>
      </c>
      <c r="BL15" s="835">
        <v>4544.20143212951</v>
      </c>
      <c r="BM15" s="835">
        <v>-1185.12218685818</v>
      </c>
      <c r="BN15" s="835">
        <v>-156.403688711212</v>
      </c>
      <c r="BO15" s="835">
        <v>4888.8420608998</v>
      </c>
      <c r="BP15" s="837">
        <v>-0.102487319336571</v>
      </c>
      <c r="BQ15" s="609"/>
      <c r="BR15" s="818">
        <v>4197.99498746867</v>
      </c>
      <c r="BS15" s="835">
        <v>5640.37946889933</v>
      </c>
      <c r="BT15" s="835">
        <v>4574.51788491446</v>
      </c>
      <c r="BU15" s="835">
        <v>-1442.38448143065</v>
      </c>
      <c r="BV15" s="835">
        <v>-376.522897445791</v>
      </c>
      <c r="BW15" s="835">
        <v>4649.20584832229</v>
      </c>
      <c r="BX15" s="837">
        <v>-0.0970511686455959</v>
      </c>
      <c r="BY15" s="609"/>
      <c r="BZ15" s="818">
        <v>0</v>
      </c>
      <c r="CA15" s="835">
        <v>0</v>
      </c>
      <c r="CB15" s="835">
        <v>0</v>
      </c>
      <c r="CC15" s="835">
        <v>0</v>
      </c>
      <c r="CD15" s="835">
        <v>0</v>
      </c>
      <c r="CE15" s="835">
        <v>0</v>
      </c>
      <c r="CF15" s="837" t="s">
        <v>51</v>
      </c>
      <c r="CG15" s="609"/>
      <c r="CH15" s="818">
        <v>0</v>
      </c>
      <c r="CI15" s="835">
        <v>0</v>
      </c>
      <c r="CJ15" s="835">
        <v>0</v>
      </c>
      <c r="CK15" s="835">
        <v>0</v>
      </c>
      <c r="CL15" s="835">
        <v>0</v>
      </c>
      <c r="CM15" s="835">
        <v>0</v>
      </c>
      <c r="CN15" s="837" t="s">
        <v>51</v>
      </c>
      <c r="CO15" s="609"/>
      <c r="CP15" s="874">
        <v>4384.99615379523</v>
      </c>
      <c r="CQ15" s="836">
        <v>5919.47190155195</v>
      </c>
      <c r="CR15" s="836">
        <v>21639.4070669803</v>
      </c>
      <c r="CS15" s="836">
        <v>-1534.47574775673</v>
      </c>
      <c r="CT15" s="836">
        <v>-17322.1934110302</v>
      </c>
      <c r="CU15" s="836">
        <v>3721.31245307437</v>
      </c>
      <c r="CV15" s="864">
        <v>0.17834667448377</v>
      </c>
      <c r="CW15" s="609"/>
      <c r="CX15" s="871">
        <v>5315.18499240812</v>
      </c>
      <c r="CY15" s="836" t="e">
        <v>#DIV/0!</v>
      </c>
      <c r="CZ15" s="836" t="e">
        <v>#DIV/0!</v>
      </c>
      <c r="DA15" s="836">
        <v>4322.08771189367</v>
      </c>
      <c r="DB15" s="836">
        <v>3897.03617537625</v>
      </c>
      <c r="DC15" s="884">
        <v>0.363904452823038</v>
      </c>
      <c r="DD15" s="884" t="e">
        <v>#DIV/0!</v>
      </c>
      <c r="DE15" s="884" t="e">
        <v>#DIV/0!</v>
      </c>
      <c r="DF15" s="798">
        <v>0.109070462112503</v>
      </c>
      <c r="DG15" s="892"/>
    </row>
    <row r="16" s="583" customFormat="1" customHeight="1" spans="1:111">
      <c r="A16" s="819"/>
      <c r="B16" s="820" t="s">
        <v>209</v>
      </c>
      <c r="C16" s="710"/>
      <c r="D16" s="826">
        <v>4309.8994696428</v>
      </c>
      <c r="E16" s="838">
        <v>4857.29112610275</v>
      </c>
      <c r="F16" s="838">
        <v>-547.391656459949</v>
      </c>
      <c r="G16" s="838">
        <v>2916.90220463539</v>
      </c>
      <c r="H16" s="839">
        <v>0.477560496472503</v>
      </c>
      <c r="I16" s="710"/>
      <c r="J16" s="826">
        <v>4315.12037058859</v>
      </c>
      <c r="K16" s="838">
        <v>4772.5882112992</v>
      </c>
      <c r="L16" s="838">
        <v>-457.467840710618</v>
      </c>
      <c r="M16" s="838">
        <v>2738.62622658341</v>
      </c>
      <c r="N16" s="839">
        <v>0.575651444765409</v>
      </c>
      <c r="O16" s="710"/>
      <c r="P16" s="826">
        <v>4398.36632108074</v>
      </c>
      <c r="Q16" s="838">
        <v>4699.31754315536</v>
      </c>
      <c r="R16" s="838">
        <v>-300.951222074617</v>
      </c>
      <c r="S16" s="838">
        <v>2750.49988891357</v>
      </c>
      <c r="T16" s="839">
        <v>0.599115251307303</v>
      </c>
      <c r="U16" s="710"/>
      <c r="V16" s="826">
        <v>4398.82697947214</v>
      </c>
      <c r="W16" s="838">
        <v>4835.03418210641</v>
      </c>
      <c r="X16" s="838">
        <v>4373.63323961262</v>
      </c>
      <c r="Y16" s="848">
        <v>-436.207202634269</v>
      </c>
      <c r="Z16" s="848">
        <v>25.1937398595201</v>
      </c>
      <c r="AA16" s="838">
        <v>2579.30868139077</v>
      </c>
      <c r="AB16" s="839">
        <v>0.705428672112358</v>
      </c>
      <c r="AC16" s="710"/>
      <c r="AD16" s="826">
        <v>4250.41876046901</v>
      </c>
      <c r="AE16" s="838">
        <v>5396.67318982387</v>
      </c>
      <c r="AF16" s="838">
        <v>5523.12435765673</v>
      </c>
      <c r="AG16" s="848">
        <v>-1146.25442935486</v>
      </c>
      <c r="AH16" s="848">
        <v>-1272.70559718772</v>
      </c>
      <c r="AI16" s="838">
        <v>2436.93886276186</v>
      </c>
      <c r="AJ16" s="839">
        <v>0.744163066795968</v>
      </c>
      <c r="AK16" s="710"/>
      <c r="AL16" s="826">
        <v>4248.63959815823</v>
      </c>
      <c r="AM16" s="848">
        <v>5368.62088974855</v>
      </c>
      <c r="AN16" s="848">
        <v>5490.70050761421</v>
      </c>
      <c r="AO16" s="848">
        <v>-1119.98129159032</v>
      </c>
      <c r="AP16" s="848">
        <v>-1242.06090945599</v>
      </c>
      <c r="AQ16" s="848">
        <v>2013.56506994489</v>
      </c>
      <c r="AR16" s="839">
        <v>1.11000859201163</v>
      </c>
      <c r="AS16" s="710"/>
      <c r="AT16" s="826">
        <v>4246.41773873026</v>
      </c>
      <c r="AU16" s="848">
        <v>5438.96807960961</v>
      </c>
      <c r="AV16" s="848">
        <v>4220.81297432166</v>
      </c>
      <c r="AW16" s="848">
        <v>-1192.55034087935</v>
      </c>
      <c r="AX16" s="848">
        <v>25.6047644086029</v>
      </c>
      <c r="AY16" s="848">
        <v>2112.8248468202</v>
      </c>
      <c r="AZ16" s="839">
        <v>1.00982951574103</v>
      </c>
      <c r="BA16" s="710"/>
      <c r="BB16" s="826">
        <v>4494.61691230271</v>
      </c>
      <c r="BC16" s="848">
        <v>5575.05572137112</v>
      </c>
      <c r="BD16" s="848">
        <v>3808.07311500381</v>
      </c>
      <c r="BE16" s="848">
        <v>-1080.43880906842</v>
      </c>
      <c r="BF16" s="848">
        <v>686.543797298899</v>
      </c>
      <c r="BG16" s="848">
        <v>4617.49850411137</v>
      </c>
      <c r="BH16" s="839">
        <v>-0.0266121562788271</v>
      </c>
      <c r="BI16" s="710"/>
      <c r="BJ16" s="826">
        <v>4387.7977434183</v>
      </c>
      <c r="BK16" s="848">
        <v>5572.91993027648</v>
      </c>
      <c r="BL16" s="848">
        <v>4544.20143212951</v>
      </c>
      <c r="BM16" s="848">
        <v>-1185.12218685818</v>
      </c>
      <c r="BN16" s="848">
        <v>-156.403688711212</v>
      </c>
      <c r="BO16" s="848">
        <v>4888.8420608998</v>
      </c>
      <c r="BP16" s="839">
        <v>-0.102487319336571</v>
      </c>
      <c r="BQ16" s="710"/>
      <c r="BR16" s="826">
        <v>4197.99498746867</v>
      </c>
      <c r="BS16" s="848">
        <v>5640.37946889933</v>
      </c>
      <c r="BT16" s="848">
        <v>4574.51788491446</v>
      </c>
      <c r="BU16" s="848">
        <v>-1442.38448143065</v>
      </c>
      <c r="BV16" s="848">
        <v>-376.522897445791</v>
      </c>
      <c r="BW16" s="848">
        <v>4649.20584832229</v>
      </c>
      <c r="BX16" s="839">
        <v>-0.0970511686455959</v>
      </c>
      <c r="BY16" s="710"/>
      <c r="BZ16" s="826">
        <v>0</v>
      </c>
      <c r="CA16" s="848">
        <v>0</v>
      </c>
      <c r="CB16" s="848">
        <v>0</v>
      </c>
      <c r="CC16" s="848">
        <v>0</v>
      </c>
      <c r="CD16" s="848">
        <v>0</v>
      </c>
      <c r="CE16" s="848">
        <v>0</v>
      </c>
      <c r="CF16" s="839" t="s">
        <v>51</v>
      </c>
      <c r="CG16" s="710"/>
      <c r="CH16" s="826">
        <v>0</v>
      </c>
      <c r="CI16" s="848">
        <v>0</v>
      </c>
      <c r="CJ16" s="848">
        <v>0</v>
      </c>
      <c r="CK16" s="848">
        <v>0</v>
      </c>
      <c r="CL16" s="848">
        <v>0</v>
      </c>
      <c r="CM16" s="848">
        <v>0</v>
      </c>
      <c r="CN16" s="839" t="s">
        <v>51</v>
      </c>
      <c r="CO16" s="710"/>
      <c r="CP16" s="826">
        <v>4317.2136559501</v>
      </c>
      <c r="CQ16" s="838">
        <v>5818.13474837998</v>
      </c>
      <c r="CR16" s="838">
        <v>21639.4070669803</v>
      </c>
      <c r="CS16" s="848">
        <v>-1500.92109242988</v>
      </c>
      <c r="CT16" s="848">
        <v>-17322.1934110302</v>
      </c>
      <c r="CU16" s="838">
        <v>3647.25203119423</v>
      </c>
      <c r="CV16" s="839">
        <v>0.183689423989849</v>
      </c>
      <c r="CW16" s="710"/>
      <c r="CX16" s="838">
        <v>5315.18499240812</v>
      </c>
      <c r="CY16" s="838" t="e">
        <v>#DIV/0!</v>
      </c>
      <c r="CZ16" s="838" t="e">
        <v>#DIV/0!</v>
      </c>
      <c r="DA16" s="838">
        <v>4322.08771189367</v>
      </c>
      <c r="DB16" s="838">
        <v>3834.99308861067</v>
      </c>
      <c r="DC16" s="885">
        <v>0.38596990127398</v>
      </c>
      <c r="DD16" s="885" t="e">
        <v>#DIV/0!</v>
      </c>
      <c r="DE16" s="885" t="e">
        <v>#DIV/0!</v>
      </c>
      <c r="DF16" s="839">
        <v>0.127013168479912</v>
      </c>
      <c r="DG16" s="801"/>
    </row>
    <row r="17" s="583" customFormat="1" customHeight="1" spans="1:111">
      <c r="A17" s="690"/>
      <c r="B17" s="822" t="s">
        <v>210</v>
      </c>
      <c r="C17" s="710"/>
      <c r="D17" s="821">
        <v>64.3144309496101</v>
      </c>
      <c r="E17" s="838">
        <v>65.7686178433811</v>
      </c>
      <c r="F17" s="838">
        <v>7981.76883227234</v>
      </c>
      <c r="G17" s="838">
        <v>76.6682918239518</v>
      </c>
      <c r="H17" s="840">
        <v>-0.16113390008361</v>
      </c>
      <c r="I17" s="710"/>
      <c r="J17" s="821">
        <v>60.9936908390584</v>
      </c>
      <c r="K17" s="838">
        <v>66.8365827023655</v>
      </c>
      <c r="L17" s="838">
        <v>9672.50937618095</v>
      </c>
      <c r="M17" s="838">
        <v>63.5116412505648</v>
      </c>
      <c r="N17" s="840">
        <v>-0.0396454943050939</v>
      </c>
      <c r="O17" s="710"/>
      <c r="P17" s="821">
        <v>66.2628456925719</v>
      </c>
      <c r="Q17" s="838">
        <v>84.8373247008507</v>
      </c>
      <c r="R17" s="838">
        <v>17074.3124338079</v>
      </c>
      <c r="S17" s="838">
        <v>64.9399622306153</v>
      </c>
      <c r="T17" s="840">
        <v>0.0203708689767752</v>
      </c>
      <c r="U17" s="710"/>
      <c r="V17" s="821">
        <v>59.5642528481856</v>
      </c>
      <c r="W17" s="838">
        <v>86.7637235834005</v>
      </c>
      <c r="X17" s="838">
        <v>69.9272155576381</v>
      </c>
      <c r="Y17" s="838">
        <v>-27.1994707352149</v>
      </c>
      <c r="Z17" s="838">
        <v>-10.3629627094525</v>
      </c>
      <c r="AA17" s="838">
        <v>62.1031963496695</v>
      </c>
      <c r="AB17" s="840">
        <v>-0.0408826542065311</v>
      </c>
      <c r="AC17" s="710"/>
      <c r="AD17" s="821">
        <v>70.4536544231626</v>
      </c>
      <c r="AE17" s="838">
        <v>88.9829072821379</v>
      </c>
      <c r="AF17" s="838">
        <v>72.0539358003794</v>
      </c>
      <c r="AG17" s="838">
        <v>-18.5292528589753</v>
      </c>
      <c r="AH17" s="838">
        <v>-1.60028137721682</v>
      </c>
      <c r="AI17" s="838">
        <v>63.6685998289869</v>
      </c>
      <c r="AJ17" s="840">
        <v>0.106568302309149</v>
      </c>
      <c r="AK17" s="710"/>
      <c r="AL17" s="821">
        <v>67.5091739557259</v>
      </c>
      <c r="AM17" s="838">
        <v>91.3734420675828</v>
      </c>
      <c r="AN17" s="838">
        <v>75.3886611188154</v>
      </c>
      <c r="AO17" s="838">
        <v>-23.8642681118569</v>
      </c>
      <c r="AP17" s="838">
        <v>-7.87948716308954</v>
      </c>
      <c r="AQ17" s="838">
        <v>68.3052119542179</v>
      </c>
      <c r="AR17" s="840">
        <v>-0.0116541326161996</v>
      </c>
      <c r="AS17" s="710"/>
      <c r="AT17" s="821">
        <v>67.6284346265389</v>
      </c>
      <c r="AU17" s="838">
        <v>93.9618845819759</v>
      </c>
      <c r="AV17" s="838">
        <v>73.262150937575</v>
      </c>
      <c r="AW17" s="838">
        <v>-26.333449955437</v>
      </c>
      <c r="AX17" s="838">
        <v>-5.63371631103607</v>
      </c>
      <c r="AY17" s="838">
        <v>63.9147421298861</v>
      </c>
      <c r="AZ17" s="840">
        <v>0.0581038485472705</v>
      </c>
      <c r="BA17" s="710"/>
      <c r="BB17" s="821">
        <v>75.2863257887256</v>
      </c>
      <c r="BC17" s="838">
        <v>107.198894319325</v>
      </c>
      <c r="BD17" s="838">
        <v>67.4471384272542</v>
      </c>
      <c r="BE17" s="838">
        <v>-31.912568530599</v>
      </c>
      <c r="BF17" s="838">
        <v>7.83918736147145</v>
      </c>
      <c r="BG17" s="838">
        <v>62.1135969867771</v>
      </c>
      <c r="BH17" s="840">
        <v>0.212074802313458</v>
      </c>
      <c r="BI17" s="710"/>
      <c r="BJ17" s="821">
        <v>71.155972643386</v>
      </c>
      <c r="BK17" s="838">
        <v>108.458009084307</v>
      </c>
      <c r="BL17" s="838">
        <v>14.8673723536737</v>
      </c>
      <c r="BM17" s="838">
        <v>-37.302036440921</v>
      </c>
      <c r="BN17" s="838">
        <v>56.2886002897123</v>
      </c>
      <c r="BO17" s="838">
        <v>61.9212379097568</v>
      </c>
      <c r="BP17" s="840">
        <v>0.149136791274874</v>
      </c>
      <c r="BQ17" s="710"/>
      <c r="BR17" s="821">
        <v>75.809608474969</v>
      </c>
      <c r="BS17" s="838">
        <v>111.121569331152</v>
      </c>
      <c r="BT17" s="838">
        <v>70.3909339968897</v>
      </c>
      <c r="BU17" s="838">
        <v>-35.3119608561833</v>
      </c>
      <c r="BV17" s="838">
        <v>5.4186744780793</v>
      </c>
      <c r="BW17" s="838">
        <v>59.5523545389188</v>
      </c>
      <c r="BX17" s="840">
        <v>0.272990951607559</v>
      </c>
      <c r="BY17" s="710"/>
      <c r="BZ17" s="821">
        <v>0</v>
      </c>
      <c r="CA17" s="838">
        <v>0</v>
      </c>
      <c r="CB17" s="838">
        <v>0</v>
      </c>
      <c r="CC17" s="838">
        <v>0</v>
      </c>
      <c r="CD17" s="838">
        <v>0</v>
      </c>
      <c r="CE17" s="838">
        <v>0</v>
      </c>
      <c r="CF17" s="840" t="s">
        <v>51</v>
      </c>
      <c r="CG17" s="710"/>
      <c r="CH17" s="821">
        <v>0</v>
      </c>
      <c r="CI17" s="838">
        <v>0</v>
      </c>
      <c r="CJ17" s="838">
        <v>0</v>
      </c>
      <c r="CK17" s="838">
        <v>0</v>
      </c>
      <c r="CL17" s="838">
        <v>0</v>
      </c>
      <c r="CM17" s="838">
        <v>0</v>
      </c>
      <c r="CN17" s="840" t="s">
        <v>51</v>
      </c>
      <c r="CO17" s="710"/>
      <c r="CP17" s="821">
        <v>67.7824978451258</v>
      </c>
      <c r="CQ17" s="838">
        <v>101.337153171973</v>
      </c>
      <c r="CR17" s="838">
        <v>334.119036673906</v>
      </c>
      <c r="CS17" s="838">
        <v>-33.5546553268476</v>
      </c>
      <c r="CT17" s="838" t="s">
        <v>213</v>
      </c>
      <c r="CU17" s="838">
        <v>74.060421880146</v>
      </c>
      <c r="CV17" s="840">
        <v>-0.0847675975324565</v>
      </c>
      <c r="CW17" s="710"/>
      <c r="CX17" s="838">
        <v>95.5343507020262</v>
      </c>
      <c r="CY17" s="838"/>
      <c r="CZ17" s="838" t="e">
        <v>#DIV/0!</v>
      </c>
      <c r="DA17" s="838"/>
      <c r="DB17" s="838">
        <v>62.0430867655768</v>
      </c>
      <c r="DC17" s="885">
        <v>0.539806539010425</v>
      </c>
      <c r="DD17" s="885"/>
      <c r="DE17" s="885"/>
      <c r="DF17" s="840"/>
      <c r="DG17" s="801"/>
    </row>
    <row r="18" ht="3.75" customHeight="1" spans="1:111">
      <c r="A18" s="823"/>
      <c r="B18" s="824"/>
      <c r="C18" s="713"/>
      <c r="D18" s="825"/>
      <c r="E18" s="841"/>
      <c r="F18" s="841"/>
      <c r="G18" s="841"/>
      <c r="H18" s="842" t="s">
        <v>51</v>
      </c>
      <c r="I18" s="713"/>
      <c r="J18" s="825"/>
      <c r="K18" s="841"/>
      <c r="L18" s="841"/>
      <c r="M18" s="841"/>
      <c r="N18" s="842" t="s">
        <v>51</v>
      </c>
      <c r="O18" s="713"/>
      <c r="P18" s="825"/>
      <c r="Q18" s="841"/>
      <c r="R18" s="841"/>
      <c r="S18" s="841"/>
      <c r="T18" s="842" t="s">
        <v>51</v>
      </c>
      <c r="U18" s="713"/>
      <c r="V18" s="825"/>
      <c r="W18" s="841"/>
      <c r="X18" s="841"/>
      <c r="Y18" s="841"/>
      <c r="Z18" s="841"/>
      <c r="AA18" s="841"/>
      <c r="AB18" s="842" t="s">
        <v>51</v>
      </c>
      <c r="AC18" s="713"/>
      <c r="AD18" s="825"/>
      <c r="AE18" s="841"/>
      <c r="AF18" s="841"/>
      <c r="AG18" s="841"/>
      <c r="AH18" s="841"/>
      <c r="AI18" s="841"/>
      <c r="AJ18" s="842" t="s">
        <v>51</v>
      </c>
      <c r="AK18" s="713"/>
      <c r="AL18" s="825"/>
      <c r="AM18" s="841"/>
      <c r="AN18" s="841"/>
      <c r="AO18" s="841"/>
      <c r="AP18" s="841"/>
      <c r="AQ18" s="841"/>
      <c r="AR18" s="842" t="s">
        <v>51</v>
      </c>
      <c r="AS18" s="713"/>
      <c r="AT18" s="825"/>
      <c r="AU18" s="841"/>
      <c r="AV18" s="841"/>
      <c r="AW18" s="841"/>
      <c r="AX18" s="841"/>
      <c r="AY18" s="841"/>
      <c r="AZ18" s="842" t="s">
        <v>51</v>
      </c>
      <c r="BA18" s="713"/>
      <c r="BB18" s="825"/>
      <c r="BC18" s="841"/>
      <c r="BD18" s="841"/>
      <c r="BE18" s="841"/>
      <c r="BF18" s="841"/>
      <c r="BG18" s="841"/>
      <c r="BH18" s="842" t="s">
        <v>51</v>
      </c>
      <c r="BI18" s="713"/>
      <c r="BJ18" s="825"/>
      <c r="BK18" s="841"/>
      <c r="BL18" s="841"/>
      <c r="BM18" s="841"/>
      <c r="BN18" s="841"/>
      <c r="BO18" s="841"/>
      <c r="BP18" s="842" t="s">
        <v>51</v>
      </c>
      <c r="BQ18" s="713"/>
      <c r="BR18" s="825"/>
      <c r="BS18" s="841"/>
      <c r="BT18" s="841"/>
      <c r="BU18" s="841"/>
      <c r="BV18" s="841"/>
      <c r="BW18" s="841"/>
      <c r="BX18" s="842" t="s">
        <v>51</v>
      </c>
      <c r="BY18" s="713"/>
      <c r="BZ18" s="825"/>
      <c r="CA18" s="841"/>
      <c r="CB18" s="841"/>
      <c r="CC18" s="841"/>
      <c r="CD18" s="841"/>
      <c r="CE18" s="841"/>
      <c r="CF18" s="842" t="s">
        <v>51</v>
      </c>
      <c r="CG18" s="713"/>
      <c r="CH18" s="825"/>
      <c r="CI18" s="841"/>
      <c r="CJ18" s="841"/>
      <c r="CK18" s="841"/>
      <c r="CL18" s="841"/>
      <c r="CM18" s="841"/>
      <c r="CN18" s="842" t="s">
        <v>51</v>
      </c>
      <c r="CO18" s="713"/>
      <c r="CP18" s="821"/>
      <c r="CQ18" s="844"/>
      <c r="CR18" s="844"/>
      <c r="CS18" s="844"/>
      <c r="CT18" s="844"/>
      <c r="CU18" s="844"/>
      <c r="CV18" s="842"/>
      <c r="CW18" s="713"/>
      <c r="CX18" s="858"/>
      <c r="CY18" s="844"/>
      <c r="CZ18" s="844"/>
      <c r="DA18" s="844"/>
      <c r="DB18" s="844"/>
      <c r="DC18" s="802"/>
      <c r="DD18" s="802"/>
      <c r="DE18" s="802"/>
      <c r="DF18" s="842"/>
      <c r="DG18" s="892"/>
    </row>
    <row r="19" customHeight="1" spans="1:111">
      <c r="A19" s="816" t="s">
        <v>214</v>
      </c>
      <c r="B19" s="817"/>
      <c r="C19" s="609"/>
      <c r="D19" s="818">
        <v>24.6934253783643</v>
      </c>
      <c r="E19" s="835">
        <v>27.8473839316993</v>
      </c>
      <c r="F19" s="835">
        <v>-3.15395855333505</v>
      </c>
      <c r="G19" s="835">
        <v>25.2734761771256</v>
      </c>
      <c r="H19" s="837">
        <v>-0.0229509702067137</v>
      </c>
      <c r="I19" s="713"/>
      <c r="J19" s="818">
        <v>23.5663923947707</v>
      </c>
      <c r="K19" s="835">
        <v>31.8965438575954</v>
      </c>
      <c r="L19" s="835">
        <v>-8.33015146282471</v>
      </c>
      <c r="M19" s="835">
        <v>22.7505462959987</v>
      </c>
      <c r="N19" s="837">
        <v>0.0358605058602695</v>
      </c>
      <c r="O19" s="713"/>
      <c r="P19" s="818">
        <v>29.6394835263465</v>
      </c>
      <c r="Q19" s="835">
        <v>32.6805040702195</v>
      </c>
      <c r="R19" s="835">
        <v>-3.04102054387299</v>
      </c>
      <c r="S19" s="835">
        <v>23.9481148769742</v>
      </c>
      <c r="T19" s="837">
        <v>0.237654140152985</v>
      </c>
      <c r="U19" s="609"/>
      <c r="V19" s="818">
        <v>30.6078285117409</v>
      </c>
      <c r="W19" s="835">
        <v>31.0055874094932</v>
      </c>
      <c r="X19" s="835">
        <v>34.3372479669552</v>
      </c>
      <c r="Y19" s="835">
        <v>-0.397758897752318</v>
      </c>
      <c r="Z19" s="835">
        <v>-3.72941945521435</v>
      </c>
      <c r="AA19" s="835">
        <v>24.6532580050428</v>
      </c>
      <c r="AB19" s="837">
        <v>0.241532802904999</v>
      </c>
      <c r="AC19" s="609"/>
      <c r="AD19" s="818">
        <v>33.5010306979265</v>
      </c>
      <c r="AE19" s="835">
        <v>29.0618667116512</v>
      </c>
      <c r="AF19" s="835">
        <v>34.2351228221825</v>
      </c>
      <c r="AG19" s="835">
        <v>4.43916398627533</v>
      </c>
      <c r="AH19" s="835">
        <v>-0.734092124256001</v>
      </c>
      <c r="AI19" s="835">
        <v>23.6434692706858</v>
      </c>
      <c r="AJ19" s="837">
        <v>0.416925338425801</v>
      </c>
      <c r="AK19" s="609"/>
      <c r="AL19" s="818">
        <v>32.1004110811434</v>
      </c>
      <c r="AM19" s="835">
        <v>27.7110147654793</v>
      </c>
      <c r="AN19" s="835">
        <v>32.0639866440273</v>
      </c>
      <c r="AO19" s="835">
        <v>4.38939631566415</v>
      </c>
      <c r="AP19" s="835">
        <v>0.0364244371161035</v>
      </c>
      <c r="AQ19" s="835">
        <v>22.629890391027</v>
      </c>
      <c r="AR19" s="837">
        <v>0.418496091959488</v>
      </c>
      <c r="AS19" s="609"/>
      <c r="AT19" s="871">
        <v>26.7182067515675</v>
      </c>
      <c r="AU19" s="836">
        <v>26.3584527185551</v>
      </c>
      <c r="AV19" s="836">
        <v>33.7935910239914</v>
      </c>
      <c r="AW19" s="836">
        <v>0.359754033012383</v>
      </c>
      <c r="AX19" s="836">
        <v>-7.07538427242386</v>
      </c>
      <c r="AY19" s="836">
        <v>23.6824289571254</v>
      </c>
      <c r="AZ19" s="864">
        <v>0.12818692710693</v>
      </c>
      <c r="BA19" s="609"/>
      <c r="BB19" s="871">
        <v>29.6044525151891</v>
      </c>
      <c r="BC19" s="836">
        <v>25.9236938734694</v>
      </c>
      <c r="BD19" s="836">
        <v>29.7307616156908</v>
      </c>
      <c r="BE19" s="836">
        <v>3.68075864171972</v>
      </c>
      <c r="BF19" s="836">
        <v>-0.12630910050164</v>
      </c>
      <c r="BG19" s="836">
        <v>22.7519810300873</v>
      </c>
      <c r="BH19" s="864">
        <v>0.301181311466465</v>
      </c>
      <c r="BI19" s="609"/>
      <c r="BJ19" s="871">
        <v>27.7221448365653</v>
      </c>
      <c r="BK19" s="836">
        <v>23.0814082250956</v>
      </c>
      <c r="BL19" s="836">
        <v>32.1072801073541</v>
      </c>
      <c r="BM19" s="836">
        <v>4.64073661146974</v>
      </c>
      <c r="BN19" s="836">
        <v>-4.38513527078875</v>
      </c>
      <c r="BO19" s="836">
        <v>22.7519810300873</v>
      </c>
      <c r="BP19" s="864">
        <v>0.21844971652822</v>
      </c>
      <c r="BQ19" s="609"/>
      <c r="BR19" s="871">
        <v>31.7228169804275</v>
      </c>
      <c r="BS19" s="836">
        <v>25.0643229665561</v>
      </c>
      <c r="BT19" s="836">
        <v>31.3677541635666</v>
      </c>
      <c r="BU19" s="836">
        <v>6.65849401387146</v>
      </c>
      <c r="BV19" s="836">
        <v>0.355062816860887</v>
      </c>
      <c r="BW19" s="836">
        <v>22.488656327699</v>
      </c>
      <c r="BX19" s="837">
        <v>0.410614156673955</v>
      </c>
      <c r="BY19" s="609"/>
      <c r="BZ19" s="871">
        <v>0</v>
      </c>
      <c r="CA19" s="836">
        <v>0</v>
      </c>
      <c r="CB19" s="836">
        <v>0</v>
      </c>
      <c r="CC19" s="836">
        <v>0</v>
      </c>
      <c r="CD19" s="836">
        <v>0</v>
      </c>
      <c r="CE19" s="836">
        <v>0</v>
      </c>
      <c r="CF19" s="837" t="s">
        <v>51</v>
      </c>
      <c r="CG19" s="609"/>
      <c r="CH19" s="871">
        <v>0</v>
      </c>
      <c r="CI19" s="836">
        <v>0</v>
      </c>
      <c r="CJ19" s="836">
        <v>0</v>
      </c>
      <c r="CK19" s="836">
        <v>0</v>
      </c>
      <c r="CL19" s="836">
        <v>0</v>
      </c>
      <c r="CM19" s="836">
        <v>0</v>
      </c>
      <c r="CN19" s="837" t="s">
        <v>51</v>
      </c>
      <c r="CO19" s="609"/>
      <c r="CP19" s="874">
        <v>24.0660159619985</v>
      </c>
      <c r="CQ19" s="836">
        <v>27.3762124940558</v>
      </c>
      <c r="CR19" s="836">
        <v>143.632244333487</v>
      </c>
      <c r="CS19" s="836">
        <v>-3.31019653205733</v>
      </c>
      <c r="CT19" s="836">
        <v>-119.566228371488</v>
      </c>
      <c r="CU19" s="836">
        <v>25.5099994462177</v>
      </c>
      <c r="CV19" s="864">
        <v>-0.0566046066470334</v>
      </c>
      <c r="CW19" s="609"/>
      <c r="CX19" s="871">
        <v>26.1395953534205</v>
      </c>
      <c r="CY19" s="836" t="e">
        <v>#DIV/0!</v>
      </c>
      <c r="CZ19" s="836" t="e">
        <v>#DIV/0!</v>
      </c>
      <c r="DA19" s="836">
        <v>26.1443367603206</v>
      </c>
      <c r="DB19" s="836">
        <v>23.3869991598261</v>
      </c>
      <c r="DC19" s="884">
        <v>0.117697707806941</v>
      </c>
      <c r="DD19" s="884" t="e">
        <v>#DIV/0!</v>
      </c>
      <c r="DE19" s="884" t="e">
        <v>#DIV/0!</v>
      </c>
      <c r="DF19" s="798">
        <v>0.117900444672311</v>
      </c>
      <c r="DG19" s="892"/>
    </row>
    <row r="20" s="583" customFormat="1" customHeight="1" spans="1:111">
      <c r="A20" s="819"/>
      <c r="B20" s="820" t="s">
        <v>215</v>
      </c>
      <c r="C20" s="710"/>
      <c r="D20" s="821">
        <v>20.9692716799934</v>
      </c>
      <c r="E20" s="838">
        <v>24.5258697989645</v>
      </c>
      <c r="F20" s="838">
        <v>-3.5565981189711</v>
      </c>
      <c r="G20" s="838">
        <v>23.4208749484076</v>
      </c>
      <c r="H20" s="843">
        <v>-0.104675989851561</v>
      </c>
      <c r="I20" s="710"/>
      <c r="J20" s="821">
        <v>20.0641468926625</v>
      </c>
      <c r="K20" s="838">
        <v>28.4327482872139</v>
      </c>
      <c r="L20" s="838">
        <v>-8.36860139455143</v>
      </c>
      <c r="M20" s="838">
        <v>23.4208749484076</v>
      </c>
      <c r="N20" s="843">
        <v>-0.143322060475514</v>
      </c>
      <c r="O20" s="710"/>
      <c r="P20" s="821">
        <v>25.799464033254</v>
      </c>
      <c r="Q20" s="838">
        <v>28.0403563273031</v>
      </c>
      <c r="R20" s="838">
        <v>-2.24089229404917</v>
      </c>
      <c r="S20" s="838">
        <v>23.4208749484076</v>
      </c>
      <c r="T20" s="843">
        <v>0.101558506677738</v>
      </c>
      <c r="U20" s="710"/>
      <c r="V20" s="858">
        <v>26.2162722900212</v>
      </c>
      <c r="W20" s="844">
        <v>26.4396737213633</v>
      </c>
      <c r="X20" s="844">
        <v>29.9002361260277</v>
      </c>
      <c r="Y20" s="863">
        <v>-0.223401431342154</v>
      </c>
      <c r="Z20" s="863">
        <v>-3.68396383600649</v>
      </c>
      <c r="AA20" s="844">
        <v>22.7477954722708</v>
      </c>
      <c r="AB20" s="843">
        <v>0.152475294671008</v>
      </c>
      <c r="AC20" s="710"/>
      <c r="AD20" s="858">
        <v>28.941067257264</v>
      </c>
      <c r="AE20" s="844">
        <v>24.5758949989139</v>
      </c>
      <c r="AF20" s="844">
        <v>29.7534220092556</v>
      </c>
      <c r="AG20" s="863">
        <v>4.36517225835012</v>
      </c>
      <c r="AH20" s="863">
        <v>-0.81235475199162</v>
      </c>
      <c r="AI20" s="844">
        <v>21.4542773037147</v>
      </c>
      <c r="AJ20" s="843">
        <v>0.348964910239741</v>
      </c>
      <c r="AK20" s="710"/>
      <c r="AL20" s="858">
        <v>27.9723680371925</v>
      </c>
      <c r="AM20" s="844">
        <v>23.3847888618057</v>
      </c>
      <c r="AN20" s="844">
        <v>27.6629936782545</v>
      </c>
      <c r="AO20" s="863">
        <v>4.58757917538678</v>
      </c>
      <c r="AP20" s="863">
        <v>0.309374358937944</v>
      </c>
      <c r="AQ20" s="844">
        <v>20.5722959003398</v>
      </c>
      <c r="AR20" s="843">
        <v>0.359710562822034</v>
      </c>
      <c r="AS20" s="710"/>
      <c r="AT20" s="872">
        <v>22.7472614083531</v>
      </c>
      <c r="AU20" s="861">
        <v>22.123247680026</v>
      </c>
      <c r="AV20" s="861">
        <v>29.046608509589</v>
      </c>
      <c r="AW20" s="865">
        <v>0.624013728327181</v>
      </c>
      <c r="AX20" s="865">
        <v>-6.29934710123582</v>
      </c>
      <c r="AY20" s="861">
        <v>21.3188654589858</v>
      </c>
      <c r="AZ20" s="866">
        <v>0.0670014993112698</v>
      </c>
      <c r="BA20" s="710"/>
      <c r="BB20" s="872">
        <v>25.977203052248</v>
      </c>
      <c r="BC20" s="861">
        <v>20.9762802164103</v>
      </c>
      <c r="BD20" s="861">
        <v>26.1479835812731</v>
      </c>
      <c r="BE20" s="865">
        <v>5.00092283583769</v>
      </c>
      <c r="BF20" s="865">
        <v>-0.170780529025095</v>
      </c>
      <c r="BG20" s="861">
        <v>20.4651109770172</v>
      </c>
      <c r="BH20" s="866">
        <v>0.269340932547155</v>
      </c>
      <c r="BI20" s="710"/>
      <c r="BJ20" s="872">
        <v>24.0446214458241</v>
      </c>
      <c r="BK20" s="861">
        <v>20.5923337806509</v>
      </c>
      <c r="BL20" s="861">
        <v>28.4759240608764</v>
      </c>
      <c r="BM20" s="865">
        <v>3.45228766517317</v>
      </c>
      <c r="BN20" s="865">
        <v>-4.43130261505224</v>
      </c>
      <c r="BO20" s="861">
        <v>20.4651109770172</v>
      </c>
      <c r="BP20" s="866">
        <v>0.174907943222336</v>
      </c>
      <c r="BQ20" s="710"/>
      <c r="BR20" s="872">
        <v>26.8427472920793</v>
      </c>
      <c r="BS20" s="861">
        <v>20.0575202881964</v>
      </c>
      <c r="BT20" s="861">
        <v>27.7113958672291</v>
      </c>
      <c r="BU20" s="865">
        <v>6.78522700388286</v>
      </c>
      <c r="BV20" s="865">
        <v>-0.868648575149766</v>
      </c>
      <c r="BW20" s="861">
        <v>20.3116658115256</v>
      </c>
      <c r="BX20" s="839">
        <v>0.321543370256105</v>
      </c>
      <c r="BY20" s="710"/>
      <c r="BZ20" s="872">
        <v>0</v>
      </c>
      <c r="CA20" s="861">
        <v>0</v>
      </c>
      <c r="CB20" s="861">
        <v>0</v>
      </c>
      <c r="CC20" s="865">
        <v>0</v>
      </c>
      <c r="CD20" s="865">
        <v>0</v>
      </c>
      <c r="CE20" s="861">
        <v>0</v>
      </c>
      <c r="CF20" s="839" t="s">
        <v>51</v>
      </c>
      <c r="CG20" s="710"/>
      <c r="CH20" s="872">
        <v>0</v>
      </c>
      <c r="CI20" s="861">
        <v>0</v>
      </c>
      <c r="CJ20" s="861">
        <v>0</v>
      </c>
      <c r="CK20" s="865">
        <v>0</v>
      </c>
      <c r="CL20" s="865">
        <v>0</v>
      </c>
      <c r="CM20" s="861">
        <v>0</v>
      </c>
      <c r="CN20" s="839" t="s">
        <v>51</v>
      </c>
      <c r="CO20" s="710"/>
      <c r="CP20" s="826">
        <v>22.2685514978827</v>
      </c>
      <c r="CQ20" s="838">
        <v>24.9948487305082</v>
      </c>
      <c r="CR20" s="838">
        <v>133.289189361048</v>
      </c>
      <c r="CS20" s="844">
        <v>-2.72629723262546</v>
      </c>
      <c r="CT20" s="844">
        <v>-111.020637863165</v>
      </c>
      <c r="CU20" s="838">
        <v>24.2259443450233</v>
      </c>
      <c r="CV20" s="843">
        <v>-0.0807973806619698</v>
      </c>
      <c r="CW20" s="710"/>
      <c r="CX20" s="858">
        <v>23.9284492821413</v>
      </c>
      <c r="CY20" s="844" t="e">
        <v>#DIV/0!</v>
      </c>
      <c r="CZ20" s="844" t="e">
        <v>#DIV/0!</v>
      </c>
      <c r="DA20" s="844">
        <v>24.3594513839365</v>
      </c>
      <c r="DB20" s="844">
        <v>22.1630236071071</v>
      </c>
      <c r="DC20" s="802">
        <v>0.0796563549419371</v>
      </c>
      <c r="DD20" s="886" t="e">
        <v>#DIV/0!</v>
      </c>
      <c r="DE20" s="886" t="e">
        <v>#DIV/0!</v>
      </c>
      <c r="DF20" s="893">
        <v>0.0991032548521533</v>
      </c>
      <c r="DG20" s="801"/>
    </row>
    <row r="21" s="583" customFormat="1" customHeight="1" spans="1:111">
      <c r="A21" s="690"/>
      <c r="B21" s="827" t="s">
        <v>216</v>
      </c>
      <c r="C21" s="710"/>
      <c r="D21" s="821">
        <v>19.8715618537358</v>
      </c>
      <c r="E21" s="838">
        <v>23.2452615314822</v>
      </c>
      <c r="F21" s="838">
        <v>-3.37369967774639</v>
      </c>
      <c r="G21" s="838">
        <v>22.1585702617743</v>
      </c>
      <c r="H21" s="840">
        <v>-0.103211009601274</v>
      </c>
      <c r="I21" s="710"/>
      <c r="J21" s="821">
        <v>19.0131594703024</v>
      </c>
      <c r="K21" s="838">
        <v>26.9539784838139</v>
      </c>
      <c r="L21" s="838">
        <v>-7.94081901351142</v>
      </c>
      <c r="M21" s="838">
        <v>22.1585702617743</v>
      </c>
      <c r="N21" s="840">
        <v>-0.141950078651869</v>
      </c>
      <c r="O21" s="710"/>
      <c r="P21" s="821">
        <v>24.447254819216</v>
      </c>
      <c r="Q21" s="838">
        <v>26.5740225806393</v>
      </c>
      <c r="R21" s="838">
        <v>-2.12676776142327</v>
      </c>
      <c r="S21" s="838">
        <v>22.1585702617743</v>
      </c>
      <c r="T21" s="840">
        <v>0.103286652992676</v>
      </c>
      <c r="U21" s="710"/>
      <c r="V21" s="821">
        <v>24.8410849157037</v>
      </c>
      <c r="W21" s="838">
        <v>25.0327573356864</v>
      </c>
      <c r="X21" s="838">
        <v>28.3323559739272</v>
      </c>
      <c r="Y21" s="838">
        <v>-0.191672419982748</v>
      </c>
      <c r="Z21" s="838">
        <v>-3.49127105822349</v>
      </c>
      <c r="AA21" s="838">
        <v>21.5206969565305</v>
      </c>
      <c r="AB21" s="840">
        <v>0.154288123933902</v>
      </c>
      <c r="AC21" s="710"/>
      <c r="AD21" s="821">
        <v>27.4121991863562</v>
      </c>
      <c r="AE21" s="838">
        <v>23.0496756906016</v>
      </c>
      <c r="AF21" s="838">
        <v>27.9271228225859</v>
      </c>
      <c r="AG21" s="838">
        <v>4.36252349575465</v>
      </c>
      <c r="AH21" s="838">
        <v>-0.514923636229689</v>
      </c>
      <c r="AI21" s="838">
        <v>20.3015802335886</v>
      </c>
      <c r="AJ21" s="840">
        <v>0.350249530871649</v>
      </c>
      <c r="AK21" s="710"/>
      <c r="AL21" s="821">
        <v>26.4752560277643</v>
      </c>
      <c r="AM21" s="838">
        <v>22.0896120261544</v>
      </c>
      <c r="AN21" s="838">
        <v>26.1720487274257</v>
      </c>
      <c r="AO21" s="838">
        <v>4.3856440016099</v>
      </c>
      <c r="AP21" s="838">
        <v>0.303207300338595</v>
      </c>
      <c r="AQ21" s="838">
        <v>19.4678898840475</v>
      </c>
      <c r="AR21" s="840">
        <v>0.359944821213459</v>
      </c>
      <c r="AS21" s="710"/>
      <c r="AT21" s="873">
        <v>21.5140605931136</v>
      </c>
      <c r="AU21" s="862">
        <v>20.8775170360651</v>
      </c>
      <c r="AV21" s="862">
        <v>27.4666174241153</v>
      </c>
      <c r="AW21" s="862">
        <v>0.636543557048533</v>
      </c>
      <c r="AX21" s="862">
        <v>-5.95255683100174</v>
      </c>
      <c r="AY21" s="862">
        <v>20.1730786464915</v>
      </c>
      <c r="AZ21" s="867">
        <v>0.0664738372422551</v>
      </c>
      <c r="BA21" s="710"/>
      <c r="BB21" s="873">
        <v>24.5523692189538</v>
      </c>
      <c r="BC21" s="862">
        <v>19.7792382648095</v>
      </c>
      <c r="BD21" s="862">
        <v>24.7080503613626</v>
      </c>
      <c r="BE21" s="862">
        <v>4.77313095414436</v>
      </c>
      <c r="BF21" s="862">
        <v>-0.15568114240881</v>
      </c>
      <c r="BG21" s="862">
        <v>19.3646707541597</v>
      </c>
      <c r="BH21" s="867">
        <v>0.267894999644123</v>
      </c>
      <c r="BI21" s="710"/>
      <c r="BJ21" s="873">
        <v>22.7159411812836</v>
      </c>
      <c r="BK21" s="862">
        <v>19.4128696090526</v>
      </c>
      <c r="BL21" s="862">
        <v>26.8976879265258</v>
      </c>
      <c r="BM21" s="862">
        <v>3.30307157223095</v>
      </c>
      <c r="BN21" s="862">
        <v>-4.18174674524219</v>
      </c>
      <c r="BO21" s="862">
        <v>19.3646707541597</v>
      </c>
      <c r="BP21" s="867">
        <v>0.173061058959861</v>
      </c>
      <c r="BQ21" s="710"/>
      <c r="BR21" s="873">
        <v>25.3543185798452</v>
      </c>
      <c r="BS21" s="862">
        <v>18.9012338955671</v>
      </c>
      <c r="BT21" s="862">
        <v>26.1590641563497</v>
      </c>
      <c r="BU21" s="862">
        <v>6.45308468427813</v>
      </c>
      <c r="BV21" s="862">
        <v>-0.804745576504477</v>
      </c>
      <c r="BW21" s="862">
        <v>19.2212551561725</v>
      </c>
      <c r="BX21" s="840">
        <v>0.319077155671762</v>
      </c>
      <c r="BY21" s="710"/>
      <c r="BZ21" s="873">
        <v>0</v>
      </c>
      <c r="CA21" s="862">
        <v>0</v>
      </c>
      <c r="CB21" s="862">
        <v>0</v>
      </c>
      <c r="CC21" s="862">
        <v>0</v>
      </c>
      <c r="CD21" s="862">
        <v>0</v>
      </c>
      <c r="CE21" s="862">
        <v>0</v>
      </c>
      <c r="CF21" s="840" t="s">
        <v>51</v>
      </c>
      <c r="CG21" s="710"/>
      <c r="CH21" s="873">
        <v>0</v>
      </c>
      <c r="CI21" s="862">
        <v>0</v>
      </c>
      <c r="CJ21" s="862">
        <v>0</v>
      </c>
      <c r="CK21" s="862">
        <v>0</v>
      </c>
      <c r="CL21" s="862">
        <v>0</v>
      </c>
      <c r="CM21" s="862">
        <v>0</v>
      </c>
      <c r="CN21" s="840" t="s">
        <v>51</v>
      </c>
      <c r="CO21" s="710"/>
      <c r="CP21" s="821">
        <v>21.0337616655062</v>
      </c>
      <c r="CQ21" s="838">
        <v>23.6007942870845</v>
      </c>
      <c r="CR21" s="838">
        <v>126.28114739924</v>
      </c>
      <c r="CS21" s="838">
        <v>-2.56703262157834</v>
      </c>
      <c r="CT21" s="838">
        <v>-105.247385733734</v>
      </c>
      <c r="CU21" s="838">
        <v>22.9176427678791</v>
      </c>
      <c r="CV21" s="840">
        <v>-0.0822022195499657</v>
      </c>
      <c r="CW21" s="710"/>
      <c r="CX21" s="821">
        <v>22.0368255790876</v>
      </c>
      <c r="CY21" s="838" t="e">
        <v>#DIV/0!</v>
      </c>
      <c r="CZ21" s="838" t="e">
        <v>#DIV/0!</v>
      </c>
      <c r="DA21" s="838">
        <v>24.7467189103257</v>
      </c>
      <c r="DB21" s="838">
        <v>20.9951098518234</v>
      </c>
      <c r="DC21" s="885">
        <v>0.0496170648601655</v>
      </c>
      <c r="DD21" s="885" t="e">
        <v>#DIV/0!</v>
      </c>
      <c r="DE21" s="885" t="e">
        <v>#DIV/0!</v>
      </c>
      <c r="DF21" s="840">
        <v>0.17868966082959</v>
      </c>
      <c r="DG21" s="801"/>
    </row>
    <row r="22" s="583" customFormat="1" customHeight="1" spans="1:111">
      <c r="A22" s="690"/>
      <c r="B22" s="827" t="s">
        <v>217</v>
      </c>
      <c r="C22" s="710"/>
      <c r="D22" s="821">
        <v>78.8040100250625</v>
      </c>
      <c r="E22" s="838">
        <v>91.48894654904</v>
      </c>
      <c r="F22" s="838">
        <v>-12.6849365239774</v>
      </c>
      <c r="G22" s="838">
        <v>96.3210536312499</v>
      </c>
      <c r="H22" s="840">
        <v>-0.181861004897731</v>
      </c>
      <c r="I22" s="710"/>
      <c r="J22" s="821">
        <v>75.5405421779647</v>
      </c>
      <c r="K22" s="838">
        <v>104.875718947583</v>
      </c>
      <c r="L22" s="838">
        <v>-29.3351767696183</v>
      </c>
      <c r="M22" s="838">
        <v>96.3210536312499</v>
      </c>
      <c r="N22" s="840">
        <v>-0.215742152622625</v>
      </c>
      <c r="O22" s="710"/>
      <c r="P22" s="821">
        <v>97.3013928160017</v>
      </c>
      <c r="Q22" s="838">
        <v>105.057561441188</v>
      </c>
      <c r="R22" s="838">
        <v>-7.7561686251865</v>
      </c>
      <c r="S22" s="838">
        <v>96.3210536312499</v>
      </c>
      <c r="T22" s="840">
        <v>0.0101778287071577</v>
      </c>
      <c r="U22" s="710"/>
      <c r="V22" s="821">
        <v>99.1122472603797</v>
      </c>
      <c r="W22" s="838">
        <v>104.379702306549</v>
      </c>
      <c r="X22" s="838">
        <v>112.923217629907</v>
      </c>
      <c r="Y22" s="838">
        <v>-5.26745504616933</v>
      </c>
      <c r="Z22" s="838">
        <v>-13.8109703695275</v>
      </c>
      <c r="AA22" s="838">
        <v>93.8224631465893</v>
      </c>
      <c r="AB22" s="840">
        <v>0.0563807849035638</v>
      </c>
      <c r="AC22" s="710"/>
      <c r="AD22" s="821">
        <v>111.736296614652</v>
      </c>
      <c r="AE22" s="838">
        <v>102.848046768904</v>
      </c>
      <c r="AF22" s="838">
        <v>114.224174810029</v>
      </c>
      <c r="AG22" s="838">
        <v>8.88824984574796</v>
      </c>
      <c r="AH22" s="838">
        <v>-2.48787819537655</v>
      </c>
      <c r="AI22" s="838">
        <v>87.3351382961749</v>
      </c>
      <c r="AJ22" s="840">
        <v>0.279396801728611</v>
      </c>
      <c r="AK22" s="710"/>
      <c r="AL22" s="821">
        <v>112.463109426979</v>
      </c>
      <c r="AM22" s="838">
        <v>105.803589759287</v>
      </c>
      <c r="AN22" s="838">
        <v>113.768421863647</v>
      </c>
      <c r="AO22" s="838">
        <v>6.65951966769173</v>
      </c>
      <c r="AP22" s="838">
        <v>-1.30531243666859</v>
      </c>
      <c r="AQ22" s="838">
        <v>83.5231672921267</v>
      </c>
      <c r="AR22" s="840">
        <v>0.346489998800371</v>
      </c>
      <c r="AS22" s="710"/>
      <c r="AT22" s="873">
        <v>95.3948853963051</v>
      </c>
      <c r="AU22" s="862">
        <v>106.740992232901</v>
      </c>
      <c r="AV22" s="862">
        <v>123.208374189939</v>
      </c>
      <c r="AW22" s="862">
        <v>-11.3461068365956</v>
      </c>
      <c r="AX22" s="862">
        <v>-27.8134887936341</v>
      </c>
      <c r="AY22" s="862">
        <v>86.8737857808313</v>
      </c>
      <c r="AZ22" s="867">
        <v>0.0980859708010329</v>
      </c>
      <c r="BA22" s="710"/>
      <c r="BB22" s="873">
        <v>113.438749129999</v>
      </c>
      <c r="BC22" s="862">
        <v>107.050826468176</v>
      </c>
      <c r="BD22" s="862">
        <v>115.834092582493</v>
      </c>
      <c r="BE22" s="862">
        <v>6.38792266182358</v>
      </c>
      <c r="BF22" s="862">
        <v>-2.39534345249341</v>
      </c>
      <c r="BG22" s="862">
        <v>83.5276843824416</v>
      </c>
      <c r="BH22" s="867">
        <v>0.358097617199664</v>
      </c>
      <c r="BI22" s="710"/>
      <c r="BJ22" s="873">
        <v>107.86983781601</v>
      </c>
      <c r="BK22" s="862">
        <v>106.805444774945</v>
      </c>
      <c r="BL22" s="862">
        <v>129.169662773823</v>
      </c>
      <c r="BM22" s="862">
        <v>1.0643930410655</v>
      </c>
      <c r="BN22" s="862">
        <v>-21.2998249578128</v>
      </c>
      <c r="BO22" s="862">
        <v>83.5276843824416</v>
      </c>
      <c r="BP22" s="867">
        <v>0.291426173412339</v>
      </c>
      <c r="BQ22" s="710"/>
      <c r="BR22" s="873">
        <v>121.979032009849</v>
      </c>
      <c r="BS22" s="862">
        <v>107.119677132135</v>
      </c>
      <c r="BT22" s="862">
        <v>130.961923852423</v>
      </c>
      <c r="BU22" s="862">
        <v>14.8593548777139</v>
      </c>
      <c r="BV22" s="862">
        <v>-8.98289184257432</v>
      </c>
      <c r="BW22" s="862">
        <v>82.4641188996253</v>
      </c>
      <c r="BX22" s="840">
        <v>0.479177048606086</v>
      </c>
      <c r="BY22" s="710"/>
      <c r="BZ22" s="873">
        <v>0</v>
      </c>
      <c r="CA22" s="862">
        <v>0</v>
      </c>
      <c r="CB22" s="862">
        <v>0</v>
      </c>
      <c r="CC22" s="862">
        <v>0</v>
      </c>
      <c r="CD22" s="862">
        <v>0</v>
      </c>
      <c r="CE22" s="862">
        <v>0</v>
      </c>
      <c r="CF22" s="840" t="s">
        <v>51</v>
      </c>
      <c r="CG22" s="710"/>
      <c r="CH22" s="873">
        <v>0</v>
      </c>
      <c r="CI22" s="862">
        <v>0</v>
      </c>
      <c r="CJ22" s="862">
        <v>0</v>
      </c>
      <c r="CK22" s="862">
        <v>0</v>
      </c>
      <c r="CL22" s="862">
        <v>0</v>
      </c>
      <c r="CM22" s="862">
        <v>0</v>
      </c>
      <c r="CN22" s="840" t="s">
        <v>51</v>
      </c>
      <c r="CO22" s="710"/>
      <c r="CP22" s="821">
        <v>101.192934032305</v>
      </c>
      <c r="CQ22" s="838">
        <v>116.126618300248</v>
      </c>
      <c r="CR22" s="838">
        <v>507.377989627908</v>
      </c>
      <c r="CS22" s="838">
        <v>-14.9336842679427</v>
      </c>
      <c r="CT22" s="838">
        <v>-406.185055595603</v>
      </c>
      <c r="CU22" s="838">
        <v>100.290711615616</v>
      </c>
      <c r="CV22" s="840">
        <v>0.0089960715419638</v>
      </c>
      <c r="CW22" s="710"/>
      <c r="CX22" s="821">
        <v>0</v>
      </c>
      <c r="CY22" s="838" t="e">
        <v>#DIV/0!</v>
      </c>
      <c r="CZ22" s="838" t="e">
        <v>#DIV/0!</v>
      </c>
      <c r="DA22" s="838">
        <v>0</v>
      </c>
      <c r="DB22" s="838">
        <v>84.9341242969742</v>
      </c>
      <c r="DC22" s="885">
        <v>-1</v>
      </c>
      <c r="DD22" s="885" t="e">
        <v>#DIV/0!</v>
      </c>
      <c r="DE22" s="885" t="e">
        <v>#DIV/0!</v>
      </c>
      <c r="DF22" s="840">
        <v>-1</v>
      </c>
      <c r="DG22" s="801"/>
    </row>
    <row r="23" s="583" customFormat="1" customHeight="1" spans="1:111">
      <c r="A23" s="690"/>
      <c r="B23" s="822" t="s">
        <v>218</v>
      </c>
      <c r="C23" s="710"/>
      <c r="D23" s="821">
        <v>1.86207684918543</v>
      </c>
      <c r="E23" s="838">
        <v>1.6607570663674</v>
      </c>
      <c r="F23" s="844">
        <v>0.201319782818023</v>
      </c>
      <c r="G23" s="838">
        <v>1.46707443238761</v>
      </c>
      <c r="H23" s="845">
        <v>0.269244973586624</v>
      </c>
      <c r="I23" s="710"/>
      <c r="J23" s="821">
        <v>1.75112275105411</v>
      </c>
      <c r="K23" s="838">
        <v>1.73189778519075</v>
      </c>
      <c r="L23" s="844">
        <v>0.0192249658633572</v>
      </c>
      <c r="M23" s="838">
        <v>1.46707443238761</v>
      </c>
      <c r="N23" s="845">
        <v>0.193615478803089</v>
      </c>
      <c r="O23" s="710"/>
      <c r="P23" s="821">
        <v>1.92000974654626</v>
      </c>
      <c r="Q23" s="838">
        <v>2.32007387145817</v>
      </c>
      <c r="R23" s="844">
        <v>-0.400064124911907</v>
      </c>
      <c r="S23" s="838">
        <v>1.46707443238761</v>
      </c>
      <c r="T23" s="845">
        <v>0.308733697595364</v>
      </c>
      <c r="U23" s="710"/>
      <c r="V23" s="858">
        <v>2.19577811085986</v>
      </c>
      <c r="W23" s="844">
        <v>2.28295684406494</v>
      </c>
      <c r="X23" s="844">
        <v>2.2185059204638</v>
      </c>
      <c r="Y23" s="844">
        <v>-0.08717873320508</v>
      </c>
      <c r="Z23" s="844">
        <v>-0.0227278096039307</v>
      </c>
      <c r="AA23" s="844">
        <v>0.952731266385977</v>
      </c>
      <c r="AB23" s="845">
        <v>1.30471927219222</v>
      </c>
      <c r="AC23" s="710"/>
      <c r="AD23" s="858">
        <v>2.27998172033124</v>
      </c>
      <c r="AE23" s="844">
        <v>2.24298585636864</v>
      </c>
      <c r="AF23" s="844">
        <v>2.24085040646343</v>
      </c>
      <c r="AG23" s="844">
        <v>0.0369958639626065</v>
      </c>
      <c r="AH23" s="844">
        <v>0.0391313138678075</v>
      </c>
      <c r="AI23" s="844">
        <v>1.09459598348554</v>
      </c>
      <c r="AJ23" s="845">
        <v>1.08294362004788</v>
      </c>
      <c r="AK23" s="710"/>
      <c r="AL23" s="858">
        <v>2.06402152197546</v>
      </c>
      <c r="AM23" s="844">
        <v>2.16311295183678</v>
      </c>
      <c r="AN23" s="844">
        <v>2.20049648288638</v>
      </c>
      <c r="AO23" s="844">
        <v>-0.0990914298613124</v>
      </c>
      <c r="AP23" s="844">
        <v>-0.136474960910919</v>
      </c>
      <c r="AQ23" s="844">
        <v>1.0287972453436</v>
      </c>
      <c r="AR23" s="845">
        <v>1.00624713112068</v>
      </c>
      <c r="AS23" s="710"/>
      <c r="AT23" s="872">
        <v>1.98547267160719</v>
      </c>
      <c r="AU23" s="861">
        <v>2.11760251926459</v>
      </c>
      <c r="AV23" s="861">
        <v>2.37349125720121</v>
      </c>
      <c r="AW23" s="861">
        <v>-0.1321298476574</v>
      </c>
      <c r="AX23" s="861">
        <v>-0.388018585594018</v>
      </c>
      <c r="AY23" s="861">
        <v>1.1817817490698</v>
      </c>
      <c r="AZ23" s="876">
        <v>0.68006713013633</v>
      </c>
      <c r="BA23" s="710"/>
      <c r="BB23" s="872">
        <v>1.81362473147056</v>
      </c>
      <c r="BC23" s="861">
        <v>2.47370682852954</v>
      </c>
      <c r="BD23" s="861">
        <v>1.79138901720883</v>
      </c>
      <c r="BE23" s="861">
        <v>-0.660082097058988</v>
      </c>
      <c r="BF23" s="861">
        <v>0.0222357142617227</v>
      </c>
      <c r="BG23" s="861">
        <v>1.14343502653506</v>
      </c>
      <c r="BH23" s="876">
        <v>0.586119621476324</v>
      </c>
      <c r="BI23" s="710"/>
      <c r="BJ23" s="872">
        <v>1.8387616953706</v>
      </c>
      <c r="BK23" s="861">
        <v>2.48907444444463</v>
      </c>
      <c r="BL23" s="861">
        <v>1.81567802323885</v>
      </c>
      <c r="BM23" s="861">
        <v>-0.650312749074028</v>
      </c>
      <c r="BN23" s="861">
        <v>0.0230836721317447</v>
      </c>
      <c r="BO23" s="861">
        <v>1.14343502653506</v>
      </c>
      <c r="BP23" s="876">
        <v>0.608103348856283</v>
      </c>
      <c r="BQ23" s="710"/>
      <c r="BR23" s="872">
        <v>2.44003484417411</v>
      </c>
      <c r="BS23" s="861">
        <v>2.50340133917981</v>
      </c>
      <c r="BT23" s="861">
        <v>1.82817914816879</v>
      </c>
      <c r="BU23" s="861">
        <v>-0.0633664950056976</v>
      </c>
      <c r="BV23" s="861">
        <v>0.611855696005329</v>
      </c>
      <c r="BW23" s="861">
        <v>1.08849525808669</v>
      </c>
      <c r="BX23" s="840">
        <v>1.24165868068466</v>
      </c>
      <c r="BY23" s="710"/>
      <c r="BZ23" s="872">
        <v>0</v>
      </c>
      <c r="CA23" s="861">
        <v>0</v>
      </c>
      <c r="CB23" s="861">
        <v>0</v>
      </c>
      <c r="CC23" s="861">
        <v>0</v>
      </c>
      <c r="CD23" s="861">
        <v>0</v>
      </c>
      <c r="CE23" s="861">
        <v>0</v>
      </c>
      <c r="CF23" s="840" t="s">
        <v>51</v>
      </c>
      <c r="CG23" s="710"/>
      <c r="CH23" s="872">
        <v>0</v>
      </c>
      <c r="CI23" s="861">
        <v>0</v>
      </c>
      <c r="CJ23" s="861">
        <v>0</v>
      </c>
      <c r="CK23" s="861">
        <v>0</v>
      </c>
      <c r="CL23" s="861">
        <v>0</v>
      </c>
      <c r="CM23" s="861">
        <v>0</v>
      </c>
      <c r="CN23" s="840" t="s">
        <v>51</v>
      </c>
      <c r="CO23" s="710"/>
      <c r="CP23" s="821">
        <v>1.79746446411575</v>
      </c>
      <c r="CQ23" s="838">
        <v>2.38136376354763</v>
      </c>
      <c r="CR23" s="838">
        <v>10.3430549724394</v>
      </c>
      <c r="CS23" s="844">
        <v>-0.583899299431876</v>
      </c>
      <c r="CT23" s="844">
        <v>-8.54559050832362</v>
      </c>
      <c r="CU23" s="838">
        <v>1.28405510119441</v>
      </c>
      <c r="CV23" s="845">
        <v>0.399834370381598</v>
      </c>
      <c r="CW23" s="710"/>
      <c r="CX23" s="858">
        <v>2.21114607127915</v>
      </c>
      <c r="CY23" s="844" t="e">
        <v>#DIV/0!</v>
      </c>
      <c r="CZ23" s="844" t="e">
        <v>#DIV/0!</v>
      </c>
      <c r="DA23" s="844">
        <v>1.78488537638406</v>
      </c>
      <c r="DB23" s="844">
        <v>1.22397555271902</v>
      </c>
      <c r="DC23" s="802">
        <v>0.806527970568661</v>
      </c>
      <c r="DD23" s="886" t="e">
        <v>#DIV/0!</v>
      </c>
      <c r="DE23" s="886" t="e">
        <v>#DIV/0!</v>
      </c>
      <c r="DF23" s="894">
        <v>0.458268812983234</v>
      </c>
      <c r="DG23" s="801"/>
    </row>
    <row r="24" s="583" customFormat="1" customHeight="1" spans="1:111">
      <c r="A24" s="690"/>
      <c r="B24" s="827" t="s">
        <v>216</v>
      </c>
      <c r="C24" s="710"/>
      <c r="D24" s="821">
        <v>1.84049669851326</v>
      </c>
      <c r="E24" s="838">
        <v>1.64174201663905</v>
      </c>
      <c r="F24" s="838">
        <v>0.19875468187421</v>
      </c>
      <c r="G24" s="838">
        <v>1.44796987282052</v>
      </c>
      <c r="H24" s="840">
        <v>0.271087702210359</v>
      </c>
      <c r="I24" s="710"/>
      <c r="J24" s="821">
        <v>1.73076844386933</v>
      </c>
      <c r="K24" s="838">
        <v>1.71243887966083</v>
      </c>
      <c r="L24" s="838">
        <v>0.0183295642084971</v>
      </c>
      <c r="M24" s="838">
        <v>1.44796987282052</v>
      </c>
      <c r="N24" s="840">
        <v>0.195306944127185</v>
      </c>
      <c r="O24" s="710"/>
      <c r="P24" s="821">
        <v>1.89763042324939</v>
      </c>
      <c r="Q24" s="838">
        <v>2.29331847803693</v>
      </c>
      <c r="R24" s="838">
        <v>-0.395688054787548</v>
      </c>
      <c r="S24" s="838">
        <v>1.44796987282052</v>
      </c>
      <c r="T24" s="840">
        <v>0.310545515393192</v>
      </c>
      <c r="U24" s="710"/>
      <c r="V24" s="821">
        <v>2.17008556141195</v>
      </c>
      <c r="W24" s="838">
        <v>2.25444209777936</v>
      </c>
      <c r="X24" s="838">
        <v>2.19259010314381</v>
      </c>
      <c r="Y24" s="838">
        <v>-0.0843565363674017</v>
      </c>
      <c r="Z24" s="838">
        <v>-0.0225045417318541</v>
      </c>
      <c r="AA24" s="838">
        <v>0.940104693453458</v>
      </c>
      <c r="AB24" s="840">
        <v>1.30834456685902</v>
      </c>
      <c r="AC24" s="710"/>
      <c r="AD24" s="821">
        <v>2.25242058202845</v>
      </c>
      <c r="AE24" s="838">
        <v>2.19417264916387</v>
      </c>
      <c r="AF24" s="838">
        <v>2.19376914397984</v>
      </c>
      <c r="AG24" s="838">
        <v>0.0582479328645835</v>
      </c>
      <c r="AH24" s="838">
        <v>0.0586514380486136</v>
      </c>
      <c r="AI24" s="838">
        <v>1.0803353574838</v>
      </c>
      <c r="AJ24" s="840">
        <v>1.08492720933853</v>
      </c>
      <c r="AK24" s="710"/>
      <c r="AL24" s="821">
        <v>2.03757658900041</v>
      </c>
      <c r="AM24" s="838">
        <v>2.13119220235044</v>
      </c>
      <c r="AN24" s="838">
        <v>2.1714408674363</v>
      </c>
      <c r="AO24" s="838">
        <v>-0.0936156133500283</v>
      </c>
      <c r="AP24" s="838">
        <v>-0.133864278435891</v>
      </c>
      <c r="AQ24" s="838">
        <v>1.01544100574718</v>
      </c>
      <c r="AR24" s="840">
        <v>1.00659277837723</v>
      </c>
      <c r="AS24" s="710"/>
      <c r="AT24" s="873">
        <v>1.95860098422567</v>
      </c>
      <c r="AU24" s="862">
        <v>2.08431424141464</v>
      </c>
      <c r="AV24" s="862">
        <v>2.34091782754009</v>
      </c>
      <c r="AW24" s="862">
        <v>-0.125713257188966</v>
      </c>
      <c r="AX24" s="862">
        <v>-0.382316843314418</v>
      </c>
      <c r="AY24" s="862">
        <v>1.16636413583879</v>
      </c>
      <c r="AZ24" s="867">
        <v>0.679236289974865</v>
      </c>
      <c r="BA24" s="710"/>
      <c r="BB24" s="873">
        <v>1.7878753326819</v>
      </c>
      <c r="BC24" s="862">
        <v>2.43286549954635</v>
      </c>
      <c r="BD24" s="862">
        <v>1.76554571542387</v>
      </c>
      <c r="BE24" s="862">
        <v>-0.644990166864453</v>
      </c>
      <c r="BF24" s="862">
        <v>0.0223296172580276</v>
      </c>
      <c r="BG24" s="862">
        <v>1.1284862991142</v>
      </c>
      <c r="BH24" s="867">
        <v>0.584312839318724</v>
      </c>
      <c r="BI24" s="710"/>
      <c r="BJ24" s="873">
        <v>1.81186996252356</v>
      </c>
      <c r="BK24" s="862">
        <v>2.44743316047608</v>
      </c>
      <c r="BL24" s="862">
        <v>1.78881219539633</v>
      </c>
      <c r="BM24" s="862">
        <v>-0.63556319795252</v>
      </c>
      <c r="BN24" s="862">
        <v>0.0230577671272307</v>
      </c>
      <c r="BO24" s="862">
        <v>1.1284862991142</v>
      </c>
      <c r="BP24" s="867">
        <v>0.605575507603215</v>
      </c>
      <c r="BQ24" s="710"/>
      <c r="BR24" s="873">
        <v>2.40386344945742</v>
      </c>
      <c r="BS24" s="862">
        <v>2.4605499293409</v>
      </c>
      <c r="BT24" s="862">
        <v>1.79999516039789</v>
      </c>
      <c r="BU24" s="862">
        <v>-0.0566864798834721</v>
      </c>
      <c r="BV24" s="862">
        <v>0.603868289059537</v>
      </c>
      <c r="BW24" s="862">
        <v>1.07436420054318</v>
      </c>
      <c r="BX24" s="840">
        <v>1.23747538147871</v>
      </c>
      <c r="BY24" s="710"/>
      <c r="BZ24" s="873">
        <v>0</v>
      </c>
      <c r="CA24" s="862">
        <v>0</v>
      </c>
      <c r="CB24" s="862">
        <v>0</v>
      </c>
      <c r="CC24" s="862">
        <v>0</v>
      </c>
      <c r="CD24" s="862">
        <v>0</v>
      </c>
      <c r="CE24" s="862">
        <v>0</v>
      </c>
      <c r="CF24" s="840" t="s">
        <v>51</v>
      </c>
      <c r="CG24" s="710"/>
      <c r="CH24" s="873">
        <v>0</v>
      </c>
      <c r="CI24" s="862">
        <v>0</v>
      </c>
      <c r="CJ24" s="862">
        <v>0</v>
      </c>
      <c r="CK24" s="862">
        <v>0</v>
      </c>
      <c r="CL24" s="862">
        <v>0</v>
      </c>
      <c r="CM24" s="862">
        <v>0</v>
      </c>
      <c r="CN24" s="840" t="s">
        <v>51</v>
      </c>
      <c r="CO24" s="710"/>
      <c r="CP24" s="821">
        <v>1.77081861650583</v>
      </c>
      <c r="CQ24" s="838">
        <v>2.34525803867832</v>
      </c>
      <c r="CR24" s="838">
        <v>10.2207134204415</v>
      </c>
      <c r="CS24" s="838">
        <v>-0.574439422172487</v>
      </c>
      <c r="CT24" s="838">
        <v>-8.44989480393562</v>
      </c>
      <c r="CU24" s="838">
        <v>1.2669564200953</v>
      </c>
      <c r="CV24" s="840">
        <v>0.397694970733584</v>
      </c>
      <c r="CW24" s="710"/>
      <c r="CX24" s="821">
        <v>2.1763678774786</v>
      </c>
      <c r="CY24" s="838" t="e">
        <v>#DIV/0!</v>
      </c>
      <c r="CZ24" s="838" t="e">
        <v>#DIV/0!</v>
      </c>
      <c r="DA24" s="838">
        <v>3.62679230858457</v>
      </c>
      <c r="DB24" s="838">
        <v>1.20934627551772</v>
      </c>
      <c r="DC24" s="885">
        <v>0.799623417657532</v>
      </c>
      <c r="DD24" s="885" t="e">
        <v>#DIV/0!</v>
      </c>
      <c r="DE24" s="885" t="e">
        <v>#DIV/0!</v>
      </c>
      <c r="DF24" s="840">
        <v>1.99896926298628</v>
      </c>
      <c r="DG24" s="801"/>
    </row>
    <row r="25" s="583" customFormat="1" customHeight="1" spans="1:111">
      <c r="A25" s="690"/>
      <c r="B25" s="827" t="s">
        <v>217</v>
      </c>
      <c r="C25" s="710"/>
      <c r="D25" s="821">
        <v>2.99906436420723</v>
      </c>
      <c r="E25" s="838">
        <v>2.65505506263856</v>
      </c>
      <c r="F25" s="838">
        <v>0.344009301568671</v>
      </c>
      <c r="G25" s="838">
        <v>2.55858451102318</v>
      </c>
      <c r="H25" s="840">
        <v>0.17215763297492</v>
      </c>
      <c r="I25" s="710"/>
      <c r="J25" s="821">
        <v>2.82552532440351</v>
      </c>
      <c r="K25" s="838">
        <v>2.7377991371704</v>
      </c>
      <c r="L25" s="838">
        <v>0.0877261872331148</v>
      </c>
      <c r="M25" s="838">
        <v>2.55858451102318</v>
      </c>
      <c r="N25" s="840">
        <v>0.104331442729473</v>
      </c>
      <c r="O25" s="710"/>
      <c r="P25" s="821">
        <v>3.10338045868678</v>
      </c>
      <c r="Q25" s="838">
        <v>3.72536487544274</v>
      </c>
      <c r="R25" s="838">
        <v>-0.621984416755965</v>
      </c>
      <c r="S25" s="838">
        <v>2.55858451102318</v>
      </c>
      <c r="T25" s="840">
        <v>0.212928650711534</v>
      </c>
      <c r="U25" s="710"/>
      <c r="V25" s="821">
        <v>3.55768956849603</v>
      </c>
      <c r="W25" s="838">
        <v>3.86261016477654</v>
      </c>
      <c r="X25" s="838">
        <v>3.59081005935646</v>
      </c>
      <c r="Y25" s="838">
        <v>-0.304920596280514</v>
      </c>
      <c r="Z25" s="838">
        <v>-0.0331204908604361</v>
      </c>
      <c r="AA25" s="838">
        <v>1.68407391209272</v>
      </c>
      <c r="AB25" s="840">
        <v>1.11254954010602</v>
      </c>
      <c r="AC25" s="710"/>
      <c r="AD25" s="821">
        <v>3.77254396984925</v>
      </c>
      <c r="AE25" s="838">
        <v>4.02287423047178</v>
      </c>
      <c r="AF25" s="838">
        <v>3.68686458708198</v>
      </c>
      <c r="AG25" s="838">
        <v>-0.250330260622524</v>
      </c>
      <c r="AH25" s="838">
        <v>0.0856793827672777</v>
      </c>
      <c r="AI25" s="838">
        <v>1.90964300983326</v>
      </c>
      <c r="AJ25" s="840">
        <v>0.97552314774197</v>
      </c>
      <c r="AK25" s="710"/>
      <c r="AL25" s="821">
        <v>3.55646295521139</v>
      </c>
      <c r="AM25" s="838">
        <v>4.1943953404614</v>
      </c>
      <c r="AN25" s="838">
        <v>3.8785237018852</v>
      </c>
      <c r="AO25" s="838">
        <v>-0.637932385250009</v>
      </c>
      <c r="AP25" s="838">
        <v>-0.322060746673804</v>
      </c>
      <c r="AQ25" s="838">
        <v>1.79009961848241</v>
      </c>
      <c r="AR25" s="840">
        <v>0.986740245342576</v>
      </c>
      <c r="AS25" s="710"/>
      <c r="AT25" s="873">
        <v>3.56847863194227</v>
      </c>
      <c r="AU25" s="862">
        <v>4.37874862285256</v>
      </c>
      <c r="AV25" s="862">
        <v>4.31475009046615</v>
      </c>
      <c r="AW25" s="862">
        <v>-0.81026999091029</v>
      </c>
      <c r="AX25" s="862">
        <v>-0.746271458523883</v>
      </c>
      <c r="AY25" s="862">
        <v>2.06388337206845</v>
      </c>
      <c r="AZ25" s="867">
        <v>0.729011765023279</v>
      </c>
      <c r="BA25" s="710"/>
      <c r="BB25" s="873">
        <v>3.39421762307933</v>
      </c>
      <c r="BC25" s="862">
        <v>5.41044505716553</v>
      </c>
      <c r="BD25" s="862">
        <v>3.40103670696877</v>
      </c>
      <c r="BE25" s="862">
        <v>-2.0162274340862</v>
      </c>
      <c r="BF25" s="862">
        <v>-0.00681908388943819</v>
      </c>
      <c r="BG25" s="862">
        <v>2.00009693393742</v>
      </c>
      <c r="BH25" s="867">
        <v>0.697026561806397</v>
      </c>
      <c r="BI25" s="710"/>
      <c r="BJ25" s="873">
        <v>3.53533639782699</v>
      </c>
      <c r="BK25" s="862">
        <v>5.53285035826543</v>
      </c>
      <c r="BL25" s="862">
        <v>3.52975653798256</v>
      </c>
      <c r="BM25" s="862">
        <v>-1.99751396043844</v>
      </c>
      <c r="BN25" s="862">
        <v>0.00557985984443565</v>
      </c>
      <c r="BO25" s="862">
        <v>2.00009693393742</v>
      </c>
      <c r="BP25" s="867">
        <v>0.767582529546347</v>
      </c>
      <c r="BQ25" s="710"/>
      <c r="BR25" s="873">
        <v>4.75201127819549</v>
      </c>
      <c r="BS25" s="862">
        <v>5.72988241528768</v>
      </c>
      <c r="BT25" s="862">
        <v>3.70278597200623</v>
      </c>
      <c r="BU25" s="862">
        <v>-0.977871137092195</v>
      </c>
      <c r="BV25" s="862">
        <v>1.04922530618926</v>
      </c>
      <c r="BW25" s="862">
        <v>1.89395317134744</v>
      </c>
      <c r="BX25" s="840">
        <v>1.50904370292044</v>
      </c>
      <c r="BY25" s="710"/>
      <c r="BZ25" s="873">
        <v>0</v>
      </c>
      <c r="CA25" s="862">
        <v>0</v>
      </c>
      <c r="CB25" s="862">
        <v>0</v>
      </c>
      <c r="CC25" s="862">
        <v>0</v>
      </c>
      <c r="CD25" s="862">
        <v>0</v>
      </c>
      <c r="CE25" s="862">
        <v>0</v>
      </c>
      <c r="CF25" s="840" t="s">
        <v>51</v>
      </c>
      <c r="CG25" s="710"/>
      <c r="CH25" s="873">
        <v>0</v>
      </c>
      <c r="CI25" s="862">
        <v>0</v>
      </c>
      <c r="CJ25" s="862">
        <v>0</v>
      </c>
      <c r="CK25" s="862">
        <v>0</v>
      </c>
      <c r="CL25" s="862">
        <v>0</v>
      </c>
      <c r="CM25" s="862">
        <v>0</v>
      </c>
      <c r="CN25" s="840" t="s">
        <v>51</v>
      </c>
      <c r="CO25" s="710"/>
      <c r="CP25" s="821">
        <v>3.50059402882206</v>
      </c>
      <c r="CQ25" s="838">
        <v>4.74165795037825</v>
      </c>
      <c r="CR25" s="838">
        <v>16.8736386446127</v>
      </c>
      <c r="CS25" s="838">
        <v>-1.24106392155619</v>
      </c>
      <c r="CT25" s="838">
        <v>-13.3730446157906</v>
      </c>
      <c r="CU25" s="838">
        <v>2.27817390465591</v>
      </c>
      <c r="CV25" s="840">
        <v>0.536578933534391</v>
      </c>
      <c r="CW25" s="710"/>
      <c r="CX25" s="821">
        <v>4.57495109715981</v>
      </c>
      <c r="CY25" s="838" t="e">
        <v>#DIV/0!</v>
      </c>
      <c r="CZ25" s="838" t="e">
        <v>#DIV/0!</v>
      </c>
      <c r="DA25" s="838">
        <v>0</v>
      </c>
      <c r="DB25" s="838">
        <v>2.01024579576431</v>
      </c>
      <c r="DC25" s="885">
        <v>1.27581677166019</v>
      </c>
      <c r="DD25" s="885" t="e">
        <v>#DIV/0!</v>
      </c>
      <c r="DE25" s="885" t="e">
        <v>#DIV/0!</v>
      </c>
      <c r="DF25" s="840">
        <v>-1</v>
      </c>
      <c r="DG25" s="801"/>
    </row>
    <row r="26" ht="9" customHeight="1" spans="1:111">
      <c r="A26" s="823"/>
      <c r="B26" s="730"/>
      <c r="C26" s="712"/>
      <c r="D26" s="828"/>
      <c r="E26" s="846"/>
      <c r="F26" s="846"/>
      <c r="G26" s="846"/>
      <c r="H26" s="847" t="s">
        <v>51</v>
      </c>
      <c r="I26" s="852"/>
      <c r="J26" s="828"/>
      <c r="K26" s="846"/>
      <c r="L26" s="846"/>
      <c r="M26" s="846"/>
      <c r="N26" s="847" t="s">
        <v>51</v>
      </c>
      <c r="O26" s="852"/>
      <c r="P26" s="828"/>
      <c r="Q26" s="846"/>
      <c r="R26" s="846"/>
      <c r="S26" s="846"/>
      <c r="T26" s="847" t="s">
        <v>51</v>
      </c>
      <c r="U26" s="712"/>
      <c r="V26" s="859"/>
      <c r="W26" s="860"/>
      <c r="X26" s="860"/>
      <c r="Y26" s="860"/>
      <c r="Z26" s="860"/>
      <c r="AA26" s="860"/>
      <c r="AB26" s="806" t="s">
        <v>51</v>
      </c>
      <c r="AC26" s="712"/>
      <c r="AD26" s="859"/>
      <c r="AE26" s="860"/>
      <c r="AF26" s="860"/>
      <c r="AG26" s="860"/>
      <c r="AH26" s="860"/>
      <c r="AI26" s="860"/>
      <c r="AJ26" s="806" t="s">
        <v>51</v>
      </c>
      <c r="AK26" s="712"/>
      <c r="AL26" s="859"/>
      <c r="AM26" s="860"/>
      <c r="AN26" s="860"/>
      <c r="AO26" s="860"/>
      <c r="AP26" s="860"/>
      <c r="AQ26" s="860"/>
      <c r="AR26" s="806" t="s">
        <v>51</v>
      </c>
      <c r="AS26" s="712"/>
      <c r="AT26" s="859"/>
      <c r="AU26" s="860"/>
      <c r="AV26" s="860"/>
      <c r="AW26" s="860"/>
      <c r="AX26" s="860"/>
      <c r="AY26" s="860"/>
      <c r="AZ26" s="806" t="s">
        <v>51</v>
      </c>
      <c r="BA26" s="712"/>
      <c r="BB26" s="859"/>
      <c r="BC26" s="860"/>
      <c r="BD26" s="860"/>
      <c r="BE26" s="860"/>
      <c r="BF26" s="860"/>
      <c r="BG26" s="860"/>
      <c r="BH26" s="806" t="s">
        <v>51</v>
      </c>
      <c r="BI26" s="712"/>
      <c r="BJ26" s="859"/>
      <c r="BK26" s="860"/>
      <c r="BL26" s="860"/>
      <c r="BM26" s="860"/>
      <c r="BN26" s="860"/>
      <c r="BO26" s="860"/>
      <c r="BP26" s="806" t="s">
        <v>51</v>
      </c>
      <c r="BQ26" s="712"/>
      <c r="BR26" s="859"/>
      <c r="BS26" s="860"/>
      <c r="BT26" s="860"/>
      <c r="BU26" s="860"/>
      <c r="BV26" s="860"/>
      <c r="BW26" s="860"/>
      <c r="BX26" s="806" t="s">
        <v>51</v>
      </c>
      <c r="BY26" s="712"/>
      <c r="BZ26" s="859"/>
      <c r="CA26" s="860"/>
      <c r="CB26" s="860"/>
      <c r="CC26" s="860"/>
      <c r="CD26" s="860"/>
      <c r="CE26" s="860"/>
      <c r="CF26" s="806" t="s">
        <v>51</v>
      </c>
      <c r="CG26" s="712"/>
      <c r="CH26" s="859"/>
      <c r="CI26" s="860"/>
      <c r="CJ26" s="860"/>
      <c r="CK26" s="860"/>
      <c r="CL26" s="860"/>
      <c r="CM26" s="860"/>
      <c r="CN26" s="806" t="s">
        <v>51</v>
      </c>
      <c r="CO26" s="712"/>
      <c r="CP26" s="859"/>
      <c r="CQ26" s="860"/>
      <c r="CR26" s="860"/>
      <c r="CS26" s="860"/>
      <c r="CT26" s="860"/>
      <c r="CU26" s="860"/>
      <c r="CV26" s="806"/>
      <c r="CW26" s="712"/>
      <c r="CX26" s="880"/>
      <c r="CY26" s="881"/>
      <c r="CZ26" s="881"/>
      <c r="DA26" s="881"/>
      <c r="DB26" s="881"/>
      <c r="DC26" s="683"/>
      <c r="DD26" s="683"/>
      <c r="DE26" s="683"/>
      <c r="DF26" s="806"/>
      <c r="DG26" s="892"/>
    </row>
    <row r="27" customHeight="1" spans="1:111">
      <c r="A27" s="816" t="s">
        <v>219</v>
      </c>
      <c r="B27" s="817"/>
      <c r="C27" s="609"/>
      <c r="D27" s="829">
        <v>18.1105937730385</v>
      </c>
      <c r="E27" s="835">
        <v>15.7244579226802</v>
      </c>
      <c r="F27" s="835">
        <v>2.38613585035832</v>
      </c>
      <c r="G27" s="835">
        <v>19.7334836192384</v>
      </c>
      <c r="H27" s="837">
        <v>-0.0822404131735641</v>
      </c>
      <c r="I27" s="853"/>
      <c r="J27" s="829">
        <v>18.2763527911262</v>
      </c>
      <c r="K27" s="835">
        <v>12.1417142880055</v>
      </c>
      <c r="L27" s="835">
        <v>6.1346385031207</v>
      </c>
      <c r="M27" s="835">
        <v>19.7334836192384</v>
      </c>
      <c r="N27" s="837">
        <v>-0.0738405269048206</v>
      </c>
      <c r="O27" s="853"/>
      <c r="P27" s="829">
        <v>15.9037047456022</v>
      </c>
      <c r="Q27" s="835">
        <v>13.9368894643803</v>
      </c>
      <c r="R27" s="835">
        <v>1.96681528122189</v>
      </c>
      <c r="S27" s="835">
        <v>19.7334836192384</v>
      </c>
      <c r="T27" s="837">
        <v>-0.194075154064663</v>
      </c>
      <c r="U27" s="853"/>
      <c r="V27" s="829">
        <v>15.6272008758898</v>
      </c>
      <c r="W27" s="835">
        <v>14.8377093695345</v>
      </c>
      <c r="X27" s="836">
        <v>14.32519414758</v>
      </c>
      <c r="Y27" s="836">
        <v>0.789491506355324</v>
      </c>
      <c r="Z27" s="836">
        <v>1.30200672830981</v>
      </c>
      <c r="AA27" s="836">
        <v>18.794931180099</v>
      </c>
      <c r="AB27" s="864">
        <v>-0.168541734675961</v>
      </c>
      <c r="AC27" s="853"/>
      <c r="AD27" s="829">
        <v>14.0337376720673</v>
      </c>
      <c r="AE27" s="835">
        <v>15.7490049711976</v>
      </c>
      <c r="AF27" s="836">
        <v>14.860334046639</v>
      </c>
      <c r="AG27" s="836">
        <v>-1.71526729913031</v>
      </c>
      <c r="AH27" s="836">
        <v>-0.826596374571668</v>
      </c>
      <c r="AI27" s="836">
        <v>19.244673488286</v>
      </c>
      <c r="AJ27" s="864">
        <v>-0.270772887853384</v>
      </c>
      <c r="AK27" s="853"/>
      <c r="AL27" s="829">
        <v>13.4661531616313</v>
      </c>
      <c r="AM27" s="835">
        <v>15.7900362075262</v>
      </c>
      <c r="AN27" s="836">
        <v>15.3588440871289</v>
      </c>
      <c r="AO27" s="836">
        <v>-2.32388304589495</v>
      </c>
      <c r="AP27" s="836">
        <v>-1.89269092549757</v>
      </c>
      <c r="AQ27" s="836">
        <v>18.4737241246708</v>
      </c>
      <c r="AR27" s="864">
        <v>-0.271064509204841</v>
      </c>
      <c r="AS27" s="853"/>
      <c r="AT27" s="874">
        <v>17.2169210886497</v>
      </c>
      <c r="AU27" s="836">
        <v>16.1040211494273</v>
      </c>
      <c r="AV27" s="836">
        <v>13.1306949492128</v>
      </c>
      <c r="AW27" s="836">
        <v>1.11289993922243</v>
      </c>
      <c r="AX27" s="836">
        <v>4.08622613943689</v>
      </c>
      <c r="AY27" s="836">
        <v>18.6676835444446</v>
      </c>
      <c r="AZ27" s="864">
        <v>-0.0777151836938343</v>
      </c>
      <c r="BA27" s="853"/>
      <c r="BB27" s="874">
        <v>14.9849465619984</v>
      </c>
      <c r="BC27" s="836">
        <v>16.8102951462756</v>
      </c>
      <c r="BD27" s="836">
        <v>13.3538744428765</v>
      </c>
      <c r="BE27" s="836">
        <v>-1.82534858427716</v>
      </c>
      <c r="BF27" s="836">
        <v>1.63107211912189</v>
      </c>
      <c r="BG27" s="836">
        <v>18.9424951690345</v>
      </c>
      <c r="BH27" s="864">
        <v>-0.208924356148472</v>
      </c>
      <c r="BI27" s="853"/>
      <c r="BJ27" s="874">
        <v>14.6305464234441</v>
      </c>
      <c r="BK27" s="836">
        <v>17.1445834642958</v>
      </c>
      <c r="BL27" s="836">
        <v>12.343263031538</v>
      </c>
      <c r="BM27" s="836">
        <v>-2.51403704085169</v>
      </c>
      <c r="BN27" s="836">
        <v>2.28728339190607</v>
      </c>
      <c r="BO27" s="836">
        <v>17.9177119285869</v>
      </c>
      <c r="BP27" s="864">
        <v>-0.183458999577857</v>
      </c>
      <c r="BQ27" s="853"/>
      <c r="BR27" s="874">
        <v>13.6979335529647</v>
      </c>
      <c r="BS27" s="836">
        <v>17.4530751714745</v>
      </c>
      <c r="BT27" s="836">
        <v>13.2864882001482</v>
      </c>
      <c r="BU27" s="836">
        <v>-3.75514161850982</v>
      </c>
      <c r="BV27" s="836">
        <v>0.411445352816447</v>
      </c>
      <c r="BW27" s="836">
        <v>17.6732330694469</v>
      </c>
      <c r="BX27" s="837">
        <v>-0.224933349821243</v>
      </c>
      <c r="BY27" s="853"/>
      <c r="BZ27" s="874" t="e">
        <v>#DIV/0!</v>
      </c>
      <c r="CA27" s="836" t="e">
        <v>#DIV/0!</v>
      </c>
      <c r="CB27" s="836" t="e">
        <v>#DIV/0!</v>
      </c>
      <c r="CC27" s="836" t="e">
        <v>#DIV/0!</v>
      </c>
      <c r="CD27" s="836" t="e">
        <v>#DIV/0!</v>
      </c>
      <c r="CE27" s="836" t="e">
        <v>#DIV/0!</v>
      </c>
      <c r="CF27" s="837" t="s">
        <v>51</v>
      </c>
      <c r="CG27" s="853"/>
      <c r="CH27" s="874" t="e">
        <v>#DIV/0!</v>
      </c>
      <c r="CI27" s="836" t="e">
        <v>#DIV/0!</v>
      </c>
      <c r="CJ27" s="836" t="e">
        <v>#DIV/0!</v>
      </c>
      <c r="CK27" s="836" t="e">
        <v>#DIV/0!</v>
      </c>
      <c r="CL27" s="836" t="e">
        <v>#DIV/0!</v>
      </c>
      <c r="CM27" s="836" t="e">
        <v>#DIV/0!</v>
      </c>
      <c r="CN27" s="837" t="s">
        <v>51</v>
      </c>
      <c r="CO27" s="853"/>
      <c r="CP27" s="874">
        <v>15.3719940317358</v>
      </c>
      <c r="CQ27" s="836">
        <v>15.6438886788708</v>
      </c>
      <c r="CR27" s="836">
        <v>48.434120151947</v>
      </c>
      <c r="CS27" s="836">
        <v>-0.271894647134975</v>
      </c>
      <c r="CT27" s="836">
        <v>-33.0621261202112</v>
      </c>
      <c r="CU27" s="836">
        <v>18.9899900376792</v>
      </c>
      <c r="CV27" s="864">
        <v>-0.19052121663912</v>
      </c>
      <c r="CW27" s="609"/>
      <c r="CX27" s="871">
        <v>19.585187141949</v>
      </c>
      <c r="CY27" s="836" t="e">
        <v>#DIV/0!</v>
      </c>
      <c r="CZ27" s="836" t="e">
        <v>#DIV/0!</v>
      </c>
      <c r="DA27" s="836">
        <v>33.9532748629513</v>
      </c>
      <c r="DB27" s="836">
        <v>18.9339018739646</v>
      </c>
      <c r="DC27" s="884">
        <v>0.0343978368705919</v>
      </c>
      <c r="DD27" s="884" t="e">
        <v>#DIV/0!</v>
      </c>
      <c r="DE27" s="884" t="e">
        <v>#DIV/0!</v>
      </c>
      <c r="DF27" s="895">
        <v>0.793252922137482</v>
      </c>
      <c r="DG27" s="892"/>
    </row>
    <row r="28" s="583" customFormat="1" customHeight="1" spans="1:111">
      <c r="A28" s="819"/>
      <c r="B28" s="820" t="s">
        <v>220</v>
      </c>
      <c r="C28" s="710"/>
      <c r="D28" s="826">
        <v>17.8145125548808</v>
      </c>
      <c r="E28" s="838">
        <v>15.1118694809733</v>
      </c>
      <c r="F28" s="848">
        <v>2.70264307390754</v>
      </c>
      <c r="G28" s="838">
        <v>19.1029569125419</v>
      </c>
      <c r="H28" s="843">
        <v>-0.0674473780975329</v>
      </c>
      <c r="I28" s="854"/>
      <c r="J28" s="826">
        <v>17.9874405927126</v>
      </c>
      <c r="K28" s="838">
        <v>11.3942738668857</v>
      </c>
      <c r="L28" s="848">
        <v>6.59316672582681</v>
      </c>
      <c r="M28" s="838">
        <v>19.1029569125419</v>
      </c>
      <c r="N28" s="843">
        <v>-0.0583949555525064</v>
      </c>
      <c r="O28" s="710"/>
      <c r="P28" s="826">
        <v>15.4982525359775</v>
      </c>
      <c r="Q28" s="838">
        <v>13.2057941157597</v>
      </c>
      <c r="R28" s="848">
        <v>2.29245842021785</v>
      </c>
      <c r="S28" s="838">
        <v>19.1029569125419</v>
      </c>
      <c r="T28" s="843">
        <v>-0.188698764964376</v>
      </c>
      <c r="U28" s="710"/>
      <c r="V28" s="826">
        <v>15.5337961288534</v>
      </c>
      <c r="W28" s="838">
        <v>14.1793436422944</v>
      </c>
      <c r="X28" s="861">
        <v>13.9431730631411</v>
      </c>
      <c r="Y28" s="865">
        <v>1.35445248655901</v>
      </c>
      <c r="Z28" s="865">
        <v>1.59062306571232</v>
      </c>
      <c r="AA28" s="861">
        <v>18.0376214188791</v>
      </c>
      <c r="AB28" s="866">
        <v>-0.138811278487366</v>
      </c>
      <c r="AC28" s="710"/>
      <c r="AD28" s="826">
        <v>13.6680691660358</v>
      </c>
      <c r="AE28" s="838">
        <v>15.1676084584743</v>
      </c>
      <c r="AF28" s="861">
        <v>14.5076320745088</v>
      </c>
      <c r="AG28" s="865">
        <v>-1.49953929243845</v>
      </c>
      <c r="AH28" s="865">
        <v>-0.839562908472963</v>
      </c>
      <c r="AI28" s="861">
        <v>18.5255013083557</v>
      </c>
      <c r="AJ28" s="866">
        <v>-0.262202466830359</v>
      </c>
      <c r="AK28" s="710"/>
      <c r="AL28" s="826">
        <v>13.0591423818003</v>
      </c>
      <c r="AM28" s="838">
        <v>15.2355291414567</v>
      </c>
      <c r="AN28" s="861">
        <v>15.0344039063963</v>
      </c>
      <c r="AO28" s="865">
        <v>-2.17638675965642</v>
      </c>
      <c r="AP28" s="865">
        <v>-1.97526152459602</v>
      </c>
      <c r="AQ28" s="861">
        <v>17.4893751265691</v>
      </c>
      <c r="AR28" s="866">
        <v>-0.253309950338851</v>
      </c>
      <c r="AS28" s="710"/>
      <c r="AT28" s="875">
        <v>17.0655099757199</v>
      </c>
      <c r="AU28" s="861">
        <v>15.5914877555005</v>
      </c>
      <c r="AV28" s="861">
        <v>12.8161995891171</v>
      </c>
      <c r="AW28" s="865">
        <v>1.47402222021944</v>
      </c>
      <c r="AX28" s="865">
        <v>4.24931038660284</v>
      </c>
      <c r="AY28" s="861">
        <v>17.9858217619554</v>
      </c>
      <c r="AZ28" s="866">
        <v>-0.0511687371539621</v>
      </c>
      <c r="BA28" s="710"/>
      <c r="BB28" s="875">
        <v>14.4825635758177</v>
      </c>
      <c r="BC28" s="861">
        <v>16.4561518045815</v>
      </c>
      <c r="BD28" s="861">
        <v>12.9101051246808</v>
      </c>
      <c r="BE28" s="865">
        <v>-1.97358822876387</v>
      </c>
      <c r="BF28" s="865">
        <v>1.57245845113683</v>
      </c>
      <c r="BG28" s="861">
        <v>18.2657239699592</v>
      </c>
      <c r="BH28" s="866">
        <v>-0.207118009686532</v>
      </c>
      <c r="BI28" s="710"/>
      <c r="BJ28" s="875">
        <v>14.2102111742789</v>
      </c>
      <c r="BK28" s="861">
        <v>16.8474788848693</v>
      </c>
      <c r="BL28" s="861">
        <v>12.8617268434197</v>
      </c>
      <c r="BM28" s="865">
        <v>-2.63726771059036</v>
      </c>
      <c r="BN28" s="865">
        <v>1.34848433085922</v>
      </c>
      <c r="BO28" s="861">
        <v>17.1890571443379</v>
      </c>
      <c r="BP28" s="866">
        <v>-0.173298974169751</v>
      </c>
      <c r="BQ28" s="710"/>
      <c r="BR28" s="875">
        <v>13.4929307887817</v>
      </c>
      <c r="BS28" s="861">
        <v>17.2109083172995</v>
      </c>
      <c r="BT28" s="861">
        <v>12.9088787425264</v>
      </c>
      <c r="BU28" s="865">
        <v>-3.71797752851785</v>
      </c>
      <c r="BV28" s="865">
        <v>0.584052046255289</v>
      </c>
      <c r="BW28" s="861">
        <v>16.935293735065</v>
      </c>
      <c r="BX28" s="843">
        <v>-0.203265617953578</v>
      </c>
      <c r="BY28" s="710"/>
      <c r="BZ28" s="875" t="e">
        <v>#DIV/0!</v>
      </c>
      <c r="CA28" s="861" t="e">
        <v>#DIV/0!</v>
      </c>
      <c r="CB28" s="861" t="e">
        <v>#DIV/0!</v>
      </c>
      <c r="CC28" s="865" t="e">
        <v>#DIV/0!</v>
      </c>
      <c r="CD28" s="865" t="e">
        <v>#DIV/0!</v>
      </c>
      <c r="CE28" s="861" t="e">
        <v>#DIV/0!</v>
      </c>
      <c r="CF28" s="843" t="s">
        <v>51</v>
      </c>
      <c r="CG28" s="710"/>
      <c r="CH28" s="875" t="e">
        <v>#DIV/0!</v>
      </c>
      <c r="CI28" s="861" t="e">
        <v>#DIV/0!</v>
      </c>
      <c r="CJ28" s="861" t="e">
        <v>#DIV/0!</v>
      </c>
      <c r="CK28" s="865" t="e">
        <v>#DIV/0!</v>
      </c>
      <c r="CL28" s="865" t="e">
        <v>#DIV/0!</v>
      </c>
      <c r="CM28" s="861" t="e">
        <v>#DIV/0!</v>
      </c>
      <c r="CN28" s="843" t="s">
        <v>51</v>
      </c>
      <c r="CO28" s="710"/>
      <c r="CP28" s="875">
        <v>15.0498381018413</v>
      </c>
      <c r="CQ28" s="861">
        <v>15.0981789151562</v>
      </c>
      <c r="CR28" s="861">
        <v>50.6559913558062</v>
      </c>
      <c r="CS28" s="861">
        <v>-0.0483408133148995</v>
      </c>
      <c r="CT28" s="861">
        <v>-35.6061532539649</v>
      </c>
      <c r="CU28" s="861">
        <v>18.2734549055835</v>
      </c>
      <c r="CV28" s="866">
        <v>-0.176409815242834</v>
      </c>
      <c r="CW28" s="710"/>
      <c r="CX28" s="882">
        <v>15.7233309716179</v>
      </c>
      <c r="CY28" s="844" t="e">
        <v>#DIV/0!</v>
      </c>
      <c r="CZ28" s="844" t="e">
        <v>#DIV/0!</v>
      </c>
      <c r="DA28" s="844">
        <v>35.0082092825195</v>
      </c>
      <c r="DB28" s="861">
        <v>18.2750813575872</v>
      </c>
      <c r="DC28" s="802">
        <v>-0.139630042462707</v>
      </c>
      <c r="DD28" s="886" t="e">
        <v>#DIV/0!</v>
      </c>
      <c r="DE28" s="886" t="e">
        <v>#DIV/0!</v>
      </c>
      <c r="DF28" s="896">
        <v>0.915625358788639</v>
      </c>
      <c r="DG28" s="801"/>
    </row>
    <row r="29" s="583" customFormat="1" customHeight="1" spans="1:111">
      <c r="A29" s="690"/>
      <c r="B29" s="827" t="s">
        <v>216</v>
      </c>
      <c r="C29" s="710"/>
      <c r="D29" s="821">
        <v>16.4383066139339</v>
      </c>
      <c r="E29" s="838">
        <v>13.2266014100565</v>
      </c>
      <c r="F29" s="838">
        <v>3.21170520387744</v>
      </c>
      <c r="G29" s="838">
        <v>19.2758981794548</v>
      </c>
      <c r="H29" s="840">
        <v>-0.147209304547238</v>
      </c>
      <c r="I29" s="710"/>
      <c r="J29" s="821">
        <v>15.8758944102414</v>
      </c>
      <c r="K29" s="838">
        <v>9.66100223808095</v>
      </c>
      <c r="L29" s="838">
        <v>6.21489217216048</v>
      </c>
      <c r="M29" s="838">
        <v>19.2758981794548</v>
      </c>
      <c r="N29" s="840">
        <v>-0.176386269400265</v>
      </c>
      <c r="O29" s="710"/>
      <c r="P29" s="821">
        <v>13.9104507873953</v>
      </c>
      <c r="Q29" s="838">
        <v>11.652645423145</v>
      </c>
      <c r="R29" s="838">
        <v>2.25780536425026</v>
      </c>
      <c r="S29" s="838">
        <v>19.2758981794548</v>
      </c>
      <c r="T29" s="840">
        <v>-0.278350058819997</v>
      </c>
      <c r="U29" s="710"/>
      <c r="V29" s="821">
        <v>13.9987102850906</v>
      </c>
      <c r="W29" s="838">
        <v>12.7174127456561</v>
      </c>
      <c r="X29" s="862">
        <v>12.6327035916551</v>
      </c>
      <c r="Y29" s="862">
        <v>1.28129753943452</v>
      </c>
      <c r="Z29" s="862">
        <v>1.36600669343552</v>
      </c>
      <c r="AA29" s="862">
        <v>18.3427041015209</v>
      </c>
      <c r="AB29" s="867">
        <v>-0.236824068708063</v>
      </c>
      <c r="AC29" s="710"/>
      <c r="AD29" s="821">
        <v>12.3696124683853</v>
      </c>
      <c r="AE29" s="838">
        <v>13.7489450465705</v>
      </c>
      <c r="AF29" s="862">
        <v>13.2739535413462</v>
      </c>
      <c r="AG29" s="862">
        <v>-1.37933257818527</v>
      </c>
      <c r="AH29" s="862">
        <v>-0.904341072960925</v>
      </c>
      <c r="AI29" s="862">
        <v>18.8329230904001</v>
      </c>
      <c r="AJ29" s="867">
        <v>-0.343192110485996</v>
      </c>
      <c r="AK29" s="710"/>
      <c r="AL29" s="821">
        <v>11.7308605127625</v>
      </c>
      <c r="AM29" s="838">
        <v>13.8977827730735</v>
      </c>
      <c r="AN29" s="862">
        <v>13.8364394694246</v>
      </c>
      <c r="AO29" s="862">
        <v>-2.16692226031097</v>
      </c>
      <c r="AP29" s="862">
        <v>-2.10557895666211</v>
      </c>
      <c r="AQ29" s="862">
        <v>17.8507426905597</v>
      </c>
      <c r="AR29" s="867">
        <v>-0.342836277676762</v>
      </c>
      <c r="AS29" s="710"/>
      <c r="AT29" s="873">
        <v>15.6266785173721</v>
      </c>
      <c r="AU29" s="862">
        <v>14.3041438540131</v>
      </c>
      <c r="AV29" s="862">
        <v>11.6850161298272</v>
      </c>
      <c r="AW29" s="862">
        <v>1.32253466335902</v>
      </c>
      <c r="AX29" s="862">
        <v>3.9416623875449</v>
      </c>
      <c r="AY29" s="862">
        <v>18.3876892238925</v>
      </c>
      <c r="AZ29" s="867">
        <v>-0.150155393258053</v>
      </c>
      <c r="BA29" s="710"/>
      <c r="BB29" s="873">
        <v>13.2839334136106</v>
      </c>
      <c r="BC29" s="862">
        <v>15.2148138390834</v>
      </c>
      <c r="BD29" s="862">
        <v>11.8403873692519</v>
      </c>
      <c r="BE29" s="862">
        <v>-1.93088042547283</v>
      </c>
      <c r="BF29" s="862">
        <v>1.44354604435875</v>
      </c>
      <c r="BG29" s="862">
        <v>16.364248072311</v>
      </c>
      <c r="BH29" s="867">
        <v>-0.188234414749089</v>
      </c>
      <c r="BI29" s="710"/>
      <c r="BJ29" s="873">
        <v>12.8741808951607</v>
      </c>
      <c r="BK29" s="862">
        <v>15.6664795651254</v>
      </c>
      <c r="BL29" s="862">
        <v>11.8142660757684</v>
      </c>
      <c r="BM29" s="862">
        <v>-2.79229866996471</v>
      </c>
      <c r="BN29" s="862">
        <v>1.05991481939231</v>
      </c>
      <c r="BO29" s="862">
        <v>15.0648325993552</v>
      </c>
      <c r="BP29" s="867">
        <v>-0.145414938383603</v>
      </c>
      <c r="BQ29" s="710"/>
      <c r="BR29" s="873">
        <v>12.3820555205091</v>
      </c>
      <c r="BS29" s="862">
        <v>16.0711908874934</v>
      </c>
      <c r="BT29" s="862">
        <v>11.8745444678522</v>
      </c>
      <c r="BU29" s="862">
        <v>-3.68913536698422</v>
      </c>
      <c r="BV29" s="862">
        <v>0.507511052656962</v>
      </c>
      <c r="BW29" s="862">
        <v>14.9457276391023</v>
      </c>
      <c r="BX29" s="840">
        <v>-0.171532104725757</v>
      </c>
      <c r="BY29" s="710"/>
      <c r="BZ29" s="873" t="e">
        <v>#DIV/0!</v>
      </c>
      <c r="CA29" s="862" t="e">
        <v>#DIV/0!</v>
      </c>
      <c r="CB29" s="862" t="e">
        <v>#DIV/0!</v>
      </c>
      <c r="CC29" s="862" t="e">
        <v>#DIV/0!</v>
      </c>
      <c r="CD29" s="862" t="e">
        <v>#DIV/0!</v>
      </c>
      <c r="CE29" s="862" t="e">
        <v>#DIV/0!</v>
      </c>
      <c r="CF29" s="840" t="s">
        <v>51</v>
      </c>
      <c r="CG29" s="710"/>
      <c r="CH29" s="873" t="e">
        <v>#DIV/0!</v>
      </c>
      <c r="CI29" s="862" t="e">
        <v>#DIV/0!</v>
      </c>
      <c r="CJ29" s="862" t="e">
        <v>#DIV/0!</v>
      </c>
      <c r="CK29" s="862" t="e">
        <v>#DIV/0!</v>
      </c>
      <c r="CL29" s="862" t="e">
        <v>#DIV/0!</v>
      </c>
      <c r="CM29" s="862" t="e">
        <v>#DIV/0!</v>
      </c>
      <c r="CN29" s="840" t="s">
        <v>51</v>
      </c>
      <c r="CO29" s="710"/>
      <c r="CP29" s="873">
        <v>13.6471852817636</v>
      </c>
      <c r="CQ29" s="862">
        <v>13.6895970912743</v>
      </c>
      <c r="CR29" s="862">
        <v>13.569383805002</v>
      </c>
      <c r="CS29" s="862">
        <v>-0.042411809510762</v>
      </c>
      <c r="CT29" s="862">
        <v>0.0778014767615769</v>
      </c>
      <c r="CU29" s="862">
        <v>17.888947759215</v>
      </c>
      <c r="CV29" s="867">
        <v>-0.237116376801223</v>
      </c>
      <c r="CW29" s="710"/>
      <c r="CX29" s="821">
        <v>22.2416085485597</v>
      </c>
      <c r="CY29" s="838" t="e">
        <v>#DIV/0!</v>
      </c>
      <c r="CZ29" s="838" t="e">
        <v>#DIV/0!</v>
      </c>
      <c r="DA29" s="838" t="e">
        <v>#DIV/0!</v>
      </c>
      <c r="DB29" s="838">
        <v>17.2781566706915</v>
      </c>
      <c r="DC29" s="885">
        <v>0.28726744249794</v>
      </c>
      <c r="DD29" s="885" t="e">
        <v>#DIV/0!</v>
      </c>
      <c r="DE29" s="885" t="e">
        <v>#DIV/0!</v>
      </c>
      <c r="DF29" s="885" t="e">
        <v>#DIV/0!</v>
      </c>
      <c r="DG29" s="801"/>
    </row>
    <row r="30" s="583" customFormat="1" customHeight="1" spans="1:111">
      <c r="A30" s="690"/>
      <c r="B30" s="827" t="s">
        <v>217</v>
      </c>
      <c r="C30" s="710"/>
      <c r="D30" s="821">
        <v>36.0983914846036</v>
      </c>
      <c r="E30" s="838">
        <v>40.1590024231534</v>
      </c>
      <c r="F30" s="838">
        <v>-4.06061093854972</v>
      </c>
      <c r="G30" s="838">
        <v>16.8053086521269</v>
      </c>
      <c r="H30" s="840">
        <v>1.14803501868649</v>
      </c>
      <c r="I30" s="710"/>
      <c r="J30" s="821">
        <v>46.0408398741147</v>
      </c>
      <c r="K30" s="838">
        <v>34.4220255067209</v>
      </c>
      <c r="L30" s="838">
        <v>11.6188143673937</v>
      </c>
      <c r="M30" s="838">
        <v>16.8053086521269</v>
      </c>
      <c r="N30" s="840">
        <v>1.73966047438752</v>
      </c>
      <c r="O30" s="710"/>
      <c r="P30" s="821">
        <v>36.5933329099987</v>
      </c>
      <c r="Q30" s="838">
        <v>33.8404838890685</v>
      </c>
      <c r="R30" s="838">
        <v>2.75284902093021</v>
      </c>
      <c r="S30" s="838">
        <v>16.8053086521269</v>
      </c>
      <c r="T30" s="840">
        <v>1.17748651140468</v>
      </c>
      <c r="U30" s="710"/>
      <c r="V30" s="821">
        <v>35.9285080531304</v>
      </c>
      <c r="W30" s="838">
        <v>33.6021398404889</v>
      </c>
      <c r="X30" s="862">
        <v>31.3536960414549</v>
      </c>
      <c r="Y30" s="862">
        <v>2.32636821264152</v>
      </c>
      <c r="Z30" s="862">
        <v>4.57481201167548</v>
      </c>
      <c r="AA30" s="862">
        <v>13.9843800637815</v>
      </c>
      <c r="AB30" s="867">
        <v>1.56918847237158</v>
      </c>
      <c r="AC30" s="710"/>
      <c r="AD30" s="821">
        <v>30.9189938633934</v>
      </c>
      <c r="AE30" s="838">
        <v>34.015565216624</v>
      </c>
      <c r="AF30" s="862">
        <v>30.8979325865263</v>
      </c>
      <c r="AG30" s="862">
        <v>-3.09657135323064</v>
      </c>
      <c r="AH30" s="862">
        <v>0.0210612768671083</v>
      </c>
      <c r="AI30" s="862">
        <v>14.441183346909</v>
      </c>
      <c r="AJ30" s="867">
        <v>1.1410291054861</v>
      </c>
      <c r="AK30" s="710"/>
      <c r="AL30" s="821">
        <v>30.706315784731</v>
      </c>
      <c r="AM30" s="838">
        <v>33.0084451785484</v>
      </c>
      <c r="AN30" s="862">
        <v>30.950217140449</v>
      </c>
      <c r="AO30" s="862">
        <v>-2.3021293938174</v>
      </c>
      <c r="AP30" s="862">
        <v>-0.243901355717973</v>
      </c>
      <c r="AQ30" s="862">
        <v>12.6883489192654</v>
      </c>
      <c r="AR30" s="867">
        <v>1.42004030470095</v>
      </c>
      <c r="AS30" s="710"/>
      <c r="AT30" s="873">
        <v>36.1814136366268</v>
      </c>
      <c r="AU30" s="862">
        <v>32.694771018119</v>
      </c>
      <c r="AV30" s="862">
        <v>27.8447798339685</v>
      </c>
      <c r="AW30" s="862">
        <v>3.48664261850788</v>
      </c>
      <c r="AX30" s="862">
        <v>8.33663380265835</v>
      </c>
      <c r="AY30" s="862">
        <v>12.6467254819339</v>
      </c>
      <c r="AZ30" s="867">
        <v>1.86093136822752</v>
      </c>
      <c r="BA30" s="710"/>
      <c r="BB30" s="873">
        <v>30.4072214451399</v>
      </c>
      <c r="BC30" s="862">
        <v>32.9482133461991</v>
      </c>
      <c r="BD30" s="862">
        <v>27.1220695896656</v>
      </c>
      <c r="BE30" s="862">
        <v>-2.54099190105921</v>
      </c>
      <c r="BF30" s="862">
        <v>3.28515185547429</v>
      </c>
      <c r="BG30" s="862">
        <v>43.5281894672854</v>
      </c>
      <c r="BH30" s="867">
        <v>-0.301436108019307</v>
      </c>
      <c r="BI30" s="710"/>
      <c r="BJ30" s="873">
        <v>31.9603277397065</v>
      </c>
      <c r="BK30" s="862">
        <v>32.5378984186091</v>
      </c>
      <c r="BL30" s="862">
        <v>26.7779913279297</v>
      </c>
      <c r="BM30" s="862">
        <v>-0.5775706789026</v>
      </c>
      <c r="BN30" s="862">
        <v>5.18233641177673</v>
      </c>
      <c r="BO30" s="862">
        <v>45.4108975276789</v>
      </c>
      <c r="BP30" s="867">
        <v>-0.29619695976663</v>
      </c>
      <c r="BQ30" s="710"/>
      <c r="BR30" s="873">
        <v>28.2517022101167</v>
      </c>
      <c r="BS30" s="862">
        <v>32.3528684561528</v>
      </c>
      <c r="BT30" s="862">
        <v>26.6507483917694</v>
      </c>
      <c r="BU30" s="862">
        <v>-4.10116624603614</v>
      </c>
      <c r="BV30" s="862">
        <v>1.6009538183473</v>
      </c>
      <c r="BW30" s="862">
        <v>43.3681004385702</v>
      </c>
      <c r="BX30" s="840">
        <v>-0.348560302978118</v>
      </c>
      <c r="BY30" s="710"/>
      <c r="BZ30" s="873" t="e">
        <v>#DIV/0!</v>
      </c>
      <c r="CA30" s="862" t="e">
        <v>#DIV/0!</v>
      </c>
      <c r="CB30" s="862" t="e">
        <v>#DIV/0!</v>
      </c>
      <c r="CC30" s="862" t="e">
        <v>#DIV/0!</v>
      </c>
      <c r="CD30" s="862" t="e">
        <v>#DIV/0!</v>
      </c>
      <c r="CE30" s="862" t="e">
        <v>#DIV/0!</v>
      </c>
      <c r="CF30" s="840" t="s">
        <v>51</v>
      </c>
      <c r="CG30" s="710"/>
      <c r="CH30" s="873" t="e">
        <v>#DIV/0!</v>
      </c>
      <c r="CI30" s="862" t="e">
        <v>#DIV/0!</v>
      </c>
      <c r="CJ30" s="862" t="e">
        <v>#DIV/0!</v>
      </c>
      <c r="CK30" s="862" t="e">
        <v>#DIV/0!</v>
      </c>
      <c r="CL30" s="862" t="e">
        <v>#DIV/0!</v>
      </c>
      <c r="CM30" s="862" t="e">
        <v>#DIV/0!</v>
      </c>
      <c r="CN30" s="840" t="s">
        <v>51</v>
      </c>
      <c r="CO30" s="710"/>
      <c r="CP30" s="873">
        <v>33.6850827114447</v>
      </c>
      <c r="CQ30" s="862">
        <v>33.8121945753001</v>
      </c>
      <c r="CR30" s="862">
        <v>33.4256435853064</v>
      </c>
      <c r="CS30" s="862">
        <v>-0.12711186385549</v>
      </c>
      <c r="CT30" s="862">
        <v>0.259439126138282</v>
      </c>
      <c r="CU30" s="862">
        <v>23.3819069930507</v>
      </c>
      <c r="CV30" s="867">
        <v>0.440647365565866</v>
      </c>
      <c r="CW30" s="710"/>
      <c r="CX30" s="821">
        <v>48.1310295782365</v>
      </c>
      <c r="CY30" s="838" t="e">
        <v>#DIV/0!</v>
      </c>
      <c r="CZ30" s="838" t="e">
        <v>#DIV/0!</v>
      </c>
      <c r="DA30" s="838" t="e">
        <v>#DIV/0!</v>
      </c>
      <c r="DB30" s="838">
        <v>31.519937912059</v>
      </c>
      <c r="DC30" s="885">
        <v>0.527002677242657</v>
      </c>
      <c r="DD30" s="885" t="e">
        <v>#DIV/0!</v>
      </c>
      <c r="DE30" s="885" t="e">
        <v>#DIV/0!</v>
      </c>
      <c r="DF30" s="885" t="e">
        <v>#DIV/0!</v>
      </c>
      <c r="DG30" s="801"/>
    </row>
    <row r="31" s="583" customFormat="1" customHeight="1" spans="1:111">
      <c r="A31" s="690"/>
      <c r="B31" s="830" t="s">
        <v>221</v>
      </c>
      <c r="C31" s="710"/>
      <c r="D31" s="821">
        <v>21.444831833948</v>
      </c>
      <c r="E31" s="838">
        <v>24.7710937407156</v>
      </c>
      <c r="F31" s="838">
        <v>-3.32626190676763</v>
      </c>
      <c r="G31" s="838">
        <v>29.9651199691239</v>
      </c>
      <c r="H31" s="840">
        <v>-0.284340197668328</v>
      </c>
      <c r="I31" s="855"/>
      <c r="J31" s="821">
        <v>21.5866728612437</v>
      </c>
      <c r="K31" s="838">
        <v>24.4125223778993</v>
      </c>
      <c r="L31" s="838">
        <v>-2.82584951665559</v>
      </c>
      <c r="M31" s="838">
        <v>29.9651199691239</v>
      </c>
      <c r="N31" s="840">
        <v>-0.279606659893681</v>
      </c>
      <c r="O31" s="855"/>
      <c r="P31" s="821">
        <v>21.3518279742638</v>
      </c>
      <c r="Q31" s="838">
        <v>22.7728900489964</v>
      </c>
      <c r="R31" s="838">
        <v>-1.42106207473263</v>
      </c>
      <c r="S31" s="838">
        <v>29.9651199691239</v>
      </c>
      <c r="T31" s="840">
        <v>-0.287443934939531</v>
      </c>
      <c r="U31" s="855"/>
      <c r="V31" s="821">
        <v>16.7423974749337</v>
      </c>
      <c r="W31" s="838">
        <v>22.4624592910271</v>
      </c>
      <c r="X31" s="862">
        <v>19.4739388610743</v>
      </c>
      <c r="Y31" s="862">
        <v>-5.72006181609337</v>
      </c>
      <c r="Z31" s="862">
        <v>-2.73154138614063</v>
      </c>
      <c r="AA31" s="862">
        <v>36.8767640800852</v>
      </c>
      <c r="AB31" s="867">
        <v>-0.545990601600122</v>
      </c>
      <c r="AC31" s="855"/>
      <c r="AD31" s="821">
        <v>18.6753699854102</v>
      </c>
      <c r="AE31" s="838">
        <v>22.1192366910517</v>
      </c>
      <c r="AF31" s="862">
        <v>19.5434180178035</v>
      </c>
      <c r="AG31" s="862">
        <v>-3.44386670564159</v>
      </c>
      <c r="AH31" s="862">
        <v>-0.868048032393304</v>
      </c>
      <c r="AI31" s="862">
        <v>33.3405770089698</v>
      </c>
      <c r="AJ31" s="867">
        <v>-0.439860624476121</v>
      </c>
      <c r="AK31" s="855"/>
      <c r="AL31" s="821">
        <v>18.9821108235649</v>
      </c>
      <c r="AM31" s="838">
        <v>21.7846518152797</v>
      </c>
      <c r="AN31" s="862">
        <v>19.4374630435214</v>
      </c>
      <c r="AO31" s="862">
        <v>-2.80254099171474</v>
      </c>
      <c r="AP31" s="862">
        <v>-0.455352219956445</v>
      </c>
      <c r="AQ31" s="862">
        <v>38.1572127321746</v>
      </c>
      <c r="AR31" s="867">
        <v>-0.502528893900078</v>
      </c>
      <c r="AS31" s="855"/>
      <c r="AT31" s="873">
        <v>18.9516154086453</v>
      </c>
      <c r="AU31" s="862">
        <v>21.458615845539</v>
      </c>
      <c r="AV31" s="862">
        <v>16.9794656472583</v>
      </c>
      <c r="AW31" s="862">
        <v>-2.50700043689363</v>
      </c>
      <c r="AX31" s="862">
        <v>1.97214976138703</v>
      </c>
      <c r="AY31" s="862">
        <v>30.968194712393</v>
      </c>
      <c r="AZ31" s="867">
        <v>-0.388029699998586</v>
      </c>
      <c r="BA31" s="855"/>
      <c r="BB31" s="873">
        <v>22.1807597947782</v>
      </c>
      <c r="BC31" s="862">
        <v>19.8133227833728</v>
      </c>
      <c r="BD31" s="862">
        <v>19.8313468034773</v>
      </c>
      <c r="BE31" s="862">
        <v>2.36743701140535</v>
      </c>
      <c r="BF31" s="862">
        <v>2.34941299130083</v>
      </c>
      <c r="BG31" s="862">
        <v>31.0552933374582</v>
      </c>
      <c r="BH31" s="867">
        <v>-0.28576556808677</v>
      </c>
      <c r="BI31" s="855"/>
      <c r="BJ31" s="873">
        <v>20.1270726845463</v>
      </c>
      <c r="BK31" s="862">
        <v>19.6025560174935</v>
      </c>
      <c r="BL31" s="862">
        <v>4.21201071339928</v>
      </c>
      <c r="BM31" s="862">
        <v>0.524516667052783</v>
      </c>
      <c r="BN31" s="862">
        <v>15.915061971147</v>
      </c>
      <c r="BO31" s="862">
        <v>30.9591184602528</v>
      </c>
      <c r="BP31" s="867">
        <v>-0.349882241951214</v>
      </c>
      <c r="BQ31" s="855"/>
      <c r="BR31" s="873">
        <v>15.9531625740915</v>
      </c>
      <c r="BS31" s="862">
        <v>19.393342005531</v>
      </c>
      <c r="BT31" s="862">
        <v>19.0102626857341</v>
      </c>
      <c r="BU31" s="862">
        <v>-3.44017943143947</v>
      </c>
      <c r="BV31" s="862">
        <v>-3.05710011164262</v>
      </c>
      <c r="BW31" s="862">
        <v>31.4434144623286</v>
      </c>
      <c r="BX31" s="840">
        <v>-0.492638988262408</v>
      </c>
      <c r="BY31" s="855"/>
      <c r="BZ31" s="873" t="e">
        <v>#DIV/0!</v>
      </c>
      <c r="CA31" s="862" t="e">
        <v>#DIV/0!</v>
      </c>
      <c r="CB31" s="862" t="e">
        <v>#DIV/0!</v>
      </c>
      <c r="CC31" s="862" t="e">
        <v>#DIV/0!</v>
      </c>
      <c r="CD31" s="862" t="e">
        <v>#DIV/0!</v>
      </c>
      <c r="CE31" s="862" t="e">
        <v>#DIV/0!</v>
      </c>
      <c r="CF31" s="840" t="s">
        <v>51</v>
      </c>
      <c r="CG31" s="855"/>
      <c r="CH31" s="873" t="e">
        <v>#DIV/0!</v>
      </c>
      <c r="CI31" s="862" t="e">
        <v>#DIV/0!</v>
      </c>
      <c r="CJ31" s="862" t="e">
        <v>#DIV/0!</v>
      </c>
      <c r="CK31" s="862" t="e">
        <v>#DIV/0!</v>
      </c>
      <c r="CL31" s="862" t="e">
        <v>#DIV/0!</v>
      </c>
      <c r="CM31" s="862" t="e">
        <v>#DIV/0!</v>
      </c>
      <c r="CN31" s="840" t="s">
        <v>51</v>
      </c>
      <c r="CO31" s="855"/>
      <c r="CP31" s="873">
        <v>19.3631415945523</v>
      </c>
      <c r="CQ31" s="862">
        <v>21.3716708865282</v>
      </c>
      <c r="CR31" s="862">
        <v>19.8012440417279</v>
      </c>
      <c r="CS31" s="862">
        <v>-2.00852929197586</v>
      </c>
      <c r="CT31" s="862">
        <v>-0.438102447175542</v>
      </c>
      <c r="CU31" s="862">
        <v>32.5086779937162</v>
      </c>
      <c r="CV31" s="867">
        <v>-0.404370070099585</v>
      </c>
      <c r="CW31" s="710"/>
      <c r="CX31" s="821">
        <v>44.5981546705352</v>
      </c>
      <c r="CY31" s="838" t="e">
        <v>#DIV/0!</v>
      </c>
      <c r="CZ31" s="838" t="e">
        <v>#DIV/0!</v>
      </c>
      <c r="DA31" s="838" t="e">
        <v>#DIV/0!</v>
      </c>
      <c r="DB31" s="838">
        <v>30.8634331663843</v>
      </c>
      <c r="DC31" s="885">
        <v>0.445015997737754</v>
      </c>
      <c r="DD31" s="885" t="e">
        <v>#DIV/0!</v>
      </c>
      <c r="DE31" s="885" t="e">
        <v>#DIV/0!</v>
      </c>
      <c r="DF31" s="885" t="e">
        <v>#DIV/0!</v>
      </c>
      <c r="DG31" s="801"/>
    </row>
    <row r="32" s="583" customFormat="1" ht="6.75" customHeight="1" spans="1:111">
      <c r="A32" s="831"/>
      <c r="B32" s="832"/>
      <c r="C32" s="710"/>
      <c r="D32" s="833"/>
      <c r="E32" s="849"/>
      <c r="F32" s="849"/>
      <c r="G32" s="849"/>
      <c r="H32" s="850"/>
      <c r="I32" s="710"/>
      <c r="J32" s="856"/>
      <c r="K32" s="857"/>
      <c r="L32" s="857"/>
      <c r="M32" s="857"/>
      <c r="N32" s="850"/>
      <c r="O32" s="710"/>
      <c r="P32" s="856"/>
      <c r="Q32" s="857"/>
      <c r="R32" s="857"/>
      <c r="S32" s="857"/>
      <c r="T32" s="850"/>
      <c r="U32" s="710"/>
      <c r="V32" s="856"/>
      <c r="W32" s="857"/>
      <c r="X32" s="857"/>
      <c r="Y32" s="857"/>
      <c r="Z32" s="857"/>
      <c r="AA32" s="857"/>
      <c r="AB32" s="850"/>
      <c r="AC32" s="710"/>
      <c r="AD32" s="856"/>
      <c r="AE32" s="857"/>
      <c r="AF32" s="857"/>
      <c r="AG32" s="857"/>
      <c r="AH32" s="857"/>
      <c r="AI32" s="857"/>
      <c r="AJ32" s="850"/>
      <c r="AK32" s="710"/>
      <c r="AL32" s="856"/>
      <c r="AM32" s="857"/>
      <c r="AN32" s="857"/>
      <c r="AO32" s="857"/>
      <c r="AP32" s="857"/>
      <c r="AQ32" s="857"/>
      <c r="AR32" s="850"/>
      <c r="AS32" s="710"/>
      <c r="AT32" s="856"/>
      <c r="AU32" s="857"/>
      <c r="AV32" s="857"/>
      <c r="AW32" s="857"/>
      <c r="AX32" s="857"/>
      <c r="AY32" s="857"/>
      <c r="AZ32" s="850"/>
      <c r="BA32" s="710"/>
      <c r="BB32" s="856"/>
      <c r="BC32" s="857"/>
      <c r="BD32" s="857"/>
      <c r="BE32" s="857"/>
      <c r="BF32" s="857"/>
      <c r="BG32" s="857"/>
      <c r="BH32" s="850"/>
      <c r="BI32" s="710"/>
      <c r="BJ32" s="856"/>
      <c r="BK32" s="857"/>
      <c r="BL32" s="857"/>
      <c r="BM32" s="857"/>
      <c r="BN32" s="857"/>
      <c r="BO32" s="857"/>
      <c r="BP32" s="850"/>
      <c r="BQ32" s="710"/>
      <c r="BR32" s="856"/>
      <c r="BS32" s="857"/>
      <c r="BT32" s="857"/>
      <c r="BU32" s="857"/>
      <c r="BV32" s="857"/>
      <c r="BW32" s="857"/>
      <c r="BX32" s="850"/>
      <c r="BY32" s="710"/>
      <c r="BZ32" s="856"/>
      <c r="CA32" s="857"/>
      <c r="CB32" s="857"/>
      <c r="CC32" s="857"/>
      <c r="CD32" s="857"/>
      <c r="CE32" s="857"/>
      <c r="CF32" s="850"/>
      <c r="CG32" s="710"/>
      <c r="CH32" s="856"/>
      <c r="CI32" s="857"/>
      <c r="CJ32" s="857"/>
      <c r="CK32" s="857"/>
      <c r="CL32" s="857"/>
      <c r="CM32" s="857"/>
      <c r="CN32" s="850"/>
      <c r="CO32" s="710"/>
      <c r="CP32" s="856"/>
      <c r="CQ32" s="857"/>
      <c r="CR32" s="857"/>
      <c r="CS32" s="857"/>
      <c r="CT32" s="857"/>
      <c r="CU32" s="857"/>
      <c r="CV32" s="850"/>
      <c r="CW32" s="883"/>
      <c r="CX32" s="856"/>
      <c r="CY32" s="857"/>
      <c r="CZ32" s="857"/>
      <c r="DA32" s="857"/>
      <c r="DB32" s="857"/>
      <c r="DC32" s="887"/>
      <c r="DD32" s="850"/>
      <c r="DE32" s="887"/>
      <c r="DF32" s="850"/>
      <c r="DG32" s="801"/>
    </row>
    <row r="33" ht="5.25" customHeight="1" spans="107:110">
      <c r="DC33"/>
      <c r="DD33"/>
      <c r="DE33"/>
      <c r="DF33"/>
    </row>
    <row r="34" ht="25.5" spans="5:110">
      <c r="E34" s="851"/>
      <c r="F34" s="851"/>
      <c r="K34" s="851"/>
      <c r="L34" s="851"/>
      <c r="Q34" s="851"/>
      <c r="R34" s="851"/>
      <c r="W34" s="851"/>
      <c r="X34" s="851"/>
      <c r="Y34" s="851"/>
      <c r="Z34" s="851"/>
      <c r="AE34" s="851"/>
      <c r="AF34" s="851"/>
      <c r="AG34" s="851"/>
      <c r="AH34" s="851"/>
      <c r="AM34" s="851"/>
      <c r="AN34" s="870"/>
      <c r="AO34" s="851"/>
      <c r="AP34" s="851"/>
      <c r="AU34" s="851"/>
      <c r="AV34" s="851"/>
      <c r="AW34" s="851"/>
      <c r="AX34" s="851"/>
      <c r="BC34" s="851"/>
      <c r="BD34" s="851"/>
      <c r="BE34" s="851"/>
      <c r="BF34" s="851"/>
      <c r="BK34" s="851"/>
      <c r="BL34" s="851"/>
      <c r="BM34" s="851"/>
      <c r="BN34" s="851"/>
      <c r="BS34" s="851"/>
      <c r="BT34" s="851"/>
      <c r="BU34" s="851"/>
      <c r="BV34" s="851"/>
      <c r="CA34" s="851"/>
      <c r="CB34" s="851"/>
      <c r="CC34" s="851"/>
      <c r="CD34" s="851"/>
      <c r="CI34" s="851"/>
      <c r="CJ34" s="851"/>
      <c r="CK34" s="851"/>
      <c r="CL34" s="851"/>
      <c r="CP34" s="878"/>
      <c r="CQ34" s="879"/>
      <c r="CR34" s="879"/>
      <c r="CS34" s="879"/>
      <c r="CT34" s="879"/>
      <c r="DC34"/>
      <c r="DD34"/>
      <c r="DE34"/>
      <c r="DF34"/>
    </row>
    <row r="37" spans="63:110">
      <c r="BK37" s="697"/>
      <c r="BL37" s="697"/>
      <c r="BM37" s="697"/>
      <c r="BN37" s="697"/>
      <c r="BO37" s="697"/>
      <c r="BP37" s="697"/>
      <c r="BQ37" s="877"/>
      <c r="BR37" s="697"/>
      <c r="BS37" s="697"/>
      <c r="BT37" s="697"/>
      <c r="BU37" s="697"/>
      <c r="BV37" s="697"/>
      <c r="BZ37" s="697"/>
      <c r="CA37" s="697"/>
      <c r="CB37" s="697"/>
      <c r="CC37" s="697"/>
      <c r="CD37" s="697"/>
      <c r="CH37" s="697"/>
      <c r="CI37" s="697"/>
      <c r="CJ37" s="697"/>
      <c r="CK37" s="697"/>
      <c r="CL37" s="697"/>
      <c r="DC37"/>
      <c r="DD37"/>
      <c r="DE37"/>
      <c r="DF37"/>
    </row>
    <row r="38" spans="63:110">
      <c r="BK38" s="697"/>
      <c r="BL38" s="697"/>
      <c r="BM38" s="697"/>
      <c r="BN38" s="697"/>
      <c r="BO38" s="697"/>
      <c r="BP38" s="697"/>
      <c r="BQ38" s="877"/>
      <c r="BR38" s="697"/>
      <c r="BS38" s="697"/>
      <c r="BT38" s="697"/>
      <c r="BU38" s="697"/>
      <c r="BV38" s="697"/>
      <c r="BZ38" s="697"/>
      <c r="CA38" s="697"/>
      <c r="CB38" s="697"/>
      <c r="CC38" s="697"/>
      <c r="CD38" s="697"/>
      <c r="CH38" s="697"/>
      <c r="CI38" s="697"/>
      <c r="CJ38" s="697"/>
      <c r="CK38" s="697"/>
      <c r="CL38" s="697"/>
      <c r="DC38"/>
      <c r="DD38"/>
      <c r="DE38"/>
      <c r="DF38"/>
    </row>
    <row r="61" spans="8:110">
      <c r="H61"/>
      <c r="N61"/>
      <c r="T61"/>
      <c r="AB61"/>
      <c r="AJ61"/>
      <c r="AR61"/>
      <c r="AZ61"/>
      <c r="BH61"/>
      <c r="BP61"/>
      <c r="BX61"/>
      <c r="CF61"/>
      <c r="CN61"/>
      <c r="CP61" s="451"/>
      <c r="DC61"/>
      <c r="DD61"/>
      <c r="DE61"/>
      <c r="DF61"/>
    </row>
  </sheetData>
  <mergeCells count="15">
    <mergeCell ref="D4:H4"/>
    <mergeCell ref="J4:N4"/>
    <mergeCell ref="P4:T4"/>
    <mergeCell ref="V4:AB4"/>
    <mergeCell ref="AD4:AJ4"/>
    <mergeCell ref="AL4:AR4"/>
    <mergeCell ref="AT4:AZ4"/>
    <mergeCell ref="BB4:BH4"/>
    <mergeCell ref="BJ4:BP4"/>
    <mergeCell ref="BR4:BX4"/>
    <mergeCell ref="BZ4:CF4"/>
    <mergeCell ref="CH4:CN4"/>
    <mergeCell ref="CP4:CV4"/>
    <mergeCell ref="CX4:DE4"/>
    <mergeCell ref="A4:B5"/>
  </mergeCells>
  <pageMargins left="0.25" right="0.25" top="0.75" bottom="0.75" header="0.3" footer="0.3"/>
  <pageSetup paperSize="9" scale="19" orientation="landscape"/>
  <headerFooter>
    <oddHeader>&amp;C&amp;P sur&amp;N</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11">
    <tabColor theme="8" tint="0.399975585192419"/>
    <pageSetUpPr fitToPage="1"/>
  </sheetPr>
  <dimension ref="A1:EH59"/>
  <sheetViews>
    <sheetView showGridLines="0" view="pageBreakPreview" zoomScale="90" zoomScaleNormal="100" workbookViewId="0">
      <pane xSplit="2" ySplit="5" topLeftCell="C10" activePane="bottomRight" state="frozen"/>
      <selection/>
      <selection pane="topRight"/>
      <selection pane="bottomLeft"/>
      <selection pane="bottomRight" activeCell="B39" sqref="B39"/>
    </sheetView>
  </sheetViews>
  <sheetFormatPr defaultColWidth="11.4266666666667" defaultRowHeight="12.75"/>
  <cols>
    <col min="1" max="1" width="1.28666666666667" style="584" customWidth="1"/>
    <col min="2" max="2" width="72.8533333333333" style="583" customWidth="1"/>
    <col min="3" max="3" width="1" style="584" customWidth="1"/>
    <col min="4" max="4" width="5.57333333333333" style="583" hidden="1" customWidth="1"/>
    <col min="5" max="5" width="7.42666666666667" style="583" hidden="1" customWidth="1"/>
    <col min="6" max="6" width="8" style="583" hidden="1" customWidth="1"/>
    <col min="7" max="7" width="5.57333333333333" style="583" hidden="1" customWidth="1"/>
    <col min="8" max="8" width="4.85333333333333" style="583" hidden="1" customWidth="1"/>
    <col min="9" max="9" width="1.28666666666667" style="584" hidden="1" customWidth="1"/>
    <col min="10" max="10" width="7.14" style="583" hidden="1" customWidth="1"/>
    <col min="11" max="11" width="7.42666666666667" style="583" hidden="1" customWidth="1"/>
    <col min="12" max="12" width="8" style="583" hidden="1" customWidth="1"/>
    <col min="13" max="13" width="5.57333333333333" style="583" hidden="1" customWidth="1"/>
    <col min="14" max="14" width="6.42666666666667" style="583" hidden="1" customWidth="1"/>
    <col min="15" max="15" width="0.573333333333333" style="584" hidden="1" customWidth="1"/>
    <col min="16" max="16" width="6" style="583" hidden="1" customWidth="1"/>
    <col min="17" max="17" width="7.42666666666667" style="583" hidden="1" customWidth="1"/>
    <col min="18" max="18" width="8" style="583" hidden="1" customWidth="1"/>
    <col min="19" max="19" width="5.57333333333333" style="583" hidden="1" customWidth="1"/>
    <col min="20" max="20" width="4.85333333333333" style="583" hidden="1" customWidth="1"/>
    <col min="21" max="21" width="0.573333333333333" style="584" hidden="1" customWidth="1"/>
    <col min="22" max="22" width="5.57333333333333" style="583" hidden="1" customWidth="1"/>
    <col min="23" max="23" width="7.42666666666667" style="583" hidden="1" customWidth="1"/>
    <col min="24" max="24" width="6.85333333333333" style="583" hidden="1" customWidth="1"/>
    <col min="25" max="25" width="8" style="583" hidden="1" customWidth="1"/>
    <col min="26" max="26" width="7.28666666666667" style="583" hidden="1" customWidth="1"/>
    <col min="27" max="27" width="5.57333333333333" style="583" hidden="1" customWidth="1"/>
    <col min="28" max="28" width="7" style="583" hidden="1" customWidth="1"/>
    <col min="29" max="29" width="0.573333333333333" style="584" hidden="1" customWidth="1"/>
    <col min="30" max="30" width="5.57333333333333" style="583" hidden="1" customWidth="1"/>
    <col min="31" max="31" width="7.42666666666667" style="583" hidden="1" customWidth="1"/>
    <col min="32" max="32" width="6.85333333333333" style="583" hidden="1" customWidth="1"/>
    <col min="33" max="33" width="8" style="583" hidden="1" customWidth="1"/>
    <col min="34" max="34" width="7.28666666666667" style="583" hidden="1" customWidth="1"/>
    <col min="35" max="35" width="5.57333333333333" style="583" hidden="1" customWidth="1"/>
    <col min="36" max="36" width="7" style="583" hidden="1" customWidth="1"/>
    <col min="37" max="37" width="0.573333333333333" style="584" hidden="1" customWidth="1"/>
    <col min="38" max="38" width="5.57333333333333" style="583" hidden="1" customWidth="1"/>
    <col min="39" max="39" width="7.42666666666667" style="583" hidden="1" customWidth="1"/>
    <col min="40" max="40" width="6.85333333333333" style="583" hidden="1" customWidth="1"/>
    <col min="41" max="41" width="8" style="583" hidden="1" customWidth="1"/>
    <col min="42" max="42" width="7.28666666666667" style="583" hidden="1" customWidth="1"/>
    <col min="43" max="43" width="5.57333333333333" style="583" hidden="1" customWidth="1"/>
    <col min="44" max="44" width="6.42666666666667" style="583" hidden="1" customWidth="1"/>
    <col min="45" max="45" width="0.573333333333333" style="584" hidden="1" customWidth="1"/>
    <col min="46" max="46" width="5.57333333333333" style="583" hidden="1" customWidth="1"/>
    <col min="47" max="47" width="7.42666666666667" style="583" hidden="1" customWidth="1"/>
    <col min="48" max="48" width="6.85333333333333" style="583" hidden="1" customWidth="1"/>
    <col min="49" max="49" width="8" style="583" hidden="1" customWidth="1"/>
    <col min="50" max="50" width="7.28666666666667" style="583" hidden="1" customWidth="1"/>
    <col min="51" max="51" width="5.57333333333333" style="583" hidden="1" customWidth="1"/>
    <col min="52" max="52" width="5.85333333333333" style="583" hidden="1" customWidth="1"/>
    <col min="53" max="53" width="1" style="584" hidden="1" customWidth="1"/>
    <col min="54" max="54" width="5.57333333333333" style="583" hidden="1" customWidth="1"/>
    <col min="55" max="55" width="7.42666666666667" style="583" hidden="1" customWidth="1"/>
    <col min="56" max="56" width="6.28666666666667" style="583" hidden="1" customWidth="1"/>
    <col min="57" max="57" width="8" style="583" hidden="1" customWidth="1"/>
    <col min="58" max="58" width="7.28666666666667" style="583" hidden="1" customWidth="1"/>
    <col min="59" max="59" width="5.57333333333333" style="583" hidden="1" customWidth="1"/>
    <col min="60" max="60" width="7" style="583" hidden="1" customWidth="1"/>
    <col min="61" max="61" width="0.573333333333333" style="584" hidden="1" customWidth="1"/>
    <col min="62" max="62" width="5.57333333333333" style="583" hidden="1" customWidth="1"/>
    <col min="63" max="63" width="7.42666666666667" style="583" hidden="1" customWidth="1"/>
    <col min="64" max="64" width="6.28666666666667" style="583" hidden="1" customWidth="1"/>
    <col min="65" max="65" width="8" style="583" hidden="1" customWidth="1"/>
    <col min="66" max="66" width="7.28666666666667" style="583" hidden="1" customWidth="1"/>
    <col min="67" max="67" width="5.57333333333333" style="583" hidden="1" customWidth="1"/>
    <col min="68" max="68" width="6.42666666666667" style="583" hidden="1" customWidth="1"/>
    <col min="69" max="69" width="0.573333333333333" style="584" hidden="1" customWidth="1"/>
    <col min="70" max="70" width="5.57333333333333" style="583" customWidth="1"/>
    <col min="71" max="71" width="7.42666666666667" style="583" customWidth="1"/>
    <col min="72" max="72" width="6.85333333333333" style="583" customWidth="1"/>
    <col min="73" max="73" width="8" style="583" customWidth="1"/>
    <col min="74" max="74" width="7.28666666666667" style="583" customWidth="1"/>
    <col min="75" max="75" width="5.57333333333333" style="583" customWidth="1"/>
    <col min="76" max="76" width="6.42666666666667" style="583" customWidth="1"/>
    <col min="77" max="77" width="1" style="584" hidden="1" customWidth="1"/>
    <col min="78" max="78" width="5.57333333333333" style="583" hidden="1" customWidth="1"/>
    <col min="79" max="79" width="7.42666666666667" style="583" hidden="1" customWidth="1"/>
    <col min="80" max="80" width="6.85333333333333" style="583" hidden="1" customWidth="1"/>
    <col min="81" max="81" width="8" style="583" hidden="1" customWidth="1"/>
    <col min="82" max="82" width="7.28666666666667" style="583" hidden="1" customWidth="1"/>
    <col min="83" max="83" width="5.57333333333333" style="583" hidden="1" customWidth="1"/>
    <col min="84" max="84" width="7.14" style="583" hidden="1" customWidth="1"/>
    <col min="85" max="85" width="0.573333333333333" style="584" hidden="1" customWidth="1"/>
    <col min="86" max="86" width="5.57333333333333" style="583" hidden="1" customWidth="1"/>
    <col min="87" max="87" width="7.42666666666667" style="583" hidden="1" customWidth="1"/>
    <col min="88" max="88" width="6.85333333333333" style="583" hidden="1" customWidth="1"/>
    <col min="89" max="89" width="8" style="583" hidden="1" customWidth="1"/>
    <col min="90" max="90" width="7.28666666666667" style="583" hidden="1" customWidth="1"/>
    <col min="91" max="91" width="5.57333333333333" style="583" hidden="1" customWidth="1"/>
    <col min="92" max="92" width="4.85333333333333" style="583" hidden="1" customWidth="1"/>
    <col min="93" max="93" width="0.713333333333333" style="584" customWidth="1"/>
    <col min="94" max="94" width="11.8533333333333" style="583" customWidth="1"/>
    <col min="95" max="95" width="7.42666666666667" style="583" customWidth="1"/>
    <col min="96" max="96" width="6.85333333333333" style="583" hidden="1" customWidth="1"/>
    <col min="97" max="97" width="8" style="583" customWidth="1"/>
    <col min="98" max="98" width="7.28666666666667" style="583" hidden="1" customWidth="1"/>
    <col min="99" max="99" width="10" style="583" customWidth="1"/>
    <col min="100" max="100" width="8.14" style="583" customWidth="1"/>
    <col min="101" max="101" width="0.573333333333333" style="584" customWidth="1"/>
    <col min="102" max="102" width="7.42666666666667" style="583" customWidth="1"/>
    <col min="103" max="103" width="9" style="583" hidden="1" customWidth="1"/>
    <col min="104" max="104" width="6.85333333333333" style="583" hidden="1" customWidth="1"/>
    <col min="105" max="105" width="9" style="583" hidden="1" customWidth="1"/>
    <col min="106" max="106" width="6" style="583" customWidth="1"/>
    <col min="107" max="107" width="8.71333333333333" style="583" customWidth="1"/>
    <col min="108" max="108" width="10.8533333333333" style="583" hidden="1" customWidth="1"/>
    <col min="109" max="109" width="8.71333333333333" style="583" hidden="1" customWidth="1" collapsed="1"/>
    <col min="110" max="110" width="11.7133333333333" style="583" hidden="1" customWidth="1" outlineLevel="1" collapsed="1"/>
    <col min="111" max="111" width="1.14" style="584" customWidth="1" collapsed="1"/>
    <col min="112" max="112" width="16.4266666666667" style="583" customWidth="1"/>
    <col min="113" max="114" width="16.5733333333333" style="583" customWidth="1"/>
    <col min="115" max="16384" width="11.4266666666667" style="583"/>
  </cols>
  <sheetData>
    <row r="1" ht="5.25" customHeight="1" spans="3:93">
      <c r="C1" s="657"/>
      <c r="D1" s="687"/>
      <c r="E1" s="687"/>
      <c r="F1" s="687"/>
      <c r="G1" s="687"/>
      <c r="H1" s="687"/>
      <c r="I1" s="657"/>
      <c r="J1" s="687"/>
      <c r="K1" s="687"/>
      <c r="L1" s="687"/>
      <c r="M1" s="687"/>
      <c r="N1" s="687"/>
      <c r="O1" s="657"/>
      <c r="P1" s="687"/>
      <c r="Q1" s="687"/>
      <c r="R1" s="687"/>
      <c r="S1" s="687"/>
      <c r="T1" s="687"/>
      <c r="U1" s="657"/>
      <c r="V1" s="687"/>
      <c r="W1" s="687"/>
      <c r="X1" s="687"/>
      <c r="Y1" s="687"/>
      <c r="Z1" s="687"/>
      <c r="AA1" s="687"/>
      <c r="AB1" s="687"/>
      <c r="AC1" s="657"/>
      <c r="AD1" s="687"/>
      <c r="AE1" s="687"/>
      <c r="AF1" s="687"/>
      <c r="AG1" s="687"/>
      <c r="AH1" s="687"/>
      <c r="AI1" s="687"/>
      <c r="AJ1" s="687"/>
      <c r="AK1" s="657"/>
      <c r="AL1" s="687"/>
      <c r="AM1" s="687"/>
      <c r="AN1" s="687"/>
      <c r="AO1" s="687"/>
      <c r="AP1" s="687"/>
      <c r="AQ1" s="687"/>
      <c r="AR1" s="687"/>
      <c r="AS1" s="657"/>
      <c r="AT1" s="687"/>
      <c r="AU1" s="687"/>
      <c r="AV1" s="687"/>
      <c r="AW1" s="687"/>
      <c r="AX1" s="687"/>
      <c r="AY1" s="687"/>
      <c r="AZ1" s="687"/>
      <c r="BA1" s="657"/>
      <c r="BB1" s="687"/>
      <c r="BC1" s="687"/>
      <c r="BD1" s="687"/>
      <c r="BE1" s="687"/>
      <c r="BF1" s="687"/>
      <c r="BG1" s="687"/>
      <c r="BH1" s="687"/>
      <c r="BI1" s="657"/>
      <c r="BJ1" s="687"/>
      <c r="BK1" s="687"/>
      <c r="BL1" s="687"/>
      <c r="BM1" s="687"/>
      <c r="BN1" s="687"/>
      <c r="BO1" s="687"/>
      <c r="BP1" s="687"/>
      <c r="BQ1" s="657"/>
      <c r="BR1" s="687"/>
      <c r="BS1" s="687"/>
      <c r="BT1" s="687"/>
      <c r="BU1" s="687"/>
      <c r="BV1" s="687"/>
      <c r="BW1" s="687"/>
      <c r="BX1" s="687"/>
      <c r="BY1" s="657"/>
      <c r="BZ1" s="687"/>
      <c r="CA1" s="687"/>
      <c r="CB1" s="687"/>
      <c r="CC1" s="687"/>
      <c r="CD1" s="687"/>
      <c r="CE1" s="687"/>
      <c r="CF1" s="687"/>
      <c r="CG1" s="657"/>
      <c r="CH1" s="687"/>
      <c r="CI1" s="687"/>
      <c r="CJ1" s="687"/>
      <c r="CK1" s="687"/>
      <c r="CL1" s="687"/>
      <c r="CM1" s="687"/>
      <c r="CN1" s="687"/>
      <c r="CO1" s="657"/>
    </row>
    <row r="2" ht="21" spans="1:110">
      <c r="A2" s="698"/>
      <c r="B2" s="677"/>
      <c r="D2" s="677"/>
      <c r="E2" s="677"/>
      <c r="F2" s="677"/>
      <c r="G2" s="677"/>
      <c r="H2" s="677"/>
      <c r="J2" s="677"/>
      <c r="K2" s="677"/>
      <c r="L2" s="677"/>
      <c r="M2" s="677"/>
      <c r="N2" s="677"/>
      <c r="P2" s="677"/>
      <c r="Q2" s="677"/>
      <c r="R2" s="677"/>
      <c r="S2" s="677"/>
      <c r="T2" s="677"/>
      <c r="V2" s="677"/>
      <c r="W2" s="677"/>
      <c r="X2" s="677"/>
      <c r="Y2" s="677"/>
      <c r="Z2" s="677"/>
      <c r="AA2" s="677"/>
      <c r="AB2" s="677"/>
      <c r="AD2" s="677"/>
      <c r="AE2" s="677"/>
      <c r="AF2" s="677"/>
      <c r="AG2" s="677"/>
      <c r="AH2" s="677"/>
      <c r="AI2" s="677"/>
      <c r="AJ2" s="677"/>
      <c r="AL2" s="677"/>
      <c r="AM2" s="677"/>
      <c r="AN2" s="677"/>
      <c r="AO2" s="677"/>
      <c r="AP2" s="677"/>
      <c r="AQ2" s="677"/>
      <c r="AR2" s="775"/>
      <c r="AT2" s="677"/>
      <c r="AU2" s="677"/>
      <c r="AV2" s="677"/>
      <c r="AW2" s="677"/>
      <c r="AX2" s="677"/>
      <c r="AY2" s="677"/>
      <c r="AZ2" s="677"/>
      <c r="BB2" s="677"/>
      <c r="BC2" s="677"/>
      <c r="BD2" s="677"/>
      <c r="BE2" s="677"/>
      <c r="BF2" s="677"/>
      <c r="BG2" s="677"/>
      <c r="BH2" s="677"/>
      <c r="BJ2" s="677"/>
      <c r="BK2" s="677"/>
      <c r="BL2" s="776"/>
      <c r="BM2" s="677"/>
      <c r="BN2" s="677"/>
      <c r="BO2" s="677"/>
      <c r="BP2" s="677"/>
      <c r="BR2" s="677"/>
      <c r="BS2" s="677"/>
      <c r="BT2" s="677"/>
      <c r="BU2" s="677"/>
      <c r="BV2" s="776"/>
      <c r="BW2" s="677"/>
      <c r="BX2" s="677"/>
      <c r="BZ2" s="677"/>
      <c r="CA2" s="677"/>
      <c r="CB2" s="677"/>
      <c r="CC2" s="677"/>
      <c r="CD2" s="677"/>
      <c r="CE2" s="677"/>
      <c r="CF2" s="776">
        <v>19510590710.9317</v>
      </c>
      <c r="CH2" s="677"/>
      <c r="CI2" s="677"/>
      <c r="CJ2" s="677"/>
      <c r="CK2" s="677"/>
      <c r="CL2" s="677"/>
      <c r="CM2" s="677"/>
      <c r="CN2" s="677"/>
      <c r="CP2" s="782">
        <f>+CP7+62000000</f>
        <v>19574590710.9317</v>
      </c>
      <c r="CQ2" s="776"/>
      <c r="CR2" s="776"/>
      <c r="CS2" s="776"/>
      <c r="CT2" s="776"/>
      <c r="CU2" s="677"/>
      <c r="CV2" s="677"/>
      <c r="CX2" s="776"/>
      <c r="CY2" s="776"/>
      <c r="CZ2" s="776"/>
      <c r="DA2" s="776"/>
      <c r="DB2" s="776"/>
      <c r="DC2" s="677"/>
      <c r="DD2" s="677"/>
      <c r="DE2" s="677"/>
      <c r="DF2" s="677"/>
    </row>
    <row r="3" ht="6.75" customHeight="1"/>
    <row r="4" s="580" customFormat="1" ht="18" customHeight="1" spans="1:111">
      <c r="A4" s="699" t="s">
        <v>222</v>
      </c>
      <c r="B4" s="700"/>
      <c r="C4" s="589"/>
      <c r="D4" s="590" t="s">
        <v>17</v>
      </c>
      <c r="E4" s="590"/>
      <c r="F4" s="590"/>
      <c r="G4" s="590"/>
      <c r="H4" s="590"/>
      <c r="I4" s="589"/>
      <c r="J4" s="642" t="s">
        <v>18</v>
      </c>
      <c r="K4" s="642"/>
      <c r="L4" s="642"/>
      <c r="M4" s="642"/>
      <c r="N4" s="642"/>
      <c r="O4" s="589"/>
      <c r="P4" s="642" t="s">
        <v>19</v>
      </c>
      <c r="Q4" s="642"/>
      <c r="R4" s="642"/>
      <c r="S4" s="642"/>
      <c r="T4" s="642"/>
      <c r="U4" s="589"/>
      <c r="V4" s="642" t="s">
        <v>20</v>
      </c>
      <c r="W4" s="642"/>
      <c r="X4" s="642"/>
      <c r="Y4" s="642"/>
      <c r="Z4" s="642"/>
      <c r="AA4" s="642"/>
      <c r="AB4" s="642"/>
      <c r="AC4" s="589"/>
      <c r="AD4" s="642" t="s">
        <v>21</v>
      </c>
      <c r="AE4" s="642"/>
      <c r="AF4" s="642"/>
      <c r="AG4" s="642"/>
      <c r="AH4" s="642"/>
      <c r="AI4" s="642"/>
      <c r="AJ4" s="642"/>
      <c r="AK4" s="589"/>
      <c r="AL4" s="642" t="s">
        <v>22</v>
      </c>
      <c r="AM4" s="642"/>
      <c r="AN4" s="642"/>
      <c r="AO4" s="642"/>
      <c r="AP4" s="642"/>
      <c r="AQ4" s="642"/>
      <c r="AR4" s="642"/>
      <c r="AS4" s="589"/>
      <c r="AT4" s="642" t="s">
        <v>23</v>
      </c>
      <c r="AU4" s="642"/>
      <c r="AV4" s="642"/>
      <c r="AW4" s="642"/>
      <c r="AX4" s="642"/>
      <c r="AY4" s="642"/>
      <c r="AZ4" s="642"/>
      <c r="BA4" s="589"/>
      <c r="BB4" s="642" t="s">
        <v>24</v>
      </c>
      <c r="BC4" s="642"/>
      <c r="BD4" s="642"/>
      <c r="BE4" s="642"/>
      <c r="BF4" s="642"/>
      <c r="BG4" s="642"/>
      <c r="BH4" s="642"/>
      <c r="BI4" s="589"/>
      <c r="BJ4" s="642" t="s">
        <v>25</v>
      </c>
      <c r="BK4" s="642"/>
      <c r="BL4" s="642"/>
      <c r="BM4" s="642"/>
      <c r="BN4" s="642"/>
      <c r="BO4" s="642"/>
      <c r="BP4" s="642"/>
      <c r="BQ4" s="589"/>
      <c r="BR4" s="642" t="s">
        <v>26</v>
      </c>
      <c r="BS4" s="642"/>
      <c r="BT4" s="642"/>
      <c r="BU4" s="642"/>
      <c r="BV4" s="642"/>
      <c r="BW4" s="642"/>
      <c r="BX4" s="642"/>
      <c r="BY4" s="589"/>
      <c r="BZ4" s="642" t="s">
        <v>27</v>
      </c>
      <c r="CA4" s="642"/>
      <c r="CB4" s="642"/>
      <c r="CC4" s="642"/>
      <c r="CD4" s="642"/>
      <c r="CE4" s="642"/>
      <c r="CF4" s="642"/>
      <c r="CG4" s="589"/>
      <c r="CH4" s="642" t="s">
        <v>28</v>
      </c>
      <c r="CI4" s="642"/>
      <c r="CJ4" s="642"/>
      <c r="CK4" s="642"/>
      <c r="CL4" s="642"/>
      <c r="CM4" s="642"/>
      <c r="CN4" s="642"/>
      <c r="CO4" s="589"/>
      <c r="CP4" s="590" t="s">
        <v>29</v>
      </c>
      <c r="CQ4" s="590"/>
      <c r="CR4" s="590"/>
      <c r="CS4" s="590"/>
      <c r="CT4" s="590"/>
      <c r="CU4" s="590"/>
      <c r="CV4" s="590"/>
      <c r="CW4" s="787"/>
      <c r="CX4" s="678" t="s">
        <v>30</v>
      </c>
      <c r="CY4" s="678"/>
      <c r="CZ4" s="678"/>
      <c r="DA4" s="678"/>
      <c r="DB4" s="678"/>
      <c r="DC4" s="678"/>
      <c r="DD4" s="678"/>
      <c r="DE4" s="678"/>
      <c r="DF4" s="678"/>
      <c r="DG4" s="796"/>
    </row>
    <row r="5" s="581" customFormat="1" ht="27" customHeight="1" spans="1:111">
      <c r="A5" s="701"/>
      <c r="B5" s="702"/>
      <c r="C5" s="592"/>
      <c r="D5" s="593" t="s">
        <v>31</v>
      </c>
      <c r="E5" s="619" t="s">
        <v>32</v>
      </c>
      <c r="F5" s="619" t="s">
        <v>33</v>
      </c>
      <c r="G5" s="619" t="s">
        <v>34</v>
      </c>
      <c r="H5" s="620" t="s">
        <v>35</v>
      </c>
      <c r="I5" s="643"/>
      <c r="J5" s="593" t="s">
        <v>31</v>
      </c>
      <c r="K5" s="619" t="s">
        <v>32</v>
      </c>
      <c r="L5" s="619" t="s">
        <v>33</v>
      </c>
      <c r="M5" s="619" t="s">
        <v>34</v>
      </c>
      <c r="N5" s="620" t="s">
        <v>35</v>
      </c>
      <c r="O5" s="643"/>
      <c r="P5" s="593" t="s">
        <v>31</v>
      </c>
      <c r="Q5" s="619" t="s">
        <v>32</v>
      </c>
      <c r="R5" s="619" t="s">
        <v>33</v>
      </c>
      <c r="S5" s="619" t="s">
        <v>223</v>
      </c>
      <c r="T5" s="620" t="s">
        <v>35</v>
      </c>
      <c r="U5" s="643"/>
      <c r="V5" s="593" t="s">
        <v>31</v>
      </c>
      <c r="W5" s="619" t="s">
        <v>32</v>
      </c>
      <c r="X5" s="619" t="s">
        <v>36</v>
      </c>
      <c r="Y5" s="619" t="s">
        <v>33</v>
      </c>
      <c r="Z5" s="619" t="s">
        <v>37</v>
      </c>
      <c r="AA5" s="619" t="s">
        <v>34</v>
      </c>
      <c r="AB5" s="620" t="s">
        <v>35</v>
      </c>
      <c r="AC5" s="643"/>
      <c r="AD5" s="593" t="s">
        <v>31</v>
      </c>
      <c r="AE5" s="619" t="s">
        <v>32</v>
      </c>
      <c r="AF5" s="619" t="s">
        <v>36</v>
      </c>
      <c r="AG5" s="619" t="s">
        <v>33</v>
      </c>
      <c r="AH5" s="619" t="s">
        <v>37</v>
      </c>
      <c r="AI5" s="619" t="s">
        <v>34</v>
      </c>
      <c r="AJ5" s="620" t="s">
        <v>35</v>
      </c>
      <c r="AK5" s="643"/>
      <c r="AL5" s="593" t="s">
        <v>31</v>
      </c>
      <c r="AM5" s="619" t="s">
        <v>224</v>
      </c>
      <c r="AN5" s="619" t="s">
        <v>43</v>
      </c>
      <c r="AO5" s="619" t="s">
        <v>33</v>
      </c>
      <c r="AP5" s="619" t="s">
        <v>37</v>
      </c>
      <c r="AQ5" s="619" t="s">
        <v>34</v>
      </c>
      <c r="AR5" s="620" t="s">
        <v>35</v>
      </c>
      <c r="AS5" s="643"/>
      <c r="AT5" s="593" t="s">
        <v>34</v>
      </c>
      <c r="AU5" s="619" t="s">
        <v>224</v>
      </c>
      <c r="AV5" s="619" t="s">
        <v>44</v>
      </c>
      <c r="AW5" s="619" t="s">
        <v>33</v>
      </c>
      <c r="AX5" s="619" t="s">
        <v>39</v>
      </c>
      <c r="AY5" s="619" t="s">
        <v>34</v>
      </c>
      <c r="AZ5" s="620" t="s">
        <v>35</v>
      </c>
      <c r="BA5" s="643"/>
      <c r="BB5" s="593" t="s">
        <v>31</v>
      </c>
      <c r="BC5" s="619" t="s">
        <v>32</v>
      </c>
      <c r="BD5" s="619" t="s">
        <v>40</v>
      </c>
      <c r="BE5" s="619" t="s">
        <v>33</v>
      </c>
      <c r="BF5" s="619" t="s">
        <v>41</v>
      </c>
      <c r="BG5" s="619" t="s">
        <v>34</v>
      </c>
      <c r="BH5" s="620" t="s">
        <v>35</v>
      </c>
      <c r="BI5" s="643"/>
      <c r="BJ5" s="593" t="s">
        <v>31</v>
      </c>
      <c r="BK5" s="619" t="s">
        <v>32</v>
      </c>
      <c r="BL5" s="619" t="s">
        <v>40</v>
      </c>
      <c r="BM5" s="619" t="s">
        <v>33</v>
      </c>
      <c r="BN5" s="619" t="s">
        <v>41</v>
      </c>
      <c r="BO5" s="619" t="s">
        <v>34</v>
      </c>
      <c r="BP5" s="620" t="s">
        <v>35</v>
      </c>
      <c r="BQ5" s="643"/>
      <c r="BR5" s="593" t="s">
        <v>31</v>
      </c>
      <c r="BS5" s="619" t="s">
        <v>32</v>
      </c>
      <c r="BT5" s="619" t="s">
        <v>42</v>
      </c>
      <c r="BU5" s="619" t="s">
        <v>33</v>
      </c>
      <c r="BV5" s="619" t="s">
        <v>41</v>
      </c>
      <c r="BW5" s="619" t="s">
        <v>34</v>
      </c>
      <c r="BX5" s="620" t="s">
        <v>35</v>
      </c>
      <c r="BY5" s="643"/>
      <c r="BZ5" s="593" t="s">
        <v>31</v>
      </c>
      <c r="CA5" s="619" t="s">
        <v>32</v>
      </c>
      <c r="CB5" s="619" t="s">
        <v>42</v>
      </c>
      <c r="CC5" s="619" t="s">
        <v>33</v>
      </c>
      <c r="CD5" s="619" t="s">
        <v>41</v>
      </c>
      <c r="CE5" s="619" t="s">
        <v>34</v>
      </c>
      <c r="CF5" s="620" t="s">
        <v>35</v>
      </c>
      <c r="CG5" s="643"/>
      <c r="CH5" s="593" t="s">
        <v>31</v>
      </c>
      <c r="CI5" s="619" t="s">
        <v>32</v>
      </c>
      <c r="CJ5" s="619" t="s">
        <v>42</v>
      </c>
      <c r="CK5" s="619" t="s">
        <v>33</v>
      </c>
      <c r="CL5" s="619" t="s">
        <v>41</v>
      </c>
      <c r="CM5" s="619" t="s">
        <v>34</v>
      </c>
      <c r="CN5" s="620" t="s">
        <v>35</v>
      </c>
      <c r="CO5" s="643"/>
      <c r="CP5" s="593" t="s">
        <v>31</v>
      </c>
      <c r="CQ5" s="619" t="s">
        <v>32</v>
      </c>
      <c r="CR5" s="619" t="s">
        <v>42</v>
      </c>
      <c r="CS5" s="619" t="s">
        <v>33</v>
      </c>
      <c r="CT5" s="619" t="s">
        <v>41</v>
      </c>
      <c r="CU5" s="619" t="s">
        <v>34</v>
      </c>
      <c r="CV5" s="620" t="s">
        <v>35</v>
      </c>
      <c r="CW5" s="643"/>
      <c r="CX5" s="593" t="s">
        <v>32</v>
      </c>
      <c r="CY5" s="619" t="s">
        <v>43</v>
      </c>
      <c r="CZ5" s="619" t="s">
        <v>44</v>
      </c>
      <c r="DA5" s="619" t="s">
        <v>42</v>
      </c>
      <c r="DB5" s="619" t="s">
        <v>34</v>
      </c>
      <c r="DC5" s="619" t="s">
        <v>45</v>
      </c>
      <c r="DD5" s="619" t="s">
        <v>46</v>
      </c>
      <c r="DE5" s="619" t="s">
        <v>47</v>
      </c>
      <c r="DF5" s="620" t="s">
        <v>48</v>
      </c>
      <c r="DG5" s="797"/>
    </row>
    <row r="6" ht="6" customHeight="1" spans="1:138">
      <c r="A6" s="703"/>
      <c r="B6" s="704"/>
      <c r="C6" s="611"/>
      <c r="D6" s="705"/>
      <c r="E6" s="705"/>
      <c r="F6" s="705"/>
      <c r="G6" s="705"/>
      <c r="H6" s="705"/>
      <c r="I6" s="611"/>
      <c r="J6" s="705"/>
      <c r="K6" s="705"/>
      <c r="L6" s="705"/>
      <c r="M6" s="705"/>
      <c r="N6" s="705"/>
      <c r="O6" s="611"/>
      <c r="P6" s="705"/>
      <c r="Q6" s="705"/>
      <c r="R6" s="705"/>
      <c r="S6" s="705"/>
      <c r="T6" s="705"/>
      <c r="U6" s="611"/>
      <c r="V6" s="705"/>
      <c r="W6" s="705"/>
      <c r="X6" s="705"/>
      <c r="Y6" s="705"/>
      <c r="Z6" s="705"/>
      <c r="AA6" s="705"/>
      <c r="AB6" s="705"/>
      <c r="AC6" s="611"/>
      <c r="AD6" s="705"/>
      <c r="AE6" s="705"/>
      <c r="AF6" s="705"/>
      <c r="AG6" s="705"/>
      <c r="AH6" s="705"/>
      <c r="AI6" s="705"/>
      <c r="AJ6" s="705"/>
      <c r="AK6" s="611"/>
      <c r="AL6" s="705"/>
      <c r="AM6" s="705"/>
      <c r="AN6" s="705"/>
      <c r="AO6" s="705"/>
      <c r="AP6" s="705"/>
      <c r="AQ6" s="705"/>
      <c r="AR6" s="705"/>
      <c r="AS6" s="611"/>
      <c r="AT6" s="705"/>
      <c r="AU6" s="705"/>
      <c r="AV6" s="705"/>
      <c r="AW6" s="705"/>
      <c r="AX6" s="705"/>
      <c r="AY6" s="705"/>
      <c r="AZ6" s="705"/>
      <c r="BA6" s="611"/>
      <c r="BB6" s="705"/>
      <c r="BC6" s="705"/>
      <c r="BD6" s="705"/>
      <c r="BE6" s="705"/>
      <c r="BF6" s="705"/>
      <c r="BG6" s="705"/>
      <c r="BH6" s="705"/>
      <c r="BI6" s="611"/>
      <c r="BJ6" s="705"/>
      <c r="BK6" s="705"/>
      <c r="BL6" s="705"/>
      <c r="BM6" s="705"/>
      <c r="BN6" s="705"/>
      <c r="BO6" s="705"/>
      <c r="BP6" s="705"/>
      <c r="BQ6" s="611"/>
      <c r="BR6" s="705"/>
      <c r="BS6" s="705"/>
      <c r="BT6" s="705"/>
      <c r="BU6" s="705"/>
      <c r="BV6" s="705"/>
      <c r="BW6" s="705"/>
      <c r="BX6" s="705"/>
      <c r="BY6" s="611"/>
      <c r="BZ6" s="705"/>
      <c r="CA6" s="705"/>
      <c r="CB6" s="705"/>
      <c r="CC6" s="705"/>
      <c r="CD6" s="705"/>
      <c r="CE6" s="705"/>
      <c r="CF6" s="705"/>
      <c r="CG6" s="611"/>
      <c r="CH6" s="705"/>
      <c r="CI6" s="705"/>
      <c r="CJ6" s="705"/>
      <c r="CK6" s="705"/>
      <c r="CL6" s="705"/>
      <c r="CM6" s="705"/>
      <c r="CN6" s="705"/>
      <c r="CO6" s="611"/>
      <c r="CP6" s="705"/>
      <c r="CQ6" s="705"/>
      <c r="CR6" s="705"/>
      <c r="CS6" s="705"/>
      <c r="CT6" s="705"/>
      <c r="CU6" s="705"/>
      <c r="CV6" s="705"/>
      <c r="CW6" s="611"/>
      <c r="CX6" s="705"/>
      <c r="CY6" s="705"/>
      <c r="CZ6" s="705"/>
      <c r="DA6" s="705"/>
      <c r="DB6" s="705"/>
      <c r="DC6" s="705"/>
      <c r="DD6" s="705"/>
      <c r="DE6" s="705"/>
      <c r="DF6" s="705"/>
      <c r="EH6" s="687"/>
    </row>
    <row r="7" ht="20.1" customHeight="1" spans="1:112">
      <c r="A7" s="706"/>
      <c r="B7" s="707" t="s">
        <v>225</v>
      </c>
      <c r="C7" s="708"/>
      <c r="D7" s="709">
        <v>1900000</v>
      </c>
      <c r="E7" s="739">
        <v>0</v>
      </c>
      <c r="F7" s="739">
        <v>1900000</v>
      </c>
      <c r="G7" s="739">
        <v>0</v>
      </c>
      <c r="H7" s="740" t="s">
        <v>127</v>
      </c>
      <c r="I7" s="708"/>
      <c r="J7" s="709">
        <v>15881057838</v>
      </c>
      <c r="K7" s="739">
        <v>16971767170.3979</v>
      </c>
      <c r="L7" s="739">
        <v>-1090709332.39787</v>
      </c>
      <c r="M7" s="739">
        <v>17180401.0718905</v>
      </c>
      <c r="N7" s="740" t="s">
        <v>53</v>
      </c>
      <c r="O7" s="708"/>
      <c r="P7" s="709">
        <v>2554943319</v>
      </c>
      <c r="Q7" s="739">
        <v>1153060665.94695</v>
      </c>
      <c r="R7" s="739">
        <v>1422529363.05305</v>
      </c>
      <c r="S7" s="739">
        <v>0</v>
      </c>
      <c r="T7" s="740" t="s">
        <v>127</v>
      </c>
      <c r="U7" s="708"/>
      <c r="V7" s="709">
        <v>38560000.0000001</v>
      </c>
      <c r="W7" s="739">
        <v>588942201.164633</v>
      </c>
      <c r="X7" s="739">
        <v>518755918.681176</v>
      </c>
      <c r="Y7" s="739">
        <v>-480195918.681175</v>
      </c>
      <c r="Z7" s="739">
        <v>-480195918.681175</v>
      </c>
      <c r="AA7" s="739">
        <v>13176291</v>
      </c>
      <c r="AB7" s="740">
        <v>38.3704054260168</v>
      </c>
      <c r="AC7" s="708"/>
      <c r="AD7" s="709">
        <v>327145828</v>
      </c>
      <c r="AE7" s="739">
        <v>518755918.681176</v>
      </c>
      <c r="AF7" s="739">
        <v>518755918.681176</v>
      </c>
      <c r="AG7" s="739">
        <v>-193259096.681176</v>
      </c>
      <c r="AH7" s="739">
        <v>-193259096.681176</v>
      </c>
      <c r="AI7" s="739">
        <v>21506324</v>
      </c>
      <c r="AJ7" s="740">
        <v>23.1210872988418</v>
      </c>
      <c r="AK7" s="708"/>
      <c r="AL7" s="709">
        <v>445933014.999999</v>
      </c>
      <c r="AM7" s="739">
        <v>518755918.681176</v>
      </c>
      <c r="AN7" s="739">
        <v>518755918.681176</v>
      </c>
      <c r="AO7" s="739">
        <v>-72822903.6811764</v>
      </c>
      <c r="AP7" s="739">
        <v>-72822903.6811764</v>
      </c>
      <c r="AQ7" s="739">
        <v>355050776</v>
      </c>
      <c r="AR7" s="740">
        <v>0.461075298934639</v>
      </c>
      <c r="AS7" s="708"/>
      <c r="AT7" s="709">
        <v>241165105.91</v>
      </c>
      <c r="AU7" s="739">
        <v>518755918.681176</v>
      </c>
      <c r="AV7" s="739">
        <v>518755918.681176</v>
      </c>
      <c r="AW7" s="739">
        <v>-277590812.771175</v>
      </c>
      <c r="AX7" s="739">
        <v>-277590812.771175</v>
      </c>
      <c r="AY7" s="739">
        <v>1901396</v>
      </c>
      <c r="AZ7" s="740" t="s">
        <v>53</v>
      </c>
      <c r="BA7" s="708"/>
      <c r="BB7" s="709">
        <v>5289744</v>
      </c>
      <c r="BC7" s="739">
        <v>315198929.364822</v>
      </c>
      <c r="BD7" s="739">
        <v>315198929.364822</v>
      </c>
      <c r="BE7" s="739">
        <v>-309909185.364822</v>
      </c>
      <c r="BF7" s="739">
        <v>-309909185.364822</v>
      </c>
      <c r="BG7" s="739">
        <v>39285075</v>
      </c>
      <c r="BH7" s="740">
        <v>7.02337603695098</v>
      </c>
      <c r="BI7" s="708"/>
      <c r="BJ7" s="709">
        <v>4246532.82172793</v>
      </c>
      <c r="BK7" s="739">
        <v>315198929.364822</v>
      </c>
      <c r="BL7" s="739">
        <v>315198929.364822</v>
      </c>
      <c r="BM7" s="739">
        <v>-310952396.543094</v>
      </c>
      <c r="BN7" s="739">
        <v>-310952396.543094</v>
      </c>
      <c r="BO7" s="739">
        <v>272445651</v>
      </c>
      <c r="BP7" s="740">
        <v>0.156924062497963</v>
      </c>
      <c r="BQ7" s="708"/>
      <c r="BR7" s="709">
        <v>2000000</v>
      </c>
      <c r="BS7" s="739">
        <v>315198929.364822</v>
      </c>
      <c r="BT7" s="739">
        <v>315198929.364822</v>
      </c>
      <c r="BU7" s="739">
        <v>-313198929.364822</v>
      </c>
      <c r="BV7" s="739">
        <v>-313198929.364822</v>
      </c>
      <c r="BW7" s="739">
        <v>55225495</v>
      </c>
      <c r="BX7" s="740">
        <v>-0.963784842489868</v>
      </c>
      <c r="BY7" s="708"/>
      <c r="BZ7" s="709">
        <v>0</v>
      </c>
      <c r="CA7" s="739">
        <v>0</v>
      </c>
      <c r="CB7" s="739">
        <v>0</v>
      </c>
      <c r="CC7" s="739">
        <v>0</v>
      </c>
      <c r="CD7" s="739">
        <v>0</v>
      </c>
      <c r="CE7" s="739">
        <v>0</v>
      </c>
      <c r="CF7" s="740" t="s">
        <v>127</v>
      </c>
      <c r="CG7" s="708"/>
      <c r="CH7" s="709">
        <v>0</v>
      </c>
      <c r="CI7" s="739">
        <v>0</v>
      </c>
      <c r="CJ7" s="739">
        <v>0</v>
      </c>
      <c r="CK7" s="739">
        <v>0</v>
      </c>
      <c r="CL7" s="739">
        <v>0</v>
      </c>
      <c r="CM7" s="739">
        <v>0</v>
      </c>
      <c r="CN7" s="740" t="s">
        <v>127</v>
      </c>
      <c r="CO7" s="708"/>
      <c r="CP7" s="709">
        <v>19512590710.9317</v>
      </c>
      <c r="CQ7" s="767">
        <v>22186382313.0001</v>
      </c>
      <c r="CR7" s="767">
        <v>4274230052.31635</v>
      </c>
      <c r="CS7" s="767">
        <v>-2673791602.06839</v>
      </c>
      <c r="CT7" s="767">
        <v>15238360658.6154</v>
      </c>
      <c r="CU7" s="767">
        <v>771975514.071891</v>
      </c>
      <c r="CV7" s="740" t="s">
        <v>53</v>
      </c>
      <c r="CW7" s="708"/>
      <c r="CX7" s="709">
        <v>19485353710</v>
      </c>
      <c r="CY7" s="767">
        <v>0</v>
      </c>
      <c r="CZ7" s="767">
        <v>0</v>
      </c>
      <c r="DA7" s="767">
        <v>0</v>
      </c>
      <c r="DB7" s="767">
        <v>2263447000</v>
      </c>
      <c r="DC7" s="788">
        <v>7.60870774089254</v>
      </c>
      <c r="DD7" s="788">
        <v>-1</v>
      </c>
      <c r="DE7" s="740">
        <v>-1</v>
      </c>
      <c r="DF7" s="798">
        <v>-1</v>
      </c>
      <c r="DG7" s="799"/>
      <c r="DH7" s="535"/>
    </row>
    <row r="8" ht="1.5" customHeight="1" spans="1:110">
      <c r="A8" s="710"/>
      <c r="B8" s="711"/>
      <c r="C8" s="712"/>
      <c r="D8" s="625"/>
      <c r="E8" s="625"/>
      <c r="F8" s="625"/>
      <c r="G8" s="625"/>
      <c r="H8" s="741"/>
      <c r="I8" s="712"/>
      <c r="J8" s="625"/>
      <c r="K8" s="625"/>
      <c r="L8" s="625"/>
      <c r="M8" s="625"/>
      <c r="N8" s="741"/>
      <c r="O8" s="712"/>
      <c r="P8" s="625"/>
      <c r="Q8" s="625"/>
      <c r="R8" s="625"/>
      <c r="S8" s="625"/>
      <c r="T8" s="741"/>
      <c r="U8" s="712"/>
      <c r="V8" s="625"/>
      <c r="W8" s="625"/>
      <c r="X8" s="625"/>
      <c r="Y8" s="625"/>
      <c r="Z8" s="625"/>
      <c r="AA8" s="625"/>
      <c r="AB8" s="741"/>
      <c r="AC8" s="712"/>
      <c r="AD8" s="625"/>
      <c r="AE8" s="625"/>
      <c r="AF8" s="625"/>
      <c r="AG8" s="625"/>
      <c r="AH8" s="625"/>
      <c r="AI8" s="625"/>
      <c r="AJ8" s="741"/>
      <c r="AK8" s="712"/>
      <c r="AL8" s="625"/>
      <c r="AM8" s="625"/>
      <c r="AN8" s="625"/>
      <c r="AO8" s="625"/>
      <c r="AP8" s="625"/>
      <c r="AQ8" s="625"/>
      <c r="AR8" s="741"/>
      <c r="AS8" s="712"/>
      <c r="AT8" s="625"/>
      <c r="AU8" s="625"/>
      <c r="AV8" s="625"/>
      <c r="AW8" s="625"/>
      <c r="AX8" s="625"/>
      <c r="AY8" s="625"/>
      <c r="AZ8" s="741"/>
      <c r="BA8" s="712"/>
      <c r="BB8" s="625"/>
      <c r="BC8" s="625"/>
      <c r="BD8" s="625"/>
      <c r="BE8" s="625"/>
      <c r="BF8" s="625"/>
      <c r="BG8" s="625"/>
      <c r="BH8" s="741"/>
      <c r="BI8" s="712"/>
      <c r="BJ8" s="625"/>
      <c r="BK8" s="625"/>
      <c r="BL8" s="625"/>
      <c r="BM8" s="625"/>
      <c r="BN8" s="625"/>
      <c r="BO8" s="625"/>
      <c r="BP8" s="741"/>
      <c r="BQ8" s="712"/>
      <c r="BR8" s="625"/>
      <c r="BS8" s="625"/>
      <c r="BT8" s="625"/>
      <c r="BU8" s="625"/>
      <c r="BV8" s="625"/>
      <c r="BW8" s="625"/>
      <c r="BX8" s="741"/>
      <c r="BY8" s="712"/>
      <c r="BZ8" s="625"/>
      <c r="CA8" s="625"/>
      <c r="CB8" s="625"/>
      <c r="CC8" s="625"/>
      <c r="CD8" s="625"/>
      <c r="CE8" s="625"/>
      <c r="CF8" s="741"/>
      <c r="CG8" s="712"/>
      <c r="CH8" s="625"/>
      <c r="CI8" s="625"/>
      <c r="CJ8" s="625"/>
      <c r="CK8" s="625"/>
      <c r="CL8" s="625"/>
      <c r="CM8" s="625"/>
      <c r="CN8" s="741"/>
      <c r="CO8" s="712"/>
      <c r="CP8" s="625"/>
      <c r="CQ8" s="625"/>
      <c r="CR8" s="625"/>
      <c r="CS8" s="625"/>
      <c r="CT8" s="625"/>
      <c r="CU8" s="625"/>
      <c r="CV8" s="741"/>
      <c r="CW8" s="712"/>
      <c r="CX8" s="625"/>
      <c r="CY8" s="625"/>
      <c r="CZ8" s="625"/>
      <c r="DA8" s="625"/>
      <c r="DB8" s="625"/>
      <c r="DC8" s="682"/>
      <c r="DD8" s="741"/>
      <c r="DE8" s="682"/>
      <c r="DF8" s="741"/>
    </row>
    <row r="9" ht="3.75" customHeight="1" spans="1:110">
      <c r="A9" s="710"/>
      <c r="B9" s="711"/>
      <c r="C9" s="712"/>
      <c r="D9" s="625"/>
      <c r="E9" s="625"/>
      <c r="F9" s="625"/>
      <c r="G9" s="625"/>
      <c r="H9" s="741"/>
      <c r="I9" s="712"/>
      <c r="J9" s="625"/>
      <c r="K9" s="625"/>
      <c r="L9" s="625"/>
      <c r="M9" s="625"/>
      <c r="N9" s="741"/>
      <c r="O9" s="712"/>
      <c r="P9" s="625"/>
      <c r="Q9" s="625"/>
      <c r="R9" s="625"/>
      <c r="S9" s="625"/>
      <c r="T9" s="741"/>
      <c r="U9" s="712"/>
      <c r="V9" s="625"/>
      <c r="W9" s="625"/>
      <c r="X9" s="625"/>
      <c r="Y9" s="625"/>
      <c r="Z9" s="625"/>
      <c r="AA9" s="625"/>
      <c r="AB9" s="741"/>
      <c r="AC9" s="712"/>
      <c r="AD9" s="625"/>
      <c r="AE9" s="625"/>
      <c r="AF9" s="625"/>
      <c r="AG9" s="625"/>
      <c r="AH9" s="625"/>
      <c r="AI9" s="625"/>
      <c r="AJ9" s="741"/>
      <c r="AK9" s="712"/>
      <c r="AL9" s="625"/>
      <c r="AM9" s="625"/>
      <c r="AN9" s="625"/>
      <c r="AO9" s="625"/>
      <c r="AP9" s="625"/>
      <c r="AQ9" s="625"/>
      <c r="AR9" s="741"/>
      <c r="AS9" s="712"/>
      <c r="AT9" s="625"/>
      <c r="AU9" s="625"/>
      <c r="AV9" s="625"/>
      <c r="AW9" s="625"/>
      <c r="AX9" s="625"/>
      <c r="AY9" s="625"/>
      <c r="AZ9" s="741"/>
      <c r="BA9" s="712"/>
      <c r="BB9" s="625"/>
      <c r="BC9" s="625"/>
      <c r="BD9" s="625"/>
      <c r="BE9" s="625"/>
      <c r="BF9" s="625"/>
      <c r="BG9" s="625"/>
      <c r="BH9" s="741"/>
      <c r="BI9" s="712"/>
      <c r="BJ9" s="625"/>
      <c r="BK9" s="625"/>
      <c r="BL9" s="625"/>
      <c r="BM9" s="625"/>
      <c r="BN9" s="625"/>
      <c r="BO9" s="625"/>
      <c r="BP9" s="741"/>
      <c r="BQ9" s="712"/>
      <c r="BR9" s="625"/>
      <c r="BS9" s="625"/>
      <c r="BT9" s="625"/>
      <c r="BU9" s="625"/>
      <c r="BV9" s="625"/>
      <c r="BW9" s="625"/>
      <c r="BX9" s="741"/>
      <c r="BY9" s="712"/>
      <c r="BZ9" s="625"/>
      <c r="CA9" s="625"/>
      <c r="CB9" s="625"/>
      <c r="CC9" s="625"/>
      <c r="CD9" s="625"/>
      <c r="CE9" s="625"/>
      <c r="CF9" s="741"/>
      <c r="CG9" s="712"/>
      <c r="CH9" s="625"/>
      <c r="CI9" s="625"/>
      <c r="CJ9" s="625"/>
      <c r="CK9" s="625"/>
      <c r="CL9" s="625"/>
      <c r="CM9" s="625"/>
      <c r="CN9" s="741"/>
      <c r="CO9" s="712"/>
      <c r="CP9" s="625"/>
      <c r="CQ9" s="625"/>
      <c r="CR9" s="625"/>
      <c r="CS9" s="625"/>
      <c r="CT9" s="625"/>
      <c r="CU9" s="625"/>
      <c r="CV9" s="741"/>
      <c r="CW9" s="712"/>
      <c r="CX9" s="625"/>
      <c r="CY9" s="625"/>
      <c r="CZ9" s="625"/>
      <c r="DA9" s="625"/>
      <c r="DB9" s="625"/>
      <c r="DC9" s="682"/>
      <c r="DD9" s="741"/>
      <c r="DE9" s="682"/>
      <c r="DF9" s="741"/>
    </row>
    <row r="10" ht="23.25" customHeight="1" spans="1:111">
      <c r="A10" s="713"/>
      <c r="B10" s="714" t="s">
        <v>226</v>
      </c>
      <c r="C10" s="708"/>
      <c r="D10" s="715">
        <v>0</v>
      </c>
      <c r="E10" s="742">
        <v>0</v>
      </c>
      <c r="F10" s="742">
        <v>0</v>
      </c>
      <c r="G10" s="742">
        <v>0</v>
      </c>
      <c r="H10" s="743" t="s">
        <v>127</v>
      </c>
      <c r="I10" s="708"/>
      <c r="J10" s="757">
        <v>15878870838</v>
      </c>
      <c r="K10" s="742">
        <v>16962447577.8979</v>
      </c>
      <c r="L10" s="742">
        <v>-1083576739.89787</v>
      </c>
      <c r="M10" s="742">
        <v>7710902.07189054</v>
      </c>
      <c r="N10" s="743" t="s">
        <v>53</v>
      </c>
      <c r="O10" s="708"/>
      <c r="P10" s="757">
        <v>2550193847</v>
      </c>
      <c r="Q10" s="742">
        <v>1083122473.44695</v>
      </c>
      <c r="R10" s="742">
        <v>1427099483.55305</v>
      </c>
      <c r="S10" s="764">
        <v>0</v>
      </c>
      <c r="T10" s="765" t="s">
        <v>127</v>
      </c>
      <c r="U10" s="708"/>
      <c r="V10" s="772">
        <v>19160000.0000001</v>
      </c>
      <c r="W10" s="739">
        <v>578622608.664633</v>
      </c>
      <c r="X10" s="739">
        <v>508436326.181176</v>
      </c>
      <c r="Y10" s="739">
        <v>-489276326.181175</v>
      </c>
      <c r="Z10" s="739">
        <v>-489276326.181175</v>
      </c>
      <c r="AA10" s="739">
        <v>6280086.99999999</v>
      </c>
      <c r="AB10" s="773">
        <v>79.9600768558105</v>
      </c>
      <c r="AC10" s="708"/>
      <c r="AD10" s="772">
        <v>312198028</v>
      </c>
      <c r="AE10" s="739">
        <v>508436326.181176</v>
      </c>
      <c r="AF10" s="739">
        <v>508436326.181176</v>
      </c>
      <c r="AG10" s="739">
        <v>-197887304.181176</v>
      </c>
      <c r="AH10" s="739">
        <v>-197887304.181176</v>
      </c>
      <c r="AI10" s="739">
        <v>15718726</v>
      </c>
      <c r="AJ10" s="773">
        <v>31.3458991639129</v>
      </c>
      <c r="AK10" s="708"/>
      <c r="AL10" s="772">
        <v>440412840.089999</v>
      </c>
      <c r="AM10" s="739">
        <v>508436326.181176</v>
      </c>
      <c r="AN10" s="739">
        <v>508436326.181176</v>
      </c>
      <c r="AO10" s="739">
        <v>-68023486.0911764</v>
      </c>
      <c r="AP10" s="739">
        <v>-68023486.0911764</v>
      </c>
      <c r="AQ10" s="739">
        <v>354060776</v>
      </c>
      <c r="AR10" s="773">
        <v>0.43601426829945</v>
      </c>
      <c r="AS10" s="708"/>
      <c r="AT10" s="772">
        <v>236438474</v>
      </c>
      <c r="AU10" s="739">
        <v>508436326.181176</v>
      </c>
      <c r="AV10" s="739">
        <v>508436326.181176</v>
      </c>
      <c r="AW10" s="739">
        <v>-271997852.181175</v>
      </c>
      <c r="AX10" s="739">
        <v>-271997852.181175</v>
      </c>
      <c r="AY10" s="739">
        <v>0</v>
      </c>
      <c r="AZ10" s="773" t="s">
        <v>127</v>
      </c>
      <c r="BA10" s="708"/>
      <c r="BB10" s="772">
        <v>3189742</v>
      </c>
      <c r="BC10" s="739">
        <v>304879336.864822</v>
      </c>
      <c r="BD10" s="739">
        <v>304879336.864822</v>
      </c>
      <c r="BE10" s="739">
        <v>-301689594.864822</v>
      </c>
      <c r="BF10" s="739">
        <v>-301689594.864822</v>
      </c>
      <c r="BG10" s="739">
        <v>23763454</v>
      </c>
      <c r="BH10" s="773">
        <v>11.8297568554143</v>
      </c>
      <c r="BI10" s="708"/>
      <c r="BJ10" s="772">
        <v>2360646.64702154</v>
      </c>
      <c r="BK10" s="739">
        <v>304879336.864822</v>
      </c>
      <c r="BL10" s="739">
        <v>304879336.864822</v>
      </c>
      <c r="BM10" s="739">
        <v>-302518690.217801</v>
      </c>
      <c r="BN10" s="739">
        <v>-302518690.217801</v>
      </c>
      <c r="BO10" s="739">
        <v>252740259</v>
      </c>
      <c r="BP10" s="773">
        <v>0.20629510340425</v>
      </c>
      <c r="BQ10" s="708"/>
      <c r="BR10" s="709">
        <v>0</v>
      </c>
      <c r="BS10" s="739">
        <v>304879336.864822</v>
      </c>
      <c r="BT10" s="739">
        <v>304879336.864822</v>
      </c>
      <c r="BU10" s="739">
        <v>-304879336.864822</v>
      </c>
      <c r="BV10" s="739">
        <v>-304879336.864822</v>
      </c>
      <c r="BW10" s="739">
        <v>53324099</v>
      </c>
      <c r="BX10" s="740">
        <v>-1</v>
      </c>
      <c r="BY10" s="708"/>
      <c r="BZ10" s="709">
        <v>0</v>
      </c>
      <c r="CA10" s="739">
        <v>0</v>
      </c>
      <c r="CB10" s="739">
        <v>0</v>
      </c>
      <c r="CC10" s="739">
        <v>0</v>
      </c>
      <c r="CD10" s="739">
        <v>0</v>
      </c>
      <c r="CE10" s="739">
        <v>0</v>
      </c>
      <c r="CF10" s="740" t="s">
        <v>127</v>
      </c>
      <c r="CG10" s="708"/>
      <c r="CH10" s="709">
        <v>0</v>
      </c>
      <c r="CI10" s="739">
        <v>0</v>
      </c>
      <c r="CJ10" s="739">
        <v>0</v>
      </c>
      <c r="CK10" s="739">
        <v>0</v>
      </c>
      <c r="CL10" s="739">
        <v>0</v>
      </c>
      <c r="CM10" s="739">
        <v>0</v>
      </c>
      <c r="CN10" s="740" t="s">
        <v>127</v>
      </c>
      <c r="CO10" s="708"/>
      <c r="CP10" s="772">
        <v>19453173743.937</v>
      </c>
      <c r="CQ10" s="739">
        <v>22034887380.5001</v>
      </c>
      <c r="CR10" s="739">
        <v>4272680052.31635</v>
      </c>
      <c r="CS10" s="739">
        <v>-2581713636.5631</v>
      </c>
      <c r="CT10" s="739">
        <v>15180493691.6207</v>
      </c>
      <c r="CU10" s="739">
        <v>713598303.071891</v>
      </c>
      <c r="CV10" s="765" t="s">
        <v>53</v>
      </c>
      <c r="CW10" s="708"/>
      <c r="CX10" s="772">
        <v>19312900000</v>
      </c>
      <c r="CY10" s="742">
        <v>0</v>
      </c>
      <c r="CZ10" s="742">
        <v>0</v>
      </c>
      <c r="DA10" s="742">
        <v>0</v>
      </c>
      <c r="DB10" s="739">
        <v>2184968676</v>
      </c>
      <c r="DC10" s="773">
        <v>7.83898255024687</v>
      </c>
      <c r="DD10" s="789">
        <v>-1</v>
      </c>
      <c r="DE10" s="765">
        <v>-1</v>
      </c>
      <c r="DF10" s="800">
        <v>-1</v>
      </c>
      <c r="DG10" s="801"/>
    </row>
    <row r="11" ht="15" spans="1:111">
      <c r="A11" s="716"/>
      <c r="B11" s="717" t="s">
        <v>227</v>
      </c>
      <c r="C11" s="718"/>
      <c r="D11" s="719"/>
      <c r="E11" s="744"/>
      <c r="F11" s="637">
        <v>0</v>
      </c>
      <c r="G11" s="744"/>
      <c r="H11" s="745" t="s">
        <v>127</v>
      </c>
      <c r="I11" s="718"/>
      <c r="J11" s="744">
        <v>8858750</v>
      </c>
      <c r="K11" s="758">
        <v>238042720.762659</v>
      </c>
      <c r="L11" s="637">
        <v>-229183970.762659</v>
      </c>
      <c r="M11" s="744"/>
      <c r="N11" s="745" t="s">
        <v>127</v>
      </c>
      <c r="O11" s="718"/>
      <c r="P11" s="744">
        <v>39971890</v>
      </c>
      <c r="Q11" s="744">
        <v>149517915.953235</v>
      </c>
      <c r="R11" s="637">
        <v>-109546025.953235</v>
      </c>
      <c r="S11" s="719"/>
      <c r="T11" s="766"/>
      <c r="U11" s="718"/>
      <c r="V11" s="750">
        <v>0</v>
      </c>
      <c r="W11" s="758">
        <v>70186282.4834572</v>
      </c>
      <c r="X11" s="758">
        <v>70186282.4834572</v>
      </c>
      <c r="Y11" s="758">
        <v>0</v>
      </c>
      <c r="Z11" s="758">
        <v>0</v>
      </c>
      <c r="AA11" s="750">
        <v>0</v>
      </c>
      <c r="AB11" s="629" t="s">
        <v>127</v>
      </c>
      <c r="AC11" s="718"/>
      <c r="AD11" s="759">
        <v>1649006</v>
      </c>
      <c r="AE11" s="744">
        <v>70186282.4834572</v>
      </c>
      <c r="AF11" s="744">
        <v>70186282.4834572</v>
      </c>
      <c r="AG11" s="750">
        <v>-68537276.4834572</v>
      </c>
      <c r="AH11" s="637">
        <v>-68537276.4834572</v>
      </c>
      <c r="AI11" s="718">
        <v>0</v>
      </c>
      <c r="AJ11" s="629" t="s">
        <v>127</v>
      </c>
      <c r="AK11" s="718"/>
      <c r="AL11" s="737">
        <v>0</v>
      </c>
      <c r="AM11" s="744">
        <v>70186282.4834572</v>
      </c>
      <c r="AN11" s="744">
        <v>70186282.4834572</v>
      </c>
      <c r="AO11" s="750">
        <v>-70186282.4834572</v>
      </c>
      <c r="AP11" s="637">
        <v>-70186282.4834572</v>
      </c>
      <c r="AQ11" s="637">
        <v>0</v>
      </c>
      <c r="AR11" s="629" t="s">
        <v>127</v>
      </c>
      <c r="AS11" s="718"/>
      <c r="AT11" s="759">
        <v>5174664.1</v>
      </c>
      <c r="AU11" s="744">
        <v>70186282.4834572</v>
      </c>
      <c r="AV11" s="744">
        <v>70186282.4834572</v>
      </c>
      <c r="AW11" s="719">
        <v>0</v>
      </c>
      <c r="AX11" s="744">
        <v>0</v>
      </c>
      <c r="AY11" s="744">
        <v>0</v>
      </c>
      <c r="AZ11" s="629" t="s">
        <v>127</v>
      </c>
      <c r="BA11" s="718"/>
      <c r="BB11" s="759">
        <v>5174664.1</v>
      </c>
      <c r="BC11" s="719">
        <v>203556989.316353</v>
      </c>
      <c r="BD11" s="719">
        <v>203556989.316353</v>
      </c>
      <c r="BE11" s="719"/>
      <c r="BF11" s="663">
        <v>-198382325.216353</v>
      </c>
      <c r="BG11" s="718"/>
      <c r="BH11" s="629" t="s">
        <v>127</v>
      </c>
      <c r="BI11" s="718"/>
      <c r="BJ11" s="722">
        <v>0</v>
      </c>
      <c r="BK11" s="744">
        <v>203556989.316353</v>
      </c>
      <c r="BL11" s="744">
        <v>203556989.316353</v>
      </c>
      <c r="BM11" s="637">
        <v>-203556989.316353</v>
      </c>
      <c r="BN11" s="663">
        <v>-203556989.316353</v>
      </c>
      <c r="BO11" s="718"/>
      <c r="BP11" s="629" t="s">
        <v>127</v>
      </c>
      <c r="BQ11" s="718"/>
      <c r="BR11" s="722">
        <v>0</v>
      </c>
      <c r="BS11" s="744">
        <v>203556989.316353</v>
      </c>
      <c r="BT11" s="744">
        <v>203556989.316353</v>
      </c>
      <c r="BU11" s="718"/>
      <c r="BV11" s="718"/>
      <c r="BW11" s="718"/>
      <c r="BX11" s="777"/>
      <c r="BY11" s="718"/>
      <c r="BZ11" s="718"/>
      <c r="CA11" s="718"/>
      <c r="CB11" s="718"/>
      <c r="CC11" s="718"/>
      <c r="CD11" s="718"/>
      <c r="CE11" s="718"/>
      <c r="CF11" s="777"/>
      <c r="CG11" s="718"/>
      <c r="CH11" s="718"/>
      <c r="CI11" s="718"/>
      <c r="CJ11" s="718"/>
      <c r="CK11" s="718"/>
      <c r="CL11" s="718"/>
      <c r="CM11" s="718"/>
      <c r="CN11" s="777"/>
      <c r="CO11" s="718"/>
      <c r="CP11" s="722">
        <v>60828974.2</v>
      </c>
      <c r="CQ11" s="751">
        <v>1278976734.59878</v>
      </c>
      <c r="CR11" s="751">
        <v>731336896.432518</v>
      </c>
      <c r="CS11" s="637">
        <v>-1218147760.39878</v>
      </c>
      <c r="CT11" s="637">
        <v>-670507922.232517</v>
      </c>
      <c r="CU11" s="751">
        <v>0</v>
      </c>
      <c r="CV11" s="629" t="s">
        <v>127</v>
      </c>
      <c r="CW11" s="718"/>
      <c r="CX11" s="759">
        <v>523150000</v>
      </c>
      <c r="CY11" s="744"/>
      <c r="CZ11" s="744"/>
      <c r="DA11" s="744"/>
      <c r="DB11" s="744">
        <v>0</v>
      </c>
      <c r="DC11" s="682" t="s">
        <v>127</v>
      </c>
      <c r="DD11" s="766"/>
      <c r="DE11" s="766"/>
      <c r="DF11" s="802"/>
      <c r="DG11" s="583"/>
    </row>
    <row r="12" s="696" customFormat="1" ht="15" customHeight="1" spans="1:113">
      <c r="A12" s="713"/>
      <c r="B12" s="720" t="s">
        <v>228</v>
      </c>
      <c r="C12" s="721"/>
      <c r="D12" s="722"/>
      <c r="E12" s="637"/>
      <c r="F12" s="637">
        <v>0</v>
      </c>
      <c r="G12" s="637"/>
      <c r="H12" s="745" t="s">
        <v>127</v>
      </c>
      <c r="I12" s="721"/>
      <c r="J12" s="759">
        <v>869160000</v>
      </c>
      <c r="K12" s="637">
        <v>690380767.474629</v>
      </c>
      <c r="L12" s="637">
        <v>178779232.525371</v>
      </c>
      <c r="M12" s="637"/>
      <c r="N12" s="745" t="s">
        <v>127</v>
      </c>
      <c r="O12" s="721"/>
      <c r="P12" s="759">
        <v>2506091957</v>
      </c>
      <c r="Q12" s="637">
        <v>433637681.65766</v>
      </c>
      <c r="R12" s="637">
        <v>2072454275.34234</v>
      </c>
      <c r="S12" s="750"/>
      <c r="T12" s="629" t="s">
        <v>127</v>
      </c>
      <c r="U12" s="721"/>
      <c r="V12" s="759">
        <v>18360000.0000001</v>
      </c>
      <c r="W12" s="637">
        <v>203556989.316353</v>
      </c>
      <c r="X12" s="637">
        <v>203556989.316353</v>
      </c>
      <c r="Y12" s="637">
        <v>-185196989.316353</v>
      </c>
      <c r="Z12" s="637">
        <v>-185196989.316353</v>
      </c>
      <c r="AA12" s="637">
        <v>0</v>
      </c>
      <c r="AB12" s="629" t="s">
        <v>127</v>
      </c>
      <c r="AC12" s="721"/>
      <c r="AD12" s="759">
        <v>238755658</v>
      </c>
      <c r="AE12" s="637">
        <v>203556989.316353</v>
      </c>
      <c r="AF12" s="637">
        <v>203556989.316353</v>
      </c>
      <c r="AG12" s="637">
        <v>35198668.6836461</v>
      </c>
      <c r="AH12" s="637">
        <v>35198668.6836461</v>
      </c>
      <c r="AI12" s="637">
        <v>0</v>
      </c>
      <c r="AJ12" s="629" t="s">
        <v>127</v>
      </c>
      <c r="AK12" s="721"/>
      <c r="AL12" s="759">
        <v>436755447.999999</v>
      </c>
      <c r="AM12" s="637">
        <v>203556989.316353</v>
      </c>
      <c r="AN12" s="637">
        <v>203556989.316353</v>
      </c>
      <c r="AO12" s="750">
        <v>233198458.683646</v>
      </c>
      <c r="AP12" s="637">
        <v>233198458.683646</v>
      </c>
      <c r="AQ12" s="637">
        <v>0</v>
      </c>
      <c r="AR12" s="629" t="s">
        <v>127</v>
      </c>
      <c r="AS12" s="721"/>
      <c r="AT12" s="759">
        <v>236084790.09</v>
      </c>
      <c r="AU12" s="637">
        <v>203556989.316353</v>
      </c>
      <c r="AV12" s="637">
        <v>203556989.316353</v>
      </c>
      <c r="AW12" s="750">
        <v>32527800.7736469</v>
      </c>
      <c r="AX12" s="637">
        <v>32527800.7736469</v>
      </c>
      <c r="AY12" s="637">
        <v>0</v>
      </c>
      <c r="AZ12" s="629" t="s">
        <v>127</v>
      </c>
      <c r="BA12" s="721"/>
      <c r="BB12" s="722">
        <v>0</v>
      </c>
      <c r="BC12" s="750">
        <v>0</v>
      </c>
      <c r="BD12" s="750">
        <v>0</v>
      </c>
      <c r="BE12" s="750">
        <v>0</v>
      </c>
      <c r="BF12" s="637">
        <v>0</v>
      </c>
      <c r="BG12" s="637">
        <v>0</v>
      </c>
      <c r="BH12" s="629" t="s">
        <v>127</v>
      </c>
      <c r="BI12" s="721"/>
      <c r="BJ12" s="722">
        <v>0</v>
      </c>
      <c r="BK12" s="750">
        <v>0</v>
      </c>
      <c r="BL12" s="750">
        <v>0</v>
      </c>
      <c r="BM12" s="750">
        <v>0</v>
      </c>
      <c r="BN12" s="637">
        <v>0</v>
      </c>
      <c r="BO12" s="637">
        <v>23562920</v>
      </c>
      <c r="BP12" s="629">
        <v>-1</v>
      </c>
      <c r="BQ12" s="721"/>
      <c r="BR12" s="722">
        <v>0</v>
      </c>
      <c r="BS12" s="750">
        <v>0</v>
      </c>
      <c r="BT12" s="750">
        <v>0</v>
      </c>
      <c r="BU12" s="637">
        <v>0</v>
      </c>
      <c r="BV12" s="637">
        <v>0</v>
      </c>
      <c r="BW12" s="637">
        <v>0</v>
      </c>
      <c r="BX12" s="629" t="s">
        <v>127</v>
      </c>
      <c r="BY12" s="721"/>
      <c r="BZ12" s="759"/>
      <c r="CA12" s="637"/>
      <c r="CB12" s="637"/>
      <c r="CC12" s="637">
        <v>0</v>
      </c>
      <c r="CD12" s="637">
        <v>0</v>
      </c>
      <c r="CE12" s="637"/>
      <c r="CF12" s="629" t="s">
        <v>127</v>
      </c>
      <c r="CG12" s="721"/>
      <c r="CH12" s="759"/>
      <c r="CI12" s="637"/>
      <c r="CJ12" s="637"/>
      <c r="CK12" s="637">
        <v>0</v>
      </c>
      <c r="CL12" s="637">
        <v>0</v>
      </c>
      <c r="CM12" s="637"/>
      <c r="CN12" s="629" t="s">
        <v>127</v>
      </c>
      <c r="CO12" s="721"/>
      <c r="CP12" s="759">
        <v>4305207853.09</v>
      </c>
      <c r="CQ12" s="751">
        <v>1938246406.3977</v>
      </c>
      <c r="CR12" s="751">
        <v>4272680052.31635</v>
      </c>
      <c r="CS12" s="637">
        <v>2366961446.6923</v>
      </c>
      <c r="CT12" s="637">
        <v>32527800.7736473</v>
      </c>
      <c r="CU12" s="751">
        <v>23562920</v>
      </c>
      <c r="CV12" s="629">
        <v>181.711134829215</v>
      </c>
      <c r="CW12" s="721"/>
      <c r="CX12" s="759">
        <v>1517260000</v>
      </c>
      <c r="CY12" s="751"/>
      <c r="CZ12" s="751"/>
      <c r="DA12" s="751"/>
      <c r="DB12" s="751">
        <v>0</v>
      </c>
      <c r="DC12" s="682" t="s">
        <v>127</v>
      </c>
      <c r="DD12" s="683" t="s">
        <v>51</v>
      </c>
      <c r="DE12" s="683" t="s">
        <v>51</v>
      </c>
      <c r="DF12" s="629" t="s">
        <v>51</v>
      </c>
      <c r="DG12" s="803"/>
      <c r="DH12" s="583"/>
      <c r="DI12" s="583"/>
    </row>
    <row r="13" s="696" customFormat="1" ht="15" customHeight="1" spans="1:113">
      <c r="A13" s="713"/>
      <c r="B13" s="723" t="s">
        <v>229</v>
      </c>
      <c r="C13" s="721"/>
      <c r="D13" s="722"/>
      <c r="E13" s="637"/>
      <c r="F13" s="637">
        <v>0</v>
      </c>
      <c r="G13" s="637"/>
      <c r="H13" s="745" t="s">
        <v>127</v>
      </c>
      <c r="I13" s="721"/>
      <c r="J13" s="759"/>
      <c r="K13" s="637">
        <v>0</v>
      </c>
      <c r="L13" s="637">
        <v>0</v>
      </c>
      <c r="M13" s="637"/>
      <c r="N13" s="745" t="s">
        <v>127</v>
      </c>
      <c r="O13" s="721"/>
      <c r="P13" s="722"/>
      <c r="Q13" s="637">
        <v>0</v>
      </c>
      <c r="R13" s="637">
        <v>0</v>
      </c>
      <c r="S13" s="750"/>
      <c r="T13" s="629" t="s">
        <v>127</v>
      </c>
      <c r="U13" s="721"/>
      <c r="V13" s="750">
        <v>0</v>
      </c>
      <c r="W13" s="750">
        <v>0</v>
      </c>
      <c r="X13" s="750">
        <v>0</v>
      </c>
      <c r="Y13" s="750">
        <v>0</v>
      </c>
      <c r="Z13" s="637">
        <v>0</v>
      </c>
      <c r="AA13" s="750">
        <v>0</v>
      </c>
      <c r="AB13" s="629" t="s">
        <v>127</v>
      </c>
      <c r="AC13" s="721"/>
      <c r="AD13" s="750">
        <v>0</v>
      </c>
      <c r="AE13" s="750">
        <v>0</v>
      </c>
      <c r="AF13" s="750">
        <v>0</v>
      </c>
      <c r="AG13" s="750">
        <v>0</v>
      </c>
      <c r="AH13" s="637">
        <v>0</v>
      </c>
      <c r="AI13" s="637">
        <v>0</v>
      </c>
      <c r="AJ13" s="629" t="s">
        <v>127</v>
      </c>
      <c r="AK13" s="721"/>
      <c r="AL13" s="750">
        <v>0</v>
      </c>
      <c r="AM13" s="750">
        <v>0</v>
      </c>
      <c r="AN13" s="750">
        <v>0</v>
      </c>
      <c r="AO13" s="750">
        <v>0</v>
      </c>
      <c r="AP13" s="637">
        <v>0</v>
      </c>
      <c r="AQ13" s="637">
        <v>0</v>
      </c>
      <c r="AR13" s="629" t="s">
        <v>127</v>
      </c>
      <c r="AS13" s="721"/>
      <c r="AT13" s="637">
        <v>0</v>
      </c>
      <c r="AU13" s="750">
        <v>0</v>
      </c>
      <c r="AV13" s="750">
        <v>0</v>
      </c>
      <c r="AW13" s="750">
        <v>0</v>
      </c>
      <c r="AX13" s="637">
        <v>0</v>
      </c>
      <c r="AY13" s="637">
        <v>0</v>
      </c>
      <c r="AZ13" s="629" t="s">
        <v>127</v>
      </c>
      <c r="BA13" s="721"/>
      <c r="BB13" s="722">
        <v>0</v>
      </c>
      <c r="BC13" s="750">
        <v>0</v>
      </c>
      <c r="BD13" s="750">
        <v>0</v>
      </c>
      <c r="BE13" s="750">
        <v>0</v>
      </c>
      <c r="BF13" s="637">
        <v>0</v>
      </c>
      <c r="BG13" s="637">
        <v>0</v>
      </c>
      <c r="BH13" s="629" t="s">
        <v>127</v>
      </c>
      <c r="BI13" s="721"/>
      <c r="BJ13" s="722">
        <v>0</v>
      </c>
      <c r="BK13" s="750">
        <v>0</v>
      </c>
      <c r="BL13" s="750">
        <v>0</v>
      </c>
      <c r="BM13" s="750">
        <v>0</v>
      </c>
      <c r="BN13" s="637">
        <v>0</v>
      </c>
      <c r="BO13" s="637"/>
      <c r="BP13" s="629" t="s">
        <v>127</v>
      </c>
      <c r="BQ13" s="721"/>
      <c r="BR13" s="722">
        <v>0</v>
      </c>
      <c r="BS13" s="750">
        <v>0</v>
      </c>
      <c r="BT13" s="750">
        <v>0</v>
      </c>
      <c r="BU13" s="637">
        <v>0</v>
      </c>
      <c r="BV13" s="637">
        <v>0</v>
      </c>
      <c r="BW13" s="637">
        <v>0</v>
      </c>
      <c r="BX13" s="629" t="s">
        <v>127</v>
      </c>
      <c r="BY13" s="721"/>
      <c r="BZ13" s="637"/>
      <c r="CA13" s="637"/>
      <c r="CB13" s="637"/>
      <c r="CC13" s="637">
        <v>0</v>
      </c>
      <c r="CD13" s="637">
        <v>0</v>
      </c>
      <c r="CE13" s="637"/>
      <c r="CF13" s="629" t="s">
        <v>127</v>
      </c>
      <c r="CG13" s="721"/>
      <c r="CH13" s="759"/>
      <c r="CI13" s="637"/>
      <c r="CJ13" s="637"/>
      <c r="CK13" s="637">
        <v>0</v>
      </c>
      <c r="CL13" s="637">
        <v>0</v>
      </c>
      <c r="CM13" s="637"/>
      <c r="CN13" s="629" t="s">
        <v>127</v>
      </c>
      <c r="CO13" s="721"/>
      <c r="CP13" s="722">
        <v>0</v>
      </c>
      <c r="CQ13" s="751">
        <v>0</v>
      </c>
      <c r="CR13" s="751"/>
      <c r="CS13" s="637">
        <v>0</v>
      </c>
      <c r="CT13" s="637">
        <v>0</v>
      </c>
      <c r="CU13" s="751">
        <v>0</v>
      </c>
      <c r="CV13" s="629" t="s">
        <v>127</v>
      </c>
      <c r="CW13" s="721"/>
      <c r="CX13" s="759">
        <v>0</v>
      </c>
      <c r="CY13" s="751"/>
      <c r="CZ13" s="751"/>
      <c r="DA13" s="751"/>
      <c r="DB13" s="751">
        <v>1231216153.57</v>
      </c>
      <c r="DC13" s="682">
        <v>-1</v>
      </c>
      <c r="DD13" s="683"/>
      <c r="DE13" s="683">
        <v>-1</v>
      </c>
      <c r="DF13" s="629"/>
      <c r="DG13" s="803"/>
      <c r="DH13" s="583"/>
      <c r="DI13" s="583"/>
    </row>
    <row r="14" s="696" customFormat="1" ht="15" customHeight="1" spans="1:113">
      <c r="A14" s="713"/>
      <c r="B14" s="723" t="s">
        <v>230</v>
      </c>
      <c r="C14" s="721"/>
      <c r="D14" s="722"/>
      <c r="E14" s="637"/>
      <c r="F14" s="637">
        <v>0</v>
      </c>
      <c r="G14" s="637"/>
      <c r="H14" s="745" t="s">
        <v>127</v>
      </c>
      <c r="I14" s="721"/>
      <c r="J14" s="759"/>
      <c r="K14" s="637">
        <v>0</v>
      </c>
      <c r="L14" s="637">
        <v>0</v>
      </c>
      <c r="M14" s="637"/>
      <c r="N14" s="745" t="s">
        <v>127</v>
      </c>
      <c r="O14" s="721"/>
      <c r="P14" s="722"/>
      <c r="Q14" s="637">
        <v>0</v>
      </c>
      <c r="R14" s="637">
        <v>0</v>
      </c>
      <c r="S14" s="750"/>
      <c r="T14" s="629" t="s">
        <v>127</v>
      </c>
      <c r="U14" s="721"/>
      <c r="V14" s="750">
        <v>0</v>
      </c>
      <c r="W14" s="750">
        <v>0</v>
      </c>
      <c r="X14" s="750">
        <v>0</v>
      </c>
      <c r="Y14" s="750">
        <v>0</v>
      </c>
      <c r="Z14" s="637">
        <v>0</v>
      </c>
      <c r="AA14" s="750">
        <v>0</v>
      </c>
      <c r="AB14" s="629" t="s">
        <v>127</v>
      </c>
      <c r="AC14" s="721"/>
      <c r="AD14" s="750">
        <v>0</v>
      </c>
      <c r="AE14" s="750">
        <v>0</v>
      </c>
      <c r="AF14" s="750">
        <v>0</v>
      </c>
      <c r="AG14" s="750">
        <v>0</v>
      </c>
      <c r="AH14" s="637">
        <v>0</v>
      </c>
      <c r="AI14" s="637">
        <v>0</v>
      </c>
      <c r="AJ14" s="629" t="s">
        <v>127</v>
      </c>
      <c r="AK14" s="721"/>
      <c r="AL14" s="750">
        <v>0</v>
      </c>
      <c r="AM14" s="750">
        <v>0</v>
      </c>
      <c r="AN14" s="750">
        <v>0</v>
      </c>
      <c r="AO14" s="750">
        <v>0</v>
      </c>
      <c r="AP14" s="637">
        <v>0</v>
      </c>
      <c r="AQ14" s="637">
        <v>0</v>
      </c>
      <c r="AR14" s="629" t="s">
        <v>127</v>
      </c>
      <c r="AS14" s="721"/>
      <c r="AT14" s="637">
        <v>0</v>
      </c>
      <c r="AU14" s="750">
        <v>0</v>
      </c>
      <c r="AV14" s="750">
        <v>0</v>
      </c>
      <c r="AW14" s="750">
        <v>0</v>
      </c>
      <c r="AX14" s="637">
        <v>0</v>
      </c>
      <c r="AY14" s="637">
        <v>0</v>
      </c>
      <c r="AZ14" s="629" t="s">
        <v>127</v>
      </c>
      <c r="BA14" s="721"/>
      <c r="BB14" s="722">
        <v>0</v>
      </c>
      <c r="BC14" s="750">
        <v>0</v>
      </c>
      <c r="BD14" s="750">
        <v>0</v>
      </c>
      <c r="BE14" s="750">
        <v>0</v>
      </c>
      <c r="BF14" s="637">
        <v>0</v>
      </c>
      <c r="BG14" s="637">
        <v>0</v>
      </c>
      <c r="BH14" s="629" t="s">
        <v>127</v>
      </c>
      <c r="BI14" s="721"/>
      <c r="BJ14" s="722">
        <v>0</v>
      </c>
      <c r="BK14" s="750">
        <v>0</v>
      </c>
      <c r="BL14" s="750">
        <v>0</v>
      </c>
      <c r="BM14" s="750">
        <v>0</v>
      </c>
      <c r="BN14" s="637">
        <v>0</v>
      </c>
      <c r="BO14" s="637"/>
      <c r="BP14" s="629" t="s">
        <v>127</v>
      </c>
      <c r="BQ14" s="721"/>
      <c r="BR14" s="722">
        <v>0</v>
      </c>
      <c r="BS14" s="750">
        <v>0</v>
      </c>
      <c r="BT14" s="750">
        <v>0</v>
      </c>
      <c r="BU14" s="637">
        <v>0</v>
      </c>
      <c r="BV14" s="637">
        <v>0</v>
      </c>
      <c r="BW14" s="637">
        <v>0</v>
      </c>
      <c r="BX14" s="629" t="s">
        <v>127</v>
      </c>
      <c r="BY14" s="721"/>
      <c r="BZ14" s="637"/>
      <c r="CA14" s="637"/>
      <c r="CB14" s="637"/>
      <c r="CC14" s="637">
        <v>0</v>
      </c>
      <c r="CD14" s="637">
        <v>0</v>
      </c>
      <c r="CE14" s="637"/>
      <c r="CF14" s="629" t="s">
        <v>127</v>
      </c>
      <c r="CG14" s="721"/>
      <c r="CH14" s="759"/>
      <c r="CI14" s="637"/>
      <c r="CJ14" s="637"/>
      <c r="CK14" s="637">
        <v>0</v>
      </c>
      <c r="CL14" s="637">
        <v>0</v>
      </c>
      <c r="CM14" s="637"/>
      <c r="CN14" s="629" t="s">
        <v>127</v>
      </c>
      <c r="CO14" s="721"/>
      <c r="CP14" s="722">
        <v>0</v>
      </c>
      <c r="CQ14" s="751">
        <v>0</v>
      </c>
      <c r="CR14" s="751"/>
      <c r="CS14" s="637">
        <v>0</v>
      </c>
      <c r="CT14" s="637">
        <v>0</v>
      </c>
      <c r="CU14" s="751">
        <v>0</v>
      </c>
      <c r="CV14" s="629" t="s">
        <v>127</v>
      </c>
      <c r="CW14" s="721"/>
      <c r="CX14" s="759">
        <v>0</v>
      </c>
      <c r="CY14" s="751"/>
      <c r="CZ14" s="751"/>
      <c r="DA14" s="751"/>
      <c r="DB14" s="751">
        <v>0</v>
      </c>
      <c r="DC14" s="682" t="s">
        <v>127</v>
      </c>
      <c r="DD14" s="683"/>
      <c r="DE14" s="683" t="s">
        <v>51</v>
      </c>
      <c r="DF14" s="629"/>
      <c r="DG14" s="803"/>
      <c r="DH14" s="583"/>
      <c r="DI14" s="583"/>
    </row>
    <row r="15" s="696" customFormat="1" ht="15" customHeight="1" spans="1:113">
      <c r="A15" s="713"/>
      <c r="B15" s="723" t="s">
        <v>231</v>
      </c>
      <c r="C15" s="721"/>
      <c r="D15" s="722"/>
      <c r="E15" s="637"/>
      <c r="F15" s="637">
        <v>0</v>
      </c>
      <c r="G15" s="637"/>
      <c r="H15" s="745" t="s">
        <v>127</v>
      </c>
      <c r="I15" s="721"/>
      <c r="J15" s="759"/>
      <c r="K15" s="637">
        <v>0</v>
      </c>
      <c r="L15" s="637">
        <v>0</v>
      </c>
      <c r="M15" s="637"/>
      <c r="N15" s="745" t="s">
        <v>127</v>
      </c>
      <c r="O15" s="721"/>
      <c r="P15" s="722"/>
      <c r="Q15" s="637">
        <v>0</v>
      </c>
      <c r="R15" s="637">
        <v>0</v>
      </c>
      <c r="S15" s="750"/>
      <c r="T15" s="629" t="s">
        <v>127</v>
      </c>
      <c r="U15" s="721"/>
      <c r="V15" s="750">
        <v>0</v>
      </c>
      <c r="W15" s="750">
        <v>0</v>
      </c>
      <c r="X15" s="750">
        <v>0</v>
      </c>
      <c r="Y15" s="750">
        <v>0</v>
      </c>
      <c r="Z15" s="637">
        <v>0</v>
      </c>
      <c r="AA15" s="750">
        <v>0</v>
      </c>
      <c r="AB15" s="629" t="s">
        <v>127</v>
      </c>
      <c r="AC15" s="721"/>
      <c r="AD15" s="750">
        <v>0</v>
      </c>
      <c r="AE15" s="750">
        <v>0</v>
      </c>
      <c r="AF15" s="750">
        <v>0</v>
      </c>
      <c r="AG15" s="750">
        <v>0</v>
      </c>
      <c r="AH15" s="637">
        <v>0</v>
      </c>
      <c r="AI15" s="637">
        <v>0</v>
      </c>
      <c r="AJ15" s="629" t="s">
        <v>127</v>
      </c>
      <c r="AK15" s="721"/>
      <c r="AL15" s="750">
        <v>0</v>
      </c>
      <c r="AM15" s="750">
        <v>0</v>
      </c>
      <c r="AN15" s="750">
        <v>0</v>
      </c>
      <c r="AO15" s="750">
        <v>0</v>
      </c>
      <c r="AP15" s="637">
        <v>0</v>
      </c>
      <c r="AQ15" s="637">
        <v>0</v>
      </c>
      <c r="AR15" s="629" t="s">
        <v>127</v>
      </c>
      <c r="AS15" s="721"/>
      <c r="AT15" s="637">
        <v>0</v>
      </c>
      <c r="AU15" s="750">
        <v>0</v>
      </c>
      <c r="AV15" s="750">
        <v>0</v>
      </c>
      <c r="AW15" s="750">
        <v>0</v>
      </c>
      <c r="AX15" s="637">
        <v>0</v>
      </c>
      <c r="AY15" s="637">
        <v>0</v>
      </c>
      <c r="AZ15" s="629" t="s">
        <v>127</v>
      </c>
      <c r="BA15" s="721"/>
      <c r="BB15" s="722">
        <v>0</v>
      </c>
      <c r="BC15" s="750">
        <v>0</v>
      </c>
      <c r="BD15" s="750">
        <v>0</v>
      </c>
      <c r="BE15" s="750">
        <v>0</v>
      </c>
      <c r="BF15" s="637">
        <v>0</v>
      </c>
      <c r="BG15" s="637">
        <v>0</v>
      </c>
      <c r="BH15" s="629" t="s">
        <v>127</v>
      </c>
      <c r="BI15" s="721"/>
      <c r="BJ15" s="722">
        <v>0</v>
      </c>
      <c r="BK15" s="750">
        <v>0</v>
      </c>
      <c r="BL15" s="750">
        <v>0</v>
      </c>
      <c r="BM15" s="750">
        <v>0</v>
      </c>
      <c r="BN15" s="637">
        <v>0</v>
      </c>
      <c r="BO15" s="637"/>
      <c r="BP15" s="629" t="s">
        <v>127</v>
      </c>
      <c r="BQ15" s="721"/>
      <c r="BR15" s="722">
        <v>0</v>
      </c>
      <c r="BS15" s="750">
        <v>0</v>
      </c>
      <c r="BT15" s="750">
        <v>0</v>
      </c>
      <c r="BU15" s="637">
        <v>0</v>
      </c>
      <c r="BV15" s="637">
        <v>0</v>
      </c>
      <c r="BW15" s="637">
        <v>0</v>
      </c>
      <c r="BX15" s="629" t="s">
        <v>127</v>
      </c>
      <c r="BY15" s="721"/>
      <c r="BZ15" s="637"/>
      <c r="CA15" s="637"/>
      <c r="CB15" s="637"/>
      <c r="CC15" s="637">
        <v>0</v>
      </c>
      <c r="CD15" s="637">
        <v>0</v>
      </c>
      <c r="CE15" s="637"/>
      <c r="CF15" s="629" t="s">
        <v>127</v>
      </c>
      <c r="CG15" s="721"/>
      <c r="CH15" s="759"/>
      <c r="CI15" s="637"/>
      <c r="CJ15" s="637"/>
      <c r="CK15" s="637">
        <v>0</v>
      </c>
      <c r="CL15" s="637">
        <v>0</v>
      </c>
      <c r="CM15" s="637"/>
      <c r="CN15" s="629" t="s">
        <v>127</v>
      </c>
      <c r="CO15" s="721"/>
      <c r="CP15" s="722">
        <v>0</v>
      </c>
      <c r="CQ15" s="751">
        <v>0</v>
      </c>
      <c r="CR15" s="751"/>
      <c r="CS15" s="637">
        <v>0</v>
      </c>
      <c r="CT15" s="637">
        <v>0</v>
      </c>
      <c r="CU15" s="751">
        <v>0</v>
      </c>
      <c r="CV15" s="629" t="s">
        <v>127</v>
      </c>
      <c r="CW15" s="721"/>
      <c r="CX15" s="759">
        <v>0</v>
      </c>
      <c r="CY15" s="751"/>
      <c r="CZ15" s="751"/>
      <c r="DA15" s="751"/>
      <c r="DB15" s="751">
        <v>0</v>
      </c>
      <c r="DC15" s="682" t="s">
        <v>127</v>
      </c>
      <c r="DD15" s="683"/>
      <c r="DE15" s="683" t="s">
        <v>51</v>
      </c>
      <c r="DF15" s="629"/>
      <c r="DG15" s="803"/>
      <c r="DH15" s="583"/>
      <c r="DI15" s="583"/>
    </row>
    <row r="16" s="696" customFormat="1" ht="15" customHeight="1" spans="1:113">
      <c r="A16" s="713"/>
      <c r="B16" s="723" t="s">
        <v>232</v>
      </c>
      <c r="C16" s="721"/>
      <c r="D16" s="722"/>
      <c r="E16" s="637"/>
      <c r="F16" s="637">
        <v>0</v>
      </c>
      <c r="G16" s="637"/>
      <c r="H16" s="745" t="s">
        <v>127</v>
      </c>
      <c r="I16" s="721"/>
      <c r="J16" s="759"/>
      <c r="K16" s="637">
        <v>0</v>
      </c>
      <c r="L16" s="637">
        <v>0</v>
      </c>
      <c r="M16" s="637"/>
      <c r="N16" s="745" t="s">
        <v>127</v>
      </c>
      <c r="O16" s="721"/>
      <c r="P16" s="722"/>
      <c r="Q16" s="637">
        <v>0</v>
      </c>
      <c r="R16" s="637">
        <v>0</v>
      </c>
      <c r="S16" s="750"/>
      <c r="T16" s="629" t="s">
        <v>127</v>
      </c>
      <c r="U16" s="721"/>
      <c r="V16" s="750">
        <v>0</v>
      </c>
      <c r="W16" s="750">
        <v>0</v>
      </c>
      <c r="X16" s="750">
        <v>0</v>
      </c>
      <c r="Y16" s="750">
        <v>0</v>
      </c>
      <c r="Z16" s="637">
        <v>0</v>
      </c>
      <c r="AA16" s="750">
        <v>0</v>
      </c>
      <c r="AB16" s="629" t="s">
        <v>127</v>
      </c>
      <c r="AC16" s="721"/>
      <c r="AD16" s="750">
        <v>0</v>
      </c>
      <c r="AE16" s="750">
        <v>0</v>
      </c>
      <c r="AF16" s="750">
        <v>0</v>
      </c>
      <c r="AG16" s="750">
        <v>0</v>
      </c>
      <c r="AH16" s="637">
        <v>0</v>
      </c>
      <c r="AI16" s="637">
        <v>0</v>
      </c>
      <c r="AJ16" s="629" t="s">
        <v>127</v>
      </c>
      <c r="AK16" s="721"/>
      <c r="AL16" s="750">
        <v>0</v>
      </c>
      <c r="AM16" s="750">
        <v>0</v>
      </c>
      <c r="AN16" s="750">
        <v>0</v>
      </c>
      <c r="AO16" s="750">
        <v>0</v>
      </c>
      <c r="AP16" s="637">
        <v>0</v>
      </c>
      <c r="AQ16" s="637">
        <v>0</v>
      </c>
      <c r="AR16" s="629" t="s">
        <v>127</v>
      </c>
      <c r="AS16" s="721"/>
      <c r="AT16" s="637">
        <v>0</v>
      </c>
      <c r="AU16" s="750">
        <v>0</v>
      </c>
      <c r="AV16" s="750">
        <v>0</v>
      </c>
      <c r="AW16" s="750">
        <v>0</v>
      </c>
      <c r="AX16" s="637">
        <v>0</v>
      </c>
      <c r="AY16" s="637">
        <v>0</v>
      </c>
      <c r="AZ16" s="629" t="s">
        <v>127</v>
      </c>
      <c r="BA16" s="721"/>
      <c r="BB16" s="722">
        <v>0</v>
      </c>
      <c r="BC16" s="750">
        <v>0</v>
      </c>
      <c r="BD16" s="750">
        <v>0</v>
      </c>
      <c r="BE16" s="750">
        <v>0</v>
      </c>
      <c r="BF16" s="637">
        <v>0</v>
      </c>
      <c r="BG16" s="637">
        <v>0</v>
      </c>
      <c r="BH16" s="629" t="s">
        <v>127</v>
      </c>
      <c r="BI16" s="721"/>
      <c r="BJ16" s="722">
        <v>0</v>
      </c>
      <c r="BK16" s="750">
        <v>0</v>
      </c>
      <c r="BL16" s="750">
        <v>0</v>
      </c>
      <c r="BM16" s="750">
        <v>0</v>
      </c>
      <c r="BN16" s="637">
        <v>0</v>
      </c>
      <c r="BO16" s="637"/>
      <c r="BP16" s="629" t="s">
        <v>127</v>
      </c>
      <c r="BQ16" s="721"/>
      <c r="BR16" s="722">
        <v>0</v>
      </c>
      <c r="BS16" s="750">
        <v>0</v>
      </c>
      <c r="BT16" s="750">
        <v>0</v>
      </c>
      <c r="BU16" s="637">
        <v>0</v>
      </c>
      <c r="BV16" s="637">
        <v>0</v>
      </c>
      <c r="BW16" s="637">
        <v>0</v>
      </c>
      <c r="BX16" s="629" t="s">
        <v>127</v>
      </c>
      <c r="BY16" s="721"/>
      <c r="BZ16" s="637"/>
      <c r="CA16" s="637"/>
      <c r="CB16" s="637"/>
      <c r="CC16" s="637">
        <v>0</v>
      </c>
      <c r="CD16" s="637">
        <v>0</v>
      </c>
      <c r="CE16" s="637"/>
      <c r="CF16" s="629" t="s">
        <v>127</v>
      </c>
      <c r="CG16" s="721"/>
      <c r="CH16" s="759"/>
      <c r="CI16" s="637"/>
      <c r="CJ16" s="637"/>
      <c r="CK16" s="637">
        <v>0</v>
      </c>
      <c r="CL16" s="637">
        <v>0</v>
      </c>
      <c r="CM16" s="637"/>
      <c r="CN16" s="629" t="s">
        <v>127</v>
      </c>
      <c r="CO16" s="721"/>
      <c r="CP16" s="722">
        <v>0</v>
      </c>
      <c r="CQ16" s="751">
        <v>0</v>
      </c>
      <c r="CR16" s="751"/>
      <c r="CS16" s="637">
        <v>0</v>
      </c>
      <c r="CT16" s="637">
        <v>0</v>
      </c>
      <c r="CU16" s="751">
        <v>0</v>
      </c>
      <c r="CV16" s="629" t="s">
        <v>127</v>
      </c>
      <c r="CW16" s="721"/>
      <c r="CX16" s="759">
        <v>0</v>
      </c>
      <c r="CY16" s="751"/>
      <c r="CZ16" s="751"/>
      <c r="DA16" s="751"/>
      <c r="DB16" s="751">
        <v>0</v>
      </c>
      <c r="DC16" s="682" t="s">
        <v>127</v>
      </c>
      <c r="DD16" s="683"/>
      <c r="DE16" s="683" t="s">
        <v>51</v>
      </c>
      <c r="DF16" s="629"/>
      <c r="DG16" s="803"/>
      <c r="DH16" s="583"/>
      <c r="DI16" s="583"/>
    </row>
    <row r="17" s="696" customFormat="1" ht="15" customHeight="1" spans="1:113">
      <c r="A17" s="713"/>
      <c r="B17" s="723" t="s">
        <v>233</v>
      </c>
      <c r="C17" s="721"/>
      <c r="D17" s="722"/>
      <c r="E17" s="637"/>
      <c r="F17" s="637">
        <v>0</v>
      </c>
      <c r="G17" s="637"/>
      <c r="H17" s="745" t="s">
        <v>127</v>
      </c>
      <c r="I17" s="721"/>
      <c r="J17" s="759"/>
      <c r="K17" s="637">
        <v>0</v>
      </c>
      <c r="L17" s="637">
        <v>0</v>
      </c>
      <c r="M17" s="637">
        <v>6600000</v>
      </c>
      <c r="N17" s="745">
        <v>-1</v>
      </c>
      <c r="O17" s="721"/>
      <c r="P17" s="722"/>
      <c r="Q17" s="637">
        <v>0</v>
      </c>
      <c r="R17" s="637">
        <v>0</v>
      </c>
      <c r="S17" s="750"/>
      <c r="T17" s="629" t="s">
        <v>127</v>
      </c>
      <c r="U17" s="721"/>
      <c r="V17" s="750">
        <v>0</v>
      </c>
      <c r="W17" s="750">
        <v>0</v>
      </c>
      <c r="X17" s="750">
        <v>0</v>
      </c>
      <c r="Y17" s="750">
        <v>0</v>
      </c>
      <c r="Z17" s="637">
        <v>0</v>
      </c>
      <c r="AA17" s="750">
        <v>0</v>
      </c>
      <c r="AB17" s="629" t="s">
        <v>127</v>
      </c>
      <c r="AC17" s="721"/>
      <c r="AD17" s="750">
        <v>0</v>
      </c>
      <c r="AE17" s="750">
        <v>0</v>
      </c>
      <c r="AF17" s="750">
        <v>0</v>
      </c>
      <c r="AG17" s="750">
        <v>0</v>
      </c>
      <c r="AH17" s="637">
        <v>0</v>
      </c>
      <c r="AI17" s="637">
        <v>0</v>
      </c>
      <c r="AJ17" s="629" t="s">
        <v>127</v>
      </c>
      <c r="AK17" s="721"/>
      <c r="AL17" s="750">
        <v>0</v>
      </c>
      <c r="AM17" s="750">
        <v>0</v>
      </c>
      <c r="AN17" s="750">
        <v>0</v>
      </c>
      <c r="AO17" s="750">
        <v>0</v>
      </c>
      <c r="AP17" s="637">
        <v>0</v>
      </c>
      <c r="AQ17" s="637">
        <v>0</v>
      </c>
      <c r="AR17" s="629" t="s">
        <v>127</v>
      </c>
      <c r="AS17" s="721"/>
      <c r="AT17" s="637">
        <v>0</v>
      </c>
      <c r="AU17" s="750">
        <v>0</v>
      </c>
      <c r="AV17" s="750">
        <v>0</v>
      </c>
      <c r="AW17" s="750">
        <v>0</v>
      </c>
      <c r="AX17" s="637">
        <v>0</v>
      </c>
      <c r="AY17" s="637">
        <v>0</v>
      </c>
      <c r="AZ17" s="629" t="s">
        <v>127</v>
      </c>
      <c r="BA17" s="721"/>
      <c r="BB17" s="722">
        <v>0</v>
      </c>
      <c r="BC17" s="750">
        <v>0</v>
      </c>
      <c r="BD17" s="750">
        <v>0</v>
      </c>
      <c r="BE17" s="750">
        <v>0</v>
      </c>
      <c r="BF17" s="637">
        <v>0</v>
      </c>
      <c r="BG17" s="637">
        <v>0</v>
      </c>
      <c r="BH17" s="629" t="s">
        <v>127</v>
      </c>
      <c r="BI17" s="721"/>
      <c r="BJ17" s="722">
        <v>0</v>
      </c>
      <c r="BK17" s="750">
        <v>0</v>
      </c>
      <c r="BL17" s="750">
        <v>0</v>
      </c>
      <c r="BM17" s="750">
        <v>0</v>
      </c>
      <c r="BN17" s="637">
        <v>0</v>
      </c>
      <c r="BO17" s="637">
        <v>59147746</v>
      </c>
      <c r="BP17" s="629">
        <v>-1</v>
      </c>
      <c r="BQ17" s="721"/>
      <c r="BR17" s="722">
        <v>0</v>
      </c>
      <c r="BS17" s="750">
        <v>0</v>
      </c>
      <c r="BT17" s="750">
        <v>0</v>
      </c>
      <c r="BU17" s="637">
        <v>0</v>
      </c>
      <c r="BV17" s="637">
        <v>0</v>
      </c>
      <c r="BW17" s="637">
        <v>0</v>
      </c>
      <c r="BX17" s="629" t="s">
        <v>127</v>
      </c>
      <c r="BY17" s="721"/>
      <c r="BZ17" s="759"/>
      <c r="CA17" s="637"/>
      <c r="CB17" s="637"/>
      <c r="CC17" s="637">
        <v>0</v>
      </c>
      <c r="CD17" s="637">
        <v>0</v>
      </c>
      <c r="CE17" s="637"/>
      <c r="CF17" s="629" t="s">
        <v>127</v>
      </c>
      <c r="CG17" s="721"/>
      <c r="CH17" s="759"/>
      <c r="CI17" s="637"/>
      <c r="CJ17" s="637"/>
      <c r="CK17" s="637">
        <v>0</v>
      </c>
      <c r="CL17" s="637">
        <v>0</v>
      </c>
      <c r="CM17" s="637"/>
      <c r="CN17" s="629" t="s">
        <v>127</v>
      </c>
      <c r="CO17" s="721"/>
      <c r="CP17" s="722">
        <v>0</v>
      </c>
      <c r="CQ17" s="751">
        <v>0</v>
      </c>
      <c r="CR17" s="751"/>
      <c r="CS17" s="637">
        <v>0</v>
      </c>
      <c r="CT17" s="637">
        <v>0</v>
      </c>
      <c r="CU17" s="751">
        <v>65747746</v>
      </c>
      <c r="CV17" s="629">
        <v>-1</v>
      </c>
      <c r="CW17" s="721"/>
      <c r="CX17" s="759">
        <v>0</v>
      </c>
      <c r="CY17" s="751"/>
      <c r="CZ17" s="751"/>
      <c r="DA17" s="751"/>
      <c r="DB17" s="751">
        <v>146322166</v>
      </c>
      <c r="DC17" s="682">
        <v>-1</v>
      </c>
      <c r="DD17" s="683"/>
      <c r="DE17" s="683">
        <v>-1</v>
      </c>
      <c r="DF17" s="629"/>
      <c r="DG17" s="803"/>
      <c r="DH17" s="583"/>
      <c r="DI17" s="583"/>
    </row>
    <row r="18" s="696" customFormat="1" ht="15" customHeight="1" spans="1:113">
      <c r="A18" s="713"/>
      <c r="B18" s="723" t="s">
        <v>234</v>
      </c>
      <c r="C18" s="721"/>
      <c r="D18" s="722"/>
      <c r="E18" s="637"/>
      <c r="F18" s="637">
        <v>0</v>
      </c>
      <c r="G18" s="637"/>
      <c r="H18" s="745" t="s">
        <v>127</v>
      </c>
      <c r="I18" s="721"/>
      <c r="J18" s="759"/>
      <c r="K18" s="637">
        <v>0</v>
      </c>
      <c r="L18" s="637">
        <v>0</v>
      </c>
      <c r="M18" s="637"/>
      <c r="N18" s="745" t="s">
        <v>127</v>
      </c>
      <c r="O18" s="721"/>
      <c r="P18" s="722"/>
      <c r="Q18" s="637">
        <v>0</v>
      </c>
      <c r="R18" s="637">
        <v>0</v>
      </c>
      <c r="S18" s="750"/>
      <c r="T18" s="629" t="s">
        <v>127</v>
      </c>
      <c r="U18" s="721"/>
      <c r="V18" s="750">
        <v>0</v>
      </c>
      <c r="W18" s="750">
        <v>0</v>
      </c>
      <c r="X18" s="750">
        <v>0</v>
      </c>
      <c r="Y18" s="750">
        <v>0</v>
      </c>
      <c r="Z18" s="637">
        <v>0</v>
      </c>
      <c r="AA18" s="637">
        <v>5442199.99999999</v>
      </c>
      <c r="AB18" s="629">
        <v>-1</v>
      </c>
      <c r="AC18" s="721"/>
      <c r="AD18" s="750">
        <v>0</v>
      </c>
      <c r="AE18" s="750">
        <v>0</v>
      </c>
      <c r="AF18" s="750">
        <v>0</v>
      </c>
      <c r="AG18" s="750">
        <v>0</v>
      </c>
      <c r="AH18" s="637">
        <v>0</v>
      </c>
      <c r="AI18" s="637">
        <v>14461156</v>
      </c>
      <c r="AJ18" s="629">
        <v>-1</v>
      </c>
      <c r="AK18" s="721"/>
      <c r="AL18" s="750">
        <v>0</v>
      </c>
      <c r="AM18" s="750">
        <v>0</v>
      </c>
      <c r="AN18" s="750">
        <v>0</v>
      </c>
      <c r="AO18" s="750">
        <v>0</v>
      </c>
      <c r="AP18" s="637">
        <v>0</v>
      </c>
      <c r="AQ18" s="637">
        <v>0</v>
      </c>
      <c r="AR18" s="629" t="s">
        <v>127</v>
      </c>
      <c r="AS18" s="721"/>
      <c r="AT18" s="637">
        <v>0</v>
      </c>
      <c r="AU18" s="750">
        <v>0</v>
      </c>
      <c r="AV18" s="750">
        <v>0</v>
      </c>
      <c r="AW18" s="750">
        <v>0</v>
      </c>
      <c r="AX18" s="637">
        <v>0</v>
      </c>
      <c r="AY18" s="637">
        <v>0</v>
      </c>
      <c r="AZ18" s="629" t="s">
        <v>127</v>
      </c>
      <c r="BA18" s="721"/>
      <c r="BB18" s="722">
        <v>0</v>
      </c>
      <c r="BC18" s="750">
        <v>0</v>
      </c>
      <c r="BD18" s="750">
        <v>0</v>
      </c>
      <c r="BE18" s="750">
        <v>0</v>
      </c>
      <c r="BF18" s="637">
        <v>0</v>
      </c>
      <c r="BG18" s="637">
        <v>0</v>
      </c>
      <c r="BH18" s="629" t="s">
        <v>127</v>
      </c>
      <c r="BI18" s="721"/>
      <c r="BJ18" s="722">
        <v>0</v>
      </c>
      <c r="BK18" s="750">
        <v>0</v>
      </c>
      <c r="BL18" s="750">
        <v>0</v>
      </c>
      <c r="BM18" s="750">
        <v>0</v>
      </c>
      <c r="BN18" s="637">
        <v>0</v>
      </c>
      <c r="BO18" s="637">
        <v>169152593</v>
      </c>
      <c r="BP18" s="629">
        <v>-1</v>
      </c>
      <c r="BQ18" s="721"/>
      <c r="BR18" s="722">
        <v>0</v>
      </c>
      <c r="BS18" s="750">
        <v>0</v>
      </c>
      <c r="BT18" s="750">
        <v>0</v>
      </c>
      <c r="BU18" s="637">
        <v>0</v>
      </c>
      <c r="BV18" s="637">
        <v>0</v>
      </c>
      <c r="BW18" s="637">
        <v>53089099</v>
      </c>
      <c r="BX18" s="629">
        <v>-1</v>
      </c>
      <c r="BY18" s="721"/>
      <c r="BZ18" s="759"/>
      <c r="CA18" s="637"/>
      <c r="CB18" s="637"/>
      <c r="CC18" s="637">
        <v>0</v>
      </c>
      <c r="CD18" s="637">
        <v>0</v>
      </c>
      <c r="CE18" s="637"/>
      <c r="CF18" s="629" t="s">
        <v>127</v>
      </c>
      <c r="CG18" s="721"/>
      <c r="CH18" s="759"/>
      <c r="CI18" s="637"/>
      <c r="CJ18" s="637"/>
      <c r="CK18" s="637">
        <v>0</v>
      </c>
      <c r="CL18" s="637">
        <v>0</v>
      </c>
      <c r="CM18" s="637"/>
      <c r="CN18" s="629" t="s">
        <v>127</v>
      </c>
      <c r="CO18" s="721"/>
      <c r="CP18" s="722">
        <v>0</v>
      </c>
      <c r="CQ18" s="751">
        <v>0</v>
      </c>
      <c r="CR18" s="751"/>
      <c r="CS18" s="637">
        <v>0</v>
      </c>
      <c r="CT18" s="637">
        <v>0</v>
      </c>
      <c r="CU18" s="751">
        <v>242145048</v>
      </c>
      <c r="CV18" s="629">
        <v>-1</v>
      </c>
      <c r="CW18" s="721"/>
      <c r="CX18" s="759">
        <v>0</v>
      </c>
      <c r="CY18" s="751"/>
      <c r="CZ18" s="751"/>
      <c r="DA18" s="751"/>
      <c r="DB18" s="751">
        <v>367249809.43</v>
      </c>
      <c r="DC18" s="682">
        <v>-1</v>
      </c>
      <c r="DD18" s="683"/>
      <c r="DE18" s="683">
        <v>-1</v>
      </c>
      <c r="DF18" s="629"/>
      <c r="DG18" s="803"/>
      <c r="DH18" s="583"/>
      <c r="DI18" s="583"/>
    </row>
    <row r="19" s="696" customFormat="1" ht="15" customHeight="1" spans="1:113">
      <c r="A19" s="713"/>
      <c r="B19" s="723" t="s">
        <v>235</v>
      </c>
      <c r="C19" s="721"/>
      <c r="D19" s="722"/>
      <c r="E19" s="637"/>
      <c r="F19" s="637">
        <v>0</v>
      </c>
      <c r="G19" s="637"/>
      <c r="H19" s="745" t="s">
        <v>127</v>
      </c>
      <c r="I19" s="721"/>
      <c r="J19" s="759"/>
      <c r="K19" s="637">
        <v>0</v>
      </c>
      <c r="L19" s="637">
        <v>0</v>
      </c>
      <c r="M19" s="637"/>
      <c r="N19" s="745" t="s">
        <v>127</v>
      </c>
      <c r="O19" s="721"/>
      <c r="P19" s="722"/>
      <c r="Q19" s="637">
        <v>0</v>
      </c>
      <c r="R19" s="637">
        <v>0</v>
      </c>
      <c r="S19" s="750"/>
      <c r="T19" s="629" t="s">
        <v>127</v>
      </c>
      <c r="U19" s="721"/>
      <c r="V19" s="750">
        <v>0</v>
      </c>
      <c r="W19" s="750">
        <v>0</v>
      </c>
      <c r="X19" s="750">
        <v>0</v>
      </c>
      <c r="Y19" s="750">
        <v>0</v>
      </c>
      <c r="Z19" s="637">
        <v>0</v>
      </c>
      <c r="AA19" s="750">
        <v>0</v>
      </c>
      <c r="AB19" s="629" t="s">
        <v>127</v>
      </c>
      <c r="AC19" s="721"/>
      <c r="AD19" s="750">
        <v>0</v>
      </c>
      <c r="AE19" s="750">
        <v>0</v>
      </c>
      <c r="AF19" s="750">
        <v>0</v>
      </c>
      <c r="AG19" s="750">
        <v>0</v>
      </c>
      <c r="AH19" s="637">
        <v>0</v>
      </c>
      <c r="AI19" s="637">
        <v>0</v>
      </c>
      <c r="AJ19" s="629" t="s">
        <v>127</v>
      </c>
      <c r="AK19" s="721"/>
      <c r="AL19" s="750">
        <v>0</v>
      </c>
      <c r="AM19" s="750">
        <v>0</v>
      </c>
      <c r="AN19" s="750">
        <v>0</v>
      </c>
      <c r="AO19" s="750">
        <v>0</v>
      </c>
      <c r="AP19" s="637">
        <v>0</v>
      </c>
      <c r="AQ19" s="637">
        <v>0</v>
      </c>
      <c r="AR19" s="629" t="s">
        <v>127</v>
      </c>
      <c r="AS19" s="721"/>
      <c r="AT19" s="637">
        <v>0</v>
      </c>
      <c r="AU19" s="750">
        <v>0</v>
      </c>
      <c r="AV19" s="750">
        <v>0</v>
      </c>
      <c r="AW19" s="750">
        <v>0</v>
      </c>
      <c r="AX19" s="637">
        <v>0</v>
      </c>
      <c r="AY19" s="637">
        <v>0</v>
      </c>
      <c r="AZ19" s="629" t="s">
        <v>127</v>
      </c>
      <c r="BA19" s="721"/>
      <c r="BB19" s="722">
        <v>0</v>
      </c>
      <c r="BC19" s="750">
        <v>0</v>
      </c>
      <c r="BD19" s="750">
        <v>0</v>
      </c>
      <c r="BE19" s="750">
        <v>0</v>
      </c>
      <c r="BF19" s="637">
        <v>0</v>
      </c>
      <c r="BG19" s="637">
        <v>0</v>
      </c>
      <c r="BH19" s="629" t="s">
        <v>127</v>
      </c>
      <c r="BI19" s="721"/>
      <c r="BJ19" s="722">
        <v>0</v>
      </c>
      <c r="BK19" s="750">
        <v>0</v>
      </c>
      <c r="BL19" s="750">
        <v>0</v>
      </c>
      <c r="BM19" s="750">
        <v>0</v>
      </c>
      <c r="BN19" s="637">
        <v>0</v>
      </c>
      <c r="BO19" s="637"/>
      <c r="BP19" s="629" t="s">
        <v>127</v>
      </c>
      <c r="BQ19" s="721"/>
      <c r="BR19" s="722">
        <v>0</v>
      </c>
      <c r="BS19" s="750">
        <v>0</v>
      </c>
      <c r="BT19" s="750">
        <v>0</v>
      </c>
      <c r="BU19" s="637">
        <v>0</v>
      </c>
      <c r="BV19" s="637">
        <v>0</v>
      </c>
      <c r="BW19" s="637">
        <v>0</v>
      </c>
      <c r="BX19" s="629" t="s">
        <v>127</v>
      </c>
      <c r="BY19" s="721"/>
      <c r="BZ19" s="637"/>
      <c r="CA19" s="637"/>
      <c r="CB19" s="637"/>
      <c r="CC19" s="637">
        <v>0</v>
      </c>
      <c r="CD19" s="637">
        <v>0</v>
      </c>
      <c r="CE19" s="637"/>
      <c r="CF19" s="629" t="s">
        <v>127</v>
      </c>
      <c r="CG19" s="721"/>
      <c r="CH19" s="759"/>
      <c r="CI19" s="637"/>
      <c r="CJ19" s="637"/>
      <c r="CK19" s="637">
        <v>0</v>
      </c>
      <c r="CL19" s="637">
        <v>0</v>
      </c>
      <c r="CM19" s="637"/>
      <c r="CN19" s="629" t="s">
        <v>127</v>
      </c>
      <c r="CO19" s="721"/>
      <c r="CP19" s="722">
        <v>0</v>
      </c>
      <c r="CQ19" s="751">
        <v>0</v>
      </c>
      <c r="CR19" s="751"/>
      <c r="CS19" s="637">
        <v>0</v>
      </c>
      <c r="CT19" s="637">
        <v>0</v>
      </c>
      <c r="CU19" s="751">
        <v>0</v>
      </c>
      <c r="CV19" s="629" t="s">
        <v>127</v>
      </c>
      <c r="CW19" s="721"/>
      <c r="CX19" s="759">
        <v>0</v>
      </c>
      <c r="CY19" s="751"/>
      <c r="CZ19" s="751"/>
      <c r="DA19" s="751"/>
      <c r="DB19" s="751">
        <v>57570360.0000001</v>
      </c>
      <c r="DC19" s="682">
        <v>-1</v>
      </c>
      <c r="DD19" s="683"/>
      <c r="DE19" s="683">
        <v>-1</v>
      </c>
      <c r="DF19" s="629"/>
      <c r="DG19" s="803"/>
      <c r="DH19" s="583"/>
      <c r="DI19" s="583"/>
    </row>
    <row r="20" s="696" customFormat="1" ht="15" customHeight="1" spans="1:113">
      <c r="A20" s="713"/>
      <c r="B20" s="723" t="s">
        <v>236</v>
      </c>
      <c r="C20" s="721"/>
      <c r="D20" s="722"/>
      <c r="E20" s="637"/>
      <c r="F20" s="637">
        <v>0</v>
      </c>
      <c r="G20" s="637"/>
      <c r="H20" s="745" t="s">
        <v>127</v>
      </c>
      <c r="I20" s="721"/>
      <c r="J20" s="759"/>
      <c r="K20" s="637">
        <v>0</v>
      </c>
      <c r="L20" s="637">
        <v>0</v>
      </c>
      <c r="M20" s="637"/>
      <c r="N20" s="745" t="s">
        <v>127</v>
      </c>
      <c r="O20" s="721"/>
      <c r="P20" s="722"/>
      <c r="Q20" s="637">
        <v>0</v>
      </c>
      <c r="R20" s="637">
        <v>0</v>
      </c>
      <c r="S20" s="750"/>
      <c r="T20" s="629" t="s">
        <v>127</v>
      </c>
      <c r="U20" s="721"/>
      <c r="V20" s="750">
        <v>0</v>
      </c>
      <c r="W20" s="750">
        <v>0</v>
      </c>
      <c r="X20" s="750">
        <v>0</v>
      </c>
      <c r="Y20" s="750">
        <v>0</v>
      </c>
      <c r="Z20" s="637">
        <v>0</v>
      </c>
      <c r="AA20" s="750">
        <v>0</v>
      </c>
      <c r="AB20" s="629" t="s">
        <v>127</v>
      </c>
      <c r="AC20" s="721"/>
      <c r="AD20" s="750">
        <v>0</v>
      </c>
      <c r="AE20" s="750">
        <v>0</v>
      </c>
      <c r="AF20" s="750">
        <v>0</v>
      </c>
      <c r="AG20" s="750">
        <v>0</v>
      </c>
      <c r="AH20" s="637">
        <v>0</v>
      </c>
      <c r="AI20" s="637">
        <v>0</v>
      </c>
      <c r="AJ20" s="629" t="s">
        <v>127</v>
      </c>
      <c r="AK20" s="721"/>
      <c r="AL20" s="750">
        <v>0</v>
      </c>
      <c r="AM20" s="750">
        <v>0</v>
      </c>
      <c r="AN20" s="750">
        <v>0</v>
      </c>
      <c r="AO20" s="750">
        <v>0</v>
      </c>
      <c r="AP20" s="637">
        <v>0</v>
      </c>
      <c r="AQ20" s="637">
        <v>0</v>
      </c>
      <c r="AR20" s="629" t="s">
        <v>127</v>
      </c>
      <c r="AS20" s="721"/>
      <c r="AT20" s="637">
        <v>0</v>
      </c>
      <c r="AU20" s="750">
        <v>0</v>
      </c>
      <c r="AV20" s="750">
        <v>0</v>
      </c>
      <c r="AW20" s="750">
        <v>0</v>
      </c>
      <c r="AX20" s="637">
        <v>0</v>
      </c>
      <c r="AY20" s="637">
        <v>0</v>
      </c>
      <c r="AZ20" s="629" t="s">
        <v>127</v>
      </c>
      <c r="BA20" s="721"/>
      <c r="BB20" s="722">
        <v>0</v>
      </c>
      <c r="BC20" s="750">
        <v>0</v>
      </c>
      <c r="BD20" s="750">
        <v>0</v>
      </c>
      <c r="BE20" s="750">
        <v>0</v>
      </c>
      <c r="BF20" s="637">
        <v>0</v>
      </c>
      <c r="BG20" s="637">
        <v>0</v>
      </c>
      <c r="BH20" s="629" t="s">
        <v>127</v>
      </c>
      <c r="BI20" s="721"/>
      <c r="BJ20" s="722">
        <v>0</v>
      </c>
      <c r="BK20" s="750">
        <v>0</v>
      </c>
      <c r="BL20" s="750">
        <v>0</v>
      </c>
      <c r="BM20" s="750">
        <v>0</v>
      </c>
      <c r="BN20" s="637">
        <v>0</v>
      </c>
      <c r="BO20" s="637"/>
      <c r="BP20" s="629" t="s">
        <v>127</v>
      </c>
      <c r="BQ20" s="721"/>
      <c r="BR20" s="722">
        <v>0</v>
      </c>
      <c r="BS20" s="750">
        <v>0</v>
      </c>
      <c r="BT20" s="750">
        <v>0</v>
      </c>
      <c r="BU20" s="637">
        <v>0</v>
      </c>
      <c r="BV20" s="637">
        <v>0</v>
      </c>
      <c r="BW20" s="637">
        <v>0</v>
      </c>
      <c r="BX20" s="629" t="s">
        <v>127</v>
      </c>
      <c r="BY20" s="721"/>
      <c r="BZ20" s="637"/>
      <c r="CA20" s="637"/>
      <c r="CB20" s="637"/>
      <c r="CC20" s="637">
        <v>0</v>
      </c>
      <c r="CD20" s="637">
        <v>0</v>
      </c>
      <c r="CE20" s="637"/>
      <c r="CF20" s="629" t="s">
        <v>127</v>
      </c>
      <c r="CG20" s="721"/>
      <c r="CH20" s="759"/>
      <c r="CI20" s="637"/>
      <c r="CJ20" s="637"/>
      <c r="CK20" s="637">
        <v>0</v>
      </c>
      <c r="CL20" s="637">
        <v>0</v>
      </c>
      <c r="CM20" s="637"/>
      <c r="CN20" s="629" t="s">
        <v>127</v>
      </c>
      <c r="CO20" s="721"/>
      <c r="CP20" s="722">
        <v>0</v>
      </c>
      <c r="CQ20" s="751">
        <v>0</v>
      </c>
      <c r="CR20" s="751"/>
      <c r="CS20" s="637">
        <v>0</v>
      </c>
      <c r="CT20" s="637">
        <v>0</v>
      </c>
      <c r="CU20" s="751">
        <v>0</v>
      </c>
      <c r="CV20" s="629" t="s">
        <v>127</v>
      </c>
      <c r="CW20" s="721"/>
      <c r="CX20" s="759">
        <v>0</v>
      </c>
      <c r="CY20" s="751"/>
      <c r="CZ20" s="751"/>
      <c r="DA20" s="751"/>
      <c r="DB20" s="751">
        <v>0</v>
      </c>
      <c r="DC20" s="682" t="s">
        <v>127</v>
      </c>
      <c r="DD20" s="683"/>
      <c r="DE20" s="683" t="s">
        <v>51</v>
      </c>
      <c r="DF20" s="629"/>
      <c r="DG20" s="803"/>
      <c r="DH20" s="583"/>
      <c r="DI20" s="583"/>
    </row>
    <row r="21" s="696" customFormat="1" ht="15" customHeight="1" spans="1:113">
      <c r="A21" s="713"/>
      <c r="B21" s="723" t="s">
        <v>237</v>
      </c>
      <c r="C21" s="721"/>
      <c r="D21" s="722"/>
      <c r="E21" s="637"/>
      <c r="F21" s="637">
        <v>0</v>
      </c>
      <c r="G21" s="637"/>
      <c r="H21" s="745" t="s">
        <v>127</v>
      </c>
      <c r="I21" s="721"/>
      <c r="J21" s="759"/>
      <c r="K21" s="637">
        <v>0</v>
      </c>
      <c r="L21" s="637">
        <v>0</v>
      </c>
      <c r="M21" s="637"/>
      <c r="N21" s="745" t="s">
        <v>127</v>
      </c>
      <c r="O21" s="721"/>
      <c r="P21" s="722"/>
      <c r="Q21" s="637">
        <v>0</v>
      </c>
      <c r="R21" s="637">
        <v>0</v>
      </c>
      <c r="S21" s="750"/>
      <c r="T21" s="629" t="s">
        <v>127</v>
      </c>
      <c r="U21" s="721"/>
      <c r="V21" s="750">
        <v>0</v>
      </c>
      <c r="W21" s="750">
        <v>0</v>
      </c>
      <c r="X21" s="750">
        <v>0</v>
      </c>
      <c r="Y21" s="750">
        <v>0</v>
      </c>
      <c r="Z21" s="637">
        <v>0</v>
      </c>
      <c r="AA21" s="750">
        <v>0</v>
      </c>
      <c r="AB21" s="629" t="s">
        <v>127</v>
      </c>
      <c r="AC21" s="721"/>
      <c r="AD21" s="750">
        <v>0</v>
      </c>
      <c r="AE21" s="750">
        <v>0</v>
      </c>
      <c r="AF21" s="750">
        <v>0</v>
      </c>
      <c r="AG21" s="750">
        <v>0</v>
      </c>
      <c r="AH21" s="637">
        <v>0</v>
      </c>
      <c r="AI21" s="637">
        <v>0</v>
      </c>
      <c r="AJ21" s="629" t="s">
        <v>127</v>
      </c>
      <c r="AK21" s="721"/>
      <c r="AL21" s="750">
        <v>0</v>
      </c>
      <c r="AM21" s="750">
        <v>0</v>
      </c>
      <c r="AN21" s="750">
        <v>0</v>
      </c>
      <c r="AO21" s="750">
        <v>0</v>
      </c>
      <c r="AP21" s="637">
        <v>0</v>
      </c>
      <c r="AQ21" s="637">
        <v>0</v>
      </c>
      <c r="AR21" s="629" t="s">
        <v>127</v>
      </c>
      <c r="AS21" s="721"/>
      <c r="AT21" s="637">
        <v>0</v>
      </c>
      <c r="AU21" s="750">
        <v>0</v>
      </c>
      <c r="AV21" s="750">
        <v>0</v>
      </c>
      <c r="AW21" s="750">
        <v>0</v>
      </c>
      <c r="AX21" s="637">
        <v>0</v>
      </c>
      <c r="AY21" s="637">
        <v>0</v>
      </c>
      <c r="AZ21" s="629" t="s">
        <v>127</v>
      </c>
      <c r="BA21" s="721"/>
      <c r="BB21" s="722">
        <v>0</v>
      </c>
      <c r="BC21" s="750">
        <v>0</v>
      </c>
      <c r="BD21" s="750">
        <v>0</v>
      </c>
      <c r="BE21" s="750">
        <v>0</v>
      </c>
      <c r="BF21" s="637">
        <v>0</v>
      </c>
      <c r="BG21" s="637">
        <v>0</v>
      </c>
      <c r="BH21" s="629" t="s">
        <v>127</v>
      </c>
      <c r="BI21" s="721"/>
      <c r="BJ21" s="722">
        <v>0</v>
      </c>
      <c r="BK21" s="750">
        <v>0</v>
      </c>
      <c r="BL21" s="750">
        <v>0</v>
      </c>
      <c r="BM21" s="750">
        <v>0</v>
      </c>
      <c r="BN21" s="637">
        <v>0</v>
      </c>
      <c r="BO21" s="637"/>
      <c r="BP21" s="629" t="s">
        <v>127</v>
      </c>
      <c r="BQ21" s="721"/>
      <c r="BR21" s="722">
        <v>0</v>
      </c>
      <c r="BS21" s="750">
        <v>0</v>
      </c>
      <c r="BT21" s="750">
        <v>0</v>
      </c>
      <c r="BU21" s="637">
        <v>0</v>
      </c>
      <c r="BV21" s="637">
        <v>0</v>
      </c>
      <c r="BW21" s="637">
        <v>0</v>
      </c>
      <c r="BX21" s="629" t="s">
        <v>127</v>
      </c>
      <c r="BY21" s="721"/>
      <c r="BZ21" s="637"/>
      <c r="CA21" s="637"/>
      <c r="CB21" s="637"/>
      <c r="CC21" s="637">
        <v>0</v>
      </c>
      <c r="CD21" s="637">
        <v>0</v>
      </c>
      <c r="CE21" s="637"/>
      <c r="CF21" s="629" t="s">
        <v>127</v>
      </c>
      <c r="CG21" s="721"/>
      <c r="CH21" s="759"/>
      <c r="CI21" s="637"/>
      <c r="CJ21" s="637"/>
      <c r="CK21" s="637">
        <v>0</v>
      </c>
      <c r="CL21" s="637">
        <v>0</v>
      </c>
      <c r="CM21" s="637"/>
      <c r="CN21" s="629" t="s">
        <v>127</v>
      </c>
      <c r="CO21" s="721"/>
      <c r="CP21" s="722">
        <v>0</v>
      </c>
      <c r="CQ21" s="751">
        <v>0</v>
      </c>
      <c r="CR21" s="751"/>
      <c r="CS21" s="637">
        <v>0</v>
      </c>
      <c r="CT21" s="637">
        <v>0</v>
      </c>
      <c r="CU21" s="751">
        <v>0</v>
      </c>
      <c r="CV21" s="629" t="s">
        <v>127</v>
      </c>
      <c r="CW21" s="721"/>
      <c r="CX21" s="759">
        <v>0</v>
      </c>
      <c r="CY21" s="751"/>
      <c r="CZ21" s="751"/>
      <c r="DA21" s="751"/>
      <c r="DB21" s="751">
        <v>0</v>
      </c>
      <c r="DC21" s="682" t="s">
        <v>127</v>
      </c>
      <c r="DD21" s="683"/>
      <c r="DE21" s="683" t="s">
        <v>51</v>
      </c>
      <c r="DF21" s="629"/>
      <c r="DG21" s="803"/>
      <c r="DH21" s="583"/>
      <c r="DI21" s="583"/>
    </row>
    <row r="22" s="696" customFormat="1" ht="15" customHeight="1" spans="1:113">
      <c r="A22" s="713"/>
      <c r="B22" s="723" t="s">
        <v>238</v>
      </c>
      <c r="C22" s="721"/>
      <c r="D22" s="722"/>
      <c r="E22" s="637"/>
      <c r="F22" s="637">
        <v>0</v>
      </c>
      <c r="G22" s="637"/>
      <c r="H22" s="745" t="s">
        <v>127</v>
      </c>
      <c r="I22" s="721"/>
      <c r="J22" s="759"/>
      <c r="K22" s="637">
        <v>0</v>
      </c>
      <c r="L22" s="637">
        <v>0</v>
      </c>
      <c r="M22" s="637">
        <v>1110902.07189054</v>
      </c>
      <c r="N22" s="745">
        <v>-1</v>
      </c>
      <c r="O22" s="721"/>
      <c r="P22" s="722"/>
      <c r="Q22" s="637">
        <v>0</v>
      </c>
      <c r="R22" s="637">
        <v>0</v>
      </c>
      <c r="S22" s="750"/>
      <c r="T22" s="629" t="s">
        <v>127</v>
      </c>
      <c r="U22" s="721"/>
      <c r="V22" s="750">
        <v>0</v>
      </c>
      <c r="W22" s="750">
        <v>0</v>
      </c>
      <c r="X22" s="750">
        <v>0</v>
      </c>
      <c r="Y22" s="750">
        <v>0</v>
      </c>
      <c r="Z22" s="637">
        <v>0</v>
      </c>
      <c r="AA22" s="637">
        <v>837887</v>
      </c>
      <c r="AB22" s="629">
        <v>-1</v>
      </c>
      <c r="AC22" s="721"/>
      <c r="AD22" s="750">
        <v>0</v>
      </c>
      <c r="AE22" s="750">
        <v>0</v>
      </c>
      <c r="AF22" s="750">
        <v>0</v>
      </c>
      <c r="AG22" s="750">
        <v>0</v>
      </c>
      <c r="AH22" s="637">
        <v>0</v>
      </c>
      <c r="AI22" s="637">
        <v>1257570</v>
      </c>
      <c r="AJ22" s="629">
        <v>-1</v>
      </c>
      <c r="AK22" s="721"/>
      <c r="AL22" s="750">
        <v>0</v>
      </c>
      <c r="AM22" s="750">
        <v>0</v>
      </c>
      <c r="AN22" s="750">
        <v>0</v>
      </c>
      <c r="AO22" s="750">
        <v>0</v>
      </c>
      <c r="AP22" s="637">
        <v>0</v>
      </c>
      <c r="AQ22" s="637">
        <v>0</v>
      </c>
      <c r="AR22" s="629" t="s">
        <v>127</v>
      </c>
      <c r="AS22" s="721"/>
      <c r="AT22" s="637">
        <v>0</v>
      </c>
      <c r="AU22" s="750">
        <v>0</v>
      </c>
      <c r="AV22" s="750">
        <v>0</v>
      </c>
      <c r="AW22" s="750">
        <v>0</v>
      </c>
      <c r="AX22" s="637">
        <v>0</v>
      </c>
      <c r="AY22" s="637">
        <v>0</v>
      </c>
      <c r="AZ22" s="629" t="s">
        <v>127</v>
      </c>
      <c r="BA22" s="721"/>
      <c r="BB22" s="722">
        <v>0</v>
      </c>
      <c r="BC22" s="750">
        <v>0</v>
      </c>
      <c r="BD22" s="750">
        <v>0</v>
      </c>
      <c r="BE22" s="750">
        <v>0</v>
      </c>
      <c r="BF22" s="637">
        <v>0</v>
      </c>
      <c r="BG22" s="637">
        <v>0</v>
      </c>
      <c r="BH22" s="629" t="s">
        <v>127</v>
      </c>
      <c r="BI22" s="721"/>
      <c r="BJ22" s="722">
        <v>0</v>
      </c>
      <c r="BK22" s="750">
        <v>0</v>
      </c>
      <c r="BL22" s="750">
        <v>0</v>
      </c>
      <c r="BM22" s="750">
        <v>0</v>
      </c>
      <c r="BN22" s="637">
        <v>0</v>
      </c>
      <c r="BO22" s="637"/>
      <c r="BP22" s="629" t="s">
        <v>127</v>
      </c>
      <c r="BQ22" s="721"/>
      <c r="BR22" s="722">
        <v>0</v>
      </c>
      <c r="BS22" s="750">
        <v>0</v>
      </c>
      <c r="BT22" s="750">
        <v>0</v>
      </c>
      <c r="BU22" s="637">
        <v>0</v>
      </c>
      <c r="BV22" s="637">
        <v>0</v>
      </c>
      <c r="BW22" s="637">
        <v>0</v>
      </c>
      <c r="BX22" s="629" t="s">
        <v>127</v>
      </c>
      <c r="BY22" s="721"/>
      <c r="BZ22" s="637"/>
      <c r="CA22" s="637"/>
      <c r="CB22" s="637"/>
      <c r="CC22" s="637">
        <v>0</v>
      </c>
      <c r="CD22" s="637">
        <v>0</v>
      </c>
      <c r="CE22" s="637"/>
      <c r="CF22" s="629" t="s">
        <v>127</v>
      </c>
      <c r="CG22" s="721"/>
      <c r="CH22" s="759"/>
      <c r="CI22" s="637"/>
      <c r="CJ22" s="637"/>
      <c r="CK22" s="637">
        <v>0</v>
      </c>
      <c r="CL22" s="637">
        <v>0</v>
      </c>
      <c r="CM22" s="637"/>
      <c r="CN22" s="629" t="s">
        <v>127</v>
      </c>
      <c r="CO22" s="721"/>
      <c r="CP22" s="722">
        <v>0</v>
      </c>
      <c r="CQ22" s="751">
        <v>0</v>
      </c>
      <c r="CR22" s="751"/>
      <c r="CS22" s="637">
        <v>0</v>
      </c>
      <c r="CT22" s="637">
        <v>0</v>
      </c>
      <c r="CU22" s="751">
        <v>3206359.07189054</v>
      </c>
      <c r="CV22" s="629">
        <v>-1</v>
      </c>
      <c r="CW22" s="721"/>
      <c r="CX22" s="759">
        <v>0</v>
      </c>
      <c r="CY22" s="751"/>
      <c r="CZ22" s="751"/>
      <c r="DA22" s="751"/>
      <c r="DB22" s="751">
        <v>2095457</v>
      </c>
      <c r="DC22" s="682">
        <v>-1</v>
      </c>
      <c r="DD22" s="683"/>
      <c r="DE22" s="683">
        <v>-1</v>
      </c>
      <c r="DF22" s="629"/>
      <c r="DG22" s="803"/>
      <c r="DH22" s="583"/>
      <c r="DI22" s="583"/>
    </row>
    <row r="23" s="696" customFormat="1" ht="15" spans="1:113">
      <c r="A23" s="713"/>
      <c r="B23" s="723" t="s">
        <v>239</v>
      </c>
      <c r="C23" s="721"/>
      <c r="D23" s="722"/>
      <c r="E23" s="637"/>
      <c r="F23" s="637">
        <v>0</v>
      </c>
      <c r="G23" s="637"/>
      <c r="H23" s="745" t="s">
        <v>127</v>
      </c>
      <c r="I23" s="721"/>
      <c r="J23" s="759">
        <v>852088</v>
      </c>
      <c r="K23" s="637">
        <v>0</v>
      </c>
      <c r="L23" s="637">
        <v>852088</v>
      </c>
      <c r="M23" s="637"/>
      <c r="N23" s="745" t="s">
        <v>127</v>
      </c>
      <c r="O23" s="721"/>
      <c r="P23" s="722"/>
      <c r="Q23" s="637">
        <v>0</v>
      </c>
      <c r="R23" s="637">
        <v>0</v>
      </c>
      <c r="S23" s="750"/>
      <c r="T23" s="629" t="s">
        <v>127</v>
      </c>
      <c r="U23" s="721"/>
      <c r="V23" s="722">
        <v>800000</v>
      </c>
      <c r="W23" s="750">
        <v>0</v>
      </c>
      <c r="X23" s="750">
        <v>0</v>
      </c>
      <c r="Y23" s="750">
        <v>800000</v>
      </c>
      <c r="Z23" s="637">
        <v>800000</v>
      </c>
      <c r="AA23" s="750">
        <v>0</v>
      </c>
      <c r="AB23" s="629" t="s">
        <v>127</v>
      </c>
      <c r="AC23" s="721"/>
      <c r="AD23" s="750">
        <v>0</v>
      </c>
      <c r="AE23" s="750">
        <v>0</v>
      </c>
      <c r="AF23" s="750">
        <v>0</v>
      </c>
      <c r="AG23" s="750">
        <v>0</v>
      </c>
      <c r="AH23" s="637">
        <v>0</v>
      </c>
      <c r="AI23" s="637">
        <v>0</v>
      </c>
      <c r="AJ23" s="629" t="s">
        <v>127</v>
      </c>
      <c r="AK23" s="721"/>
      <c r="AL23" s="750">
        <v>0</v>
      </c>
      <c r="AM23" s="750">
        <v>0</v>
      </c>
      <c r="AN23" s="750">
        <v>0</v>
      </c>
      <c r="AO23" s="750">
        <v>0</v>
      </c>
      <c r="AP23" s="637">
        <v>0</v>
      </c>
      <c r="AQ23" s="637">
        <v>1060776</v>
      </c>
      <c r="AR23" s="629">
        <v>-1</v>
      </c>
      <c r="AS23" s="721"/>
      <c r="AT23" s="637">
        <v>0</v>
      </c>
      <c r="AU23" s="750">
        <v>0</v>
      </c>
      <c r="AV23" s="750">
        <v>0</v>
      </c>
      <c r="AW23" s="750">
        <v>0</v>
      </c>
      <c r="AX23" s="637">
        <v>0</v>
      </c>
      <c r="AY23" s="637">
        <v>0</v>
      </c>
      <c r="AZ23" s="629" t="s">
        <v>127</v>
      </c>
      <c r="BA23" s="721"/>
      <c r="BB23" s="722">
        <v>3189742</v>
      </c>
      <c r="BC23" s="750">
        <v>0</v>
      </c>
      <c r="BD23" s="750">
        <v>0</v>
      </c>
      <c r="BE23" s="750">
        <v>3189742</v>
      </c>
      <c r="BF23" s="637">
        <v>3189742</v>
      </c>
      <c r="BG23" s="637">
        <v>0</v>
      </c>
      <c r="BH23" s="629" t="s">
        <v>127</v>
      </c>
      <c r="BI23" s="721"/>
      <c r="BJ23" s="722">
        <v>0</v>
      </c>
      <c r="BK23" s="750">
        <v>0</v>
      </c>
      <c r="BL23" s="750">
        <v>0</v>
      </c>
      <c r="BM23" s="750">
        <v>0</v>
      </c>
      <c r="BN23" s="637">
        <v>0</v>
      </c>
      <c r="BO23" s="637">
        <v>876999.999999999</v>
      </c>
      <c r="BP23" s="629">
        <v>-1</v>
      </c>
      <c r="BQ23" s="721"/>
      <c r="BR23" s="722">
        <v>0</v>
      </c>
      <c r="BS23" s="750">
        <v>0</v>
      </c>
      <c r="BT23" s="750">
        <v>0</v>
      </c>
      <c r="BU23" s="637">
        <v>0</v>
      </c>
      <c r="BV23" s="637">
        <v>0</v>
      </c>
      <c r="BW23" s="637">
        <v>235000</v>
      </c>
      <c r="BX23" s="629">
        <v>-1</v>
      </c>
      <c r="BY23" s="721"/>
      <c r="BZ23" s="637"/>
      <c r="CA23" s="637"/>
      <c r="CB23" s="637"/>
      <c r="CC23" s="637">
        <v>0</v>
      </c>
      <c r="CD23" s="637">
        <v>0</v>
      </c>
      <c r="CE23" s="637"/>
      <c r="CF23" s="629" t="s">
        <v>127</v>
      </c>
      <c r="CG23" s="721"/>
      <c r="CH23" s="759"/>
      <c r="CI23" s="637"/>
      <c r="CJ23" s="637"/>
      <c r="CK23" s="637">
        <v>0</v>
      </c>
      <c r="CL23" s="637">
        <v>0</v>
      </c>
      <c r="CM23" s="637"/>
      <c r="CN23" s="629" t="s">
        <v>127</v>
      </c>
      <c r="CO23" s="721"/>
      <c r="CP23" s="722">
        <v>4841830</v>
      </c>
      <c r="CQ23" s="751">
        <v>0</v>
      </c>
      <c r="CR23" s="751"/>
      <c r="CS23" s="637">
        <v>4841830</v>
      </c>
      <c r="CT23" s="637">
        <v>4841830</v>
      </c>
      <c r="CU23" s="751">
        <v>2172776</v>
      </c>
      <c r="CV23" s="629">
        <v>1.22840734617835</v>
      </c>
      <c r="CW23" s="721"/>
      <c r="CX23" s="759">
        <v>0</v>
      </c>
      <c r="CY23" s="751"/>
      <c r="CZ23" s="751"/>
      <c r="DA23" s="751"/>
      <c r="DB23" s="751">
        <v>3751276</v>
      </c>
      <c r="DC23" s="682">
        <v>-1</v>
      </c>
      <c r="DD23" s="683"/>
      <c r="DE23" s="683">
        <v>-1</v>
      </c>
      <c r="DF23" s="629"/>
      <c r="DG23" s="803"/>
      <c r="DH23" s="583"/>
      <c r="DI23" s="583"/>
    </row>
    <row r="24" s="696" customFormat="1" ht="15" spans="1:113">
      <c r="A24" s="713"/>
      <c r="B24" s="723" t="s">
        <v>240</v>
      </c>
      <c r="C24" s="721"/>
      <c r="D24" s="722"/>
      <c r="E24" s="637"/>
      <c r="F24" s="637">
        <v>0</v>
      </c>
      <c r="G24" s="637"/>
      <c r="H24" s="745" t="s">
        <v>127</v>
      </c>
      <c r="I24" s="721"/>
      <c r="J24" s="759"/>
      <c r="K24" s="637">
        <v>0</v>
      </c>
      <c r="L24" s="637">
        <v>0</v>
      </c>
      <c r="M24" s="637"/>
      <c r="N24" s="745" t="s">
        <v>127</v>
      </c>
      <c r="O24" s="721"/>
      <c r="P24" s="722"/>
      <c r="Q24" s="637">
        <v>0</v>
      </c>
      <c r="R24" s="637">
        <v>0</v>
      </c>
      <c r="S24" s="750"/>
      <c r="T24" s="629" t="s">
        <v>127</v>
      </c>
      <c r="U24" s="721"/>
      <c r="V24" s="750">
        <v>0</v>
      </c>
      <c r="W24" s="750">
        <v>0</v>
      </c>
      <c r="X24" s="750">
        <v>0</v>
      </c>
      <c r="Y24" s="750">
        <v>0</v>
      </c>
      <c r="Z24" s="637">
        <v>0</v>
      </c>
      <c r="AA24" s="750">
        <v>0</v>
      </c>
      <c r="AB24" s="629" t="s">
        <v>127</v>
      </c>
      <c r="AC24" s="721"/>
      <c r="AD24" s="750">
        <v>0</v>
      </c>
      <c r="AE24" s="750">
        <v>0</v>
      </c>
      <c r="AF24" s="750">
        <v>0</v>
      </c>
      <c r="AG24" s="750">
        <v>0</v>
      </c>
      <c r="AH24" s="637">
        <v>0</v>
      </c>
      <c r="AI24" s="637">
        <v>0</v>
      </c>
      <c r="AJ24" s="629" t="s">
        <v>127</v>
      </c>
      <c r="AK24" s="721"/>
      <c r="AL24" s="750">
        <v>0</v>
      </c>
      <c r="AM24" s="750">
        <v>0</v>
      </c>
      <c r="AN24" s="750">
        <v>0</v>
      </c>
      <c r="AO24" s="750">
        <v>0</v>
      </c>
      <c r="AP24" s="637">
        <v>0</v>
      </c>
      <c r="AQ24" s="637">
        <v>0</v>
      </c>
      <c r="AR24" s="629" t="s">
        <v>127</v>
      </c>
      <c r="AS24" s="721"/>
      <c r="AT24" s="637">
        <v>0</v>
      </c>
      <c r="AU24" s="750">
        <v>0</v>
      </c>
      <c r="AV24" s="750">
        <v>0</v>
      </c>
      <c r="AW24" s="750">
        <v>0</v>
      </c>
      <c r="AX24" s="637">
        <v>0</v>
      </c>
      <c r="AY24" s="637">
        <v>0</v>
      </c>
      <c r="AZ24" s="629" t="s">
        <v>127</v>
      </c>
      <c r="BA24" s="721"/>
      <c r="BB24" s="722">
        <v>0</v>
      </c>
      <c r="BC24" s="750">
        <v>0</v>
      </c>
      <c r="BD24" s="750">
        <v>0</v>
      </c>
      <c r="BE24" s="750">
        <v>0</v>
      </c>
      <c r="BF24" s="637">
        <v>0</v>
      </c>
      <c r="BG24" s="637">
        <v>0</v>
      </c>
      <c r="BH24" s="629" t="s">
        <v>127</v>
      </c>
      <c r="BI24" s="721"/>
      <c r="BJ24" s="722">
        <v>0</v>
      </c>
      <c r="BK24" s="750">
        <v>0</v>
      </c>
      <c r="BL24" s="750">
        <v>0</v>
      </c>
      <c r="BM24" s="750">
        <v>0</v>
      </c>
      <c r="BN24" s="637">
        <v>0</v>
      </c>
      <c r="BO24" s="637"/>
      <c r="BP24" s="629" t="s">
        <v>127</v>
      </c>
      <c r="BQ24" s="721"/>
      <c r="BR24" s="722">
        <v>0</v>
      </c>
      <c r="BS24" s="750">
        <v>0</v>
      </c>
      <c r="BT24" s="750">
        <v>0</v>
      </c>
      <c r="BU24" s="637">
        <v>0</v>
      </c>
      <c r="BV24" s="637">
        <v>0</v>
      </c>
      <c r="BW24" s="637">
        <v>0</v>
      </c>
      <c r="BX24" s="629" t="s">
        <v>127</v>
      </c>
      <c r="BY24" s="721"/>
      <c r="BZ24" s="637"/>
      <c r="CA24" s="637"/>
      <c r="CB24" s="637"/>
      <c r="CC24" s="637">
        <v>0</v>
      </c>
      <c r="CD24" s="637">
        <v>0</v>
      </c>
      <c r="CE24" s="637"/>
      <c r="CF24" s="629" t="s">
        <v>127</v>
      </c>
      <c r="CG24" s="721"/>
      <c r="CH24" s="637"/>
      <c r="CI24" s="637"/>
      <c r="CJ24" s="637"/>
      <c r="CK24" s="637">
        <v>0</v>
      </c>
      <c r="CL24" s="637">
        <v>0</v>
      </c>
      <c r="CM24" s="637"/>
      <c r="CN24" s="629" t="s">
        <v>127</v>
      </c>
      <c r="CO24" s="721"/>
      <c r="CP24" s="722">
        <v>0</v>
      </c>
      <c r="CQ24" s="751">
        <v>0</v>
      </c>
      <c r="CR24" s="751"/>
      <c r="CS24" s="637">
        <v>0</v>
      </c>
      <c r="CT24" s="637">
        <v>0</v>
      </c>
      <c r="CU24" s="751">
        <v>0</v>
      </c>
      <c r="CV24" s="629" t="s">
        <v>127</v>
      </c>
      <c r="CW24" s="721"/>
      <c r="CX24" s="759">
        <v>0</v>
      </c>
      <c r="CY24" s="751"/>
      <c r="CZ24" s="751"/>
      <c r="DA24" s="751"/>
      <c r="DB24" s="751">
        <v>0</v>
      </c>
      <c r="DC24" s="790" t="s">
        <v>127</v>
      </c>
      <c r="DD24" s="683"/>
      <c r="DE24" s="683" t="s">
        <v>51</v>
      </c>
      <c r="DF24" s="683"/>
      <c r="DG24" s="617"/>
      <c r="DH24" s="583"/>
      <c r="DI24" s="583"/>
    </row>
    <row r="25" s="696" customFormat="1" ht="15" spans="1:113">
      <c r="A25" s="713"/>
      <c r="B25" s="723" t="s">
        <v>241</v>
      </c>
      <c r="C25" s="721"/>
      <c r="D25" s="722"/>
      <c r="E25" s="637"/>
      <c r="F25" s="637">
        <v>0</v>
      </c>
      <c r="G25" s="637"/>
      <c r="H25" s="745" t="s">
        <v>127</v>
      </c>
      <c r="I25" s="721"/>
      <c r="J25" s="759"/>
      <c r="K25" s="637">
        <v>0</v>
      </c>
      <c r="L25" s="637">
        <v>0</v>
      </c>
      <c r="M25" s="637"/>
      <c r="N25" s="745" t="s">
        <v>127</v>
      </c>
      <c r="O25" s="721"/>
      <c r="P25" s="722"/>
      <c r="Q25" s="637">
        <v>0</v>
      </c>
      <c r="R25" s="637">
        <v>0</v>
      </c>
      <c r="S25" s="750"/>
      <c r="T25" s="629" t="s">
        <v>127</v>
      </c>
      <c r="U25" s="721"/>
      <c r="V25" s="750">
        <v>0</v>
      </c>
      <c r="W25" s="750">
        <v>0</v>
      </c>
      <c r="X25" s="750">
        <v>0</v>
      </c>
      <c r="Y25" s="750">
        <v>0</v>
      </c>
      <c r="Z25" s="637">
        <v>0</v>
      </c>
      <c r="AA25" s="750">
        <v>0</v>
      </c>
      <c r="AB25" s="629" t="s">
        <v>127</v>
      </c>
      <c r="AC25" s="721"/>
      <c r="AD25" s="750">
        <v>0</v>
      </c>
      <c r="AE25" s="750">
        <v>0</v>
      </c>
      <c r="AF25" s="750">
        <v>0</v>
      </c>
      <c r="AG25" s="750">
        <v>0</v>
      </c>
      <c r="AH25" s="637">
        <v>0</v>
      </c>
      <c r="AI25" s="637">
        <v>0</v>
      </c>
      <c r="AJ25" s="629" t="s">
        <v>127</v>
      </c>
      <c r="AK25" s="721"/>
      <c r="AL25" s="750">
        <v>0</v>
      </c>
      <c r="AM25" s="750">
        <v>0</v>
      </c>
      <c r="AN25" s="750">
        <v>0</v>
      </c>
      <c r="AO25" s="750">
        <v>0</v>
      </c>
      <c r="AP25" s="637">
        <v>0</v>
      </c>
      <c r="AQ25" s="637">
        <v>353000000</v>
      </c>
      <c r="AR25" s="629">
        <v>-1</v>
      </c>
      <c r="AS25" s="721"/>
      <c r="AT25" s="637">
        <v>0</v>
      </c>
      <c r="AU25" s="750">
        <v>0</v>
      </c>
      <c r="AV25" s="750">
        <v>0</v>
      </c>
      <c r="AW25" s="750">
        <v>0</v>
      </c>
      <c r="AX25" s="637">
        <v>0</v>
      </c>
      <c r="AY25" s="637">
        <v>0</v>
      </c>
      <c r="AZ25" s="629" t="s">
        <v>127</v>
      </c>
      <c r="BA25" s="721"/>
      <c r="BB25" s="722">
        <v>0</v>
      </c>
      <c r="BC25" s="750">
        <v>202197939.251253</v>
      </c>
      <c r="BD25" s="750">
        <v>202197939.251253</v>
      </c>
      <c r="BE25" s="750">
        <v>-202197939.251253</v>
      </c>
      <c r="BF25" s="637">
        <v>-202197939.251253</v>
      </c>
      <c r="BG25" s="637">
        <v>23763454</v>
      </c>
      <c r="BH25" s="629">
        <v>-1</v>
      </c>
      <c r="BI25" s="721"/>
      <c r="BJ25" s="722"/>
      <c r="BK25" s="750">
        <v>202197939.251253</v>
      </c>
      <c r="BL25" s="750">
        <v>202197939.251253</v>
      </c>
      <c r="BM25" s="750">
        <v>-202197939.251253</v>
      </c>
      <c r="BN25" s="637">
        <v>-202197939.251253</v>
      </c>
      <c r="BO25" s="637"/>
      <c r="BP25" s="629" t="s">
        <v>127</v>
      </c>
      <c r="BQ25" s="721"/>
      <c r="BR25" s="722">
        <v>0</v>
      </c>
      <c r="BS25" s="750">
        <v>202197939.251253</v>
      </c>
      <c r="BT25" s="750">
        <v>202197939.251253</v>
      </c>
      <c r="BU25" s="637">
        <v>-202197939.251253</v>
      </c>
      <c r="BV25" s="637">
        <v>-202197939.251253</v>
      </c>
      <c r="BW25" s="637">
        <v>0</v>
      </c>
      <c r="BX25" s="629" t="s">
        <v>127</v>
      </c>
      <c r="BY25" s="721"/>
      <c r="BZ25" s="637"/>
      <c r="CA25" s="637"/>
      <c r="CB25" s="637"/>
      <c r="CC25" s="637">
        <v>0</v>
      </c>
      <c r="CD25" s="637">
        <v>0</v>
      </c>
      <c r="CE25" s="637"/>
      <c r="CF25" s="629" t="s">
        <v>127</v>
      </c>
      <c r="CG25" s="721"/>
      <c r="CH25" s="637"/>
      <c r="CI25" s="637"/>
      <c r="CJ25" s="637"/>
      <c r="CK25" s="637">
        <v>0</v>
      </c>
      <c r="CL25" s="637">
        <v>0</v>
      </c>
      <c r="CM25" s="637"/>
      <c r="CN25" s="629" t="s">
        <v>127</v>
      </c>
      <c r="CO25" s="721"/>
      <c r="CP25" s="722">
        <v>0</v>
      </c>
      <c r="CQ25" s="751">
        <v>606593817.753758</v>
      </c>
      <c r="CR25" s="751"/>
      <c r="CS25" s="637">
        <v>-606593817.753758</v>
      </c>
      <c r="CT25" s="637">
        <v>0</v>
      </c>
      <c r="CU25" s="751">
        <v>376763454</v>
      </c>
      <c r="CV25" s="629">
        <v>-1</v>
      </c>
      <c r="CW25" s="721"/>
      <c r="CX25" s="759">
        <v>0</v>
      </c>
      <c r="CY25" s="751"/>
      <c r="CZ25" s="751"/>
      <c r="DA25" s="751"/>
      <c r="DB25" s="751">
        <v>376763454</v>
      </c>
      <c r="DC25" s="790">
        <v>-1</v>
      </c>
      <c r="DD25" s="683"/>
      <c r="DE25" s="683">
        <v>-1</v>
      </c>
      <c r="DF25" s="683"/>
      <c r="DG25" s="617"/>
      <c r="DH25" s="583"/>
      <c r="DI25" s="583"/>
    </row>
    <row r="26" s="696" customFormat="1" ht="15" spans="1:113">
      <c r="A26" s="713"/>
      <c r="B26" s="723" t="s">
        <v>242</v>
      </c>
      <c r="C26" s="721"/>
      <c r="D26" s="722"/>
      <c r="E26" s="637"/>
      <c r="F26" s="637">
        <v>0</v>
      </c>
      <c r="G26" s="637"/>
      <c r="H26" s="745" t="s">
        <v>127</v>
      </c>
      <c r="I26" s="721"/>
      <c r="J26" s="759"/>
      <c r="K26" s="637">
        <v>685771434.087788</v>
      </c>
      <c r="L26" s="637">
        <v>-685771434.087788</v>
      </c>
      <c r="M26" s="637"/>
      <c r="N26" s="745" t="s">
        <v>127</v>
      </c>
      <c r="O26" s="721"/>
      <c r="P26" s="722">
        <v>3450000</v>
      </c>
      <c r="Q26" s="637">
        <v>430742495.786291</v>
      </c>
      <c r="R26" s="637">
        <v>-427292495.786291</v>
      </c>
      <c r="S26" s="750"/>
      <c r="T26" s="629" t="s">
        <v>127</v>
      </c>
      <c r="U26" s="721"/>
      <c r="V26" s="750">
        <v>0</v>
      </c>
      <c r="W26" s="637">
        <v>202197939.251253</v>
      </c>
      <c r="X26" s="750">
        <v>202197939.251253</v>
      </c>
      <c r="Y26" s="750">
        <v>-202197939.251253</v>
      </c>
      <c r="Z26" s="637">
        <v>-202197939.251253</v>
      </c>
      <c r="AA26" s="750">
        <v>0</v>
      </c>
      <c r="AB26" s="629" t="s">
        <v>127</v>
      </c>
      <c r="AC26" s="721"/>
      <c r="AD26" s="722">
        <v>62929201</v>
      </c>
      <c r="AE26" s="637">
        <v>202197939.251253</v>
      </c>
      <c r="AF26" s="750">
        <v>202197939.251253</v>
      </c>
      <c r="AG26" s="750">
        <v>-139268738.251253</v>
      </c>
      <c r="AH26" s="637">
        <v>-139268738.251253</v>
      </c>
      <c r="AI26" s="637">
        <v>0</v>
      </c>
      <c r="AJ26" s="629" t="s">
        <v>127</v>
      </c>
      <c r="AK26" s="721"/>
      <c r="AL26" s="722">
        <v>3657392.09</v>
      </c>
      <c r="AM26" s="637">
        <v>202197939.251253</v>
      </c>
      <c r="AN26" s="750">
        <v>202197939.251253</v>
      </c>
      <c r="AO26" s="750">
        <v>-198540547.161253</v>
      </c>
      <c r="AP26" s="637">
        <v>-198540547.161253</v>
      </c>
      <c r="AQ26" s="637">
        <v>0</v>
      </c>
      <c r="AR26" s="629" t="s">
        <v>127</v>
      </c>
      <c r="AS26" s="721"/>
      <c r="AT26" s="637">
        <v>353683.910000001</v>
      </c>
      <c r="AU26" s="637">
        <v>202197939.251253</v>
      </c>
      <c r="AV26" s="750">
        <v>202197939.251253</v>
      </c>
      <c r="AW26" s="750">
        <v>-201844255.341253</v>
      </c>
      <c r="AX26" s="637">
        <v>-201844255.341253</v>
      </c>
      <c r="AY26" s="637">
        <v>0</v>
      </c>
      <c r="AZ26" s="629" t="s">
        <v>127</v>
      </c>
      <c r="BA26" s="721"/>
      <c r="BB26" s="722">
        <v>0</v>
      </c>
      <c r="BC26" s="750">
        <v>72292608.8429913</v>
      </c>
      <c r="BD26" s="750">
        <v>72292608.8429913</v>
      </c>
      <c r="BE26" s="750">
        <v>-72292608.8429913</v>
      </c>
      <c r="BF26" s="637">
        <v>-72292608.8429913</v>
      </c>
      <c r="BG26" s="637">
        <v>0</v>
      </c>
      <c r="BH26" s="629" t="s">
        <v>127</v>
      </c>
      <c r="BI26" s="721"/>
      <c r="BJ26" s="722">
        <v>605388.647021542</v>
      </c>
      <c r="BK26" s="750">
        <v>72292608.8429913</v>
      </c>
      <c r="BL26" s="750">
        <v>72292608.8429913</v>
      </c>
      <c r="BM26" s="750">
        <v>-71687220.1959698</v>
      </c>
      <c r="BN26" s="637">
        <v>-71687220.1959698</v>
      </c>
      <c r="BO26" s="637"/>
      <c r="BP26" s="629" t="s">
        <v>127</v>
      </c>
      <c r="BQ26" s="721"/>
      <c r="BR26" s="722">
        <v>0</v>
      </c>
      <c r="BS26" s="750">
        <v>72292608.8429913</v>
      </c>
      <c r="BT26" s="750">
        <v>72292608.8429913</v>
      </c>
      <c r="BU26" s="637">
        <v>-72292608.8429913</v>
      </c>
      <c r="BV26" s="637">
        <v>-72292608.8429913</v>
      </c>
      <c r="BW26" s="637">
        <v>0</v>
      </c>
      <c r="BX26" s="629" t="s">
        <v>127</v>
      </c>
      <c r="BY26" s="721"/>
      <c r="BZ26" s="637"/>
      <c r="CA26" s="637"/>
      <c r="CB26" s="637"/>
      <c r="CC26" s="637">
        <v>0</v>
      </c>
      <c r="CD26" s="637">
        <v>0</v>
      </c>
      <c r="CE26" s="637"/>
      <c r="CF26" s="629" t="s">
        <v>127</v>
      </c>
      <c r="CG26" s="721"/>
      <c r="CH26" s="637"/>
      <c r="CI26" s="637"/>
      <c r="CJ26" s="637"/>
      <c r="CK26" s="637">
        <v>0</v>
      </c>
      <c r="CL26" s="637">
        <v>0</v>
      </c>
      <c r="CM26" s="637"/>
      <c r="CN26" s="629" t="s">
        <v>127</v>
      </c>
      <c r="CO26" s="721"/>
      <c r="CP26" s="722">
        <v>70995665.6470215</v>
      </c>
      <c r="CQ26" s="751">
        <v>2142183513.40806</v>
      </c>
      <c r="CR26" s="751"/>
      <c r="CS26" s="637">
        <v>-2071187847.76104</v>
      </c>
      <c r="CT26" s="637">
        <v>70995665.6470215</v>
      </c>
      <c r="CU26" s="751">
        <v>0</v>
      </c>
      <c r="CV26" s="629" t="s">
        <v>127</v>
      </c>
      <c r="CW26" s="721"/>
      <c r="CX26" s="759">
        <v>1507130000</v>
      </c>
      <c r="CY26" s="751"/>
      <c r="CZ26" s="751"/>
      <c r="DA26" s="751"/>
      <c r="DB26" s="751">
        <v>0</v>
      </c>
      <c r="DC26" s="790" t="s">
        <v>127</v>
      </c>
      <c r="DD26" s="683"/>
      <c r="DE26" s="683" t="s">
        <v>51</v>
      </c>
      <c r="DF26" s="683"/>
      <c r="DG26" s="617"/>
      <c r="DH26" s="583"/>
      <c r="DI26" s="583"/>
    </row>
    <row r="27" s="696" customFormat="1" ht="15" spans="1:113">
      <c r="A27" s="713"/>
      <c r="B27" s="723" t="s">
        <v>243</v>
      </c>
      <c r="C27" s="721"/>
      <c r="D27" s="722"/>
      <c r="E27" s="637"/>
      <c r="F27" s="637">
        <v>0</v>
      </c>
      <c r="G27" s="637"/>
      <c r="H27" s="745" t="s">
        <v>127</v>
      </c>
      <c r="I27" s="721"/>
      <c r="J27" s="759"/>
      <c r="K27" s="637">
        <v>245186504.985107</v>
      </c>
      <c r="L27" s="637">
        <v>-245186504.985107</v>
      </c>
      <c r="M27" s="637"/>
      <c r="N27" s="745" t="s">
        <v>127</v>
      </c>
      <c r="O27" s="721"/>
      <c r="P27" s="722"/>
      <c r="Q27" s="637">
        <v>154005025.349136</v>
      </c>
      <c r="R27" s="637">
        <v>-154005025.349136</v>
      </c>
      <c r="S27" s="750"/>
      <c r="T27" s="629" t="s">
        <v>127</v>
      </c>
      <c r="U27" s="721"/>
      <c r="V27" s="750">
        <v>0</v>
      </c>
      <c r="W27" s="637">
        <v>72292608.8429913</v>
      </c>
      <c r="X27" s="750">
        <v>72292608.8429913</v>
      </c>
      <c r="Y27" s="750">
        <v>-72292608.8429913</v>
      </c>
      <c r="Z27" s="637">
        <v>-72292608.8429913</v>
      </c>
      <c r="AA27" s="750">
        <v>0</v>
      </c>
      <c r="AB27" s="629" t="s">
        <v>127</v>
      </c>
      <c r="AC27" s="721"/>
      <c r="AD27" s="750">
        <v>0</v>
      </c>
      <c r="AE27" s="637">
        <v>72292608.8429913</v>
      </c>
      <c r="AF27" s="750">
        <v>72292608.8429913</v>
      </c>
      <c r="AG27" s="750">
        <v>-72292608.8429913</v>
      </c>
      <c r="AH27" s="637">
        <v>-72292608.8429913</v>
      </c>
      <c r="AI27" s="637">
        <v>0</v>
      </c>
      <c r="AJ27" s="629" t="s">
        <v>127</v>
      </c>
      <c r="AK27" s="721"/>
      <c r="AL27" s="750">
        <v>0</v>
      </c>
      <c r="AM27" s="637">
        <v>72292608.8429913</v>
      </c>
      <c r="AN27" s="750">
        <v>72292608.8429913</v>
      </c>
      <c r="AO27" s="750">
        <v>-72292608.8429913</v>
      </c>
      <c r="AP27" s="637">
        <v>-72292608.8429913</v>
      </c>
      <c r="AQ27" s="637">
        <v>0</v>
      </c>
      <c r="AR27" s="629" t="s">
        <v>127</v>
      </c>
      <c r="AS27" s="721"/>
      <c r="AT27" s="637">
        <v>0</v>
      </c>
      <c r="AU27" s="637">
        <v>72292608.8429913</v>
      </c>
      <c r="AV27" s="750">
        <v>72292608.8429913</v>
      </c>
      <c r="AW27" s="750">
        <v>-72292608.8429913</v>
      </c>
      <c r="AX27" s="637">
        <v>-72292608.8429913</v>
      </c>
      <c r="AY27" s="637">
        <v>0</v>
      </c>
      <c r="AZ27" s="629" t="s">
        <v>127</v>
      </c>
      <c r="BA27" s="721"/>
      <c r="BB27" s="722">
        <v>0</v>
      </c>
      <c r="BC27" s="750">
        <v>25118948.0443041</v>
      </c>
      <c r="BD27" s="750">
        <v>25118948.0443041</v>
      </c>
      <c r="BE27" s="750">
        <v>-25118948.0443041</v>
      </c>
      <c r="BF27" s="637">
        <v>-25118948.0443041</v>
      </c>
      <c r="BG27" s="637">
        <v>0</v>
      </c>
      <c r="BH27" s="629" t="s">
        <v>127</v>
      </c>
      <c r="BI27" s="721"/>
      <c r="BJ27" s="722">
        <v>0</v>
      </c>
      <c r="BK27" s="750">
        <v>25118948.0443041</v>
      </c>
      <c r="BL27" s="750">
        <v>25118948.0443041</v>
      </c>
      <c r="BM27" s="750">
        <v>-25118948.0443041</v>
      </c>
      <c r="BN27" s="637">
        <v>-25118948.0443041</v>
      </c>
      <c r="BO27" s="637"/>
      <c r="BP27" s="629" t="s">
        <v>127</v>
      </c>
      <c r="BQ27" s="721"/>
      <c r="BR27" s="722">
        <v>0</v>
      </c>
      <c r="BS27" s="750">
        <v>25118948.0443041</v>
      </c>
      <c r="BT27" s="750">
        <v>25118948.0443041</v>
      </c>
      <c r="BU27" s="637">
        <v>-25118948.0443041</v>
      </c>
      <c r="BV27" s="637">
        <v>-25118948.0443041</v>
      </c>
      <c r="BW27" s="637">
        <v>0</v>
      </c>
      <c r="BX27" s="629" t="s">
        <v>127</v>
      </c>
      <c r="BY27" s="721"/>
      <c r="BZ27" s="637"/>
      <c r="CA27" s="637"/>
      <c r="CB27" s="637"/>
      <c r="CC27" s="637">
        <v>0</v>
      </c>
      <c r="CD27" s="637">
        <v>0</v>
      </c>
      <c r="CE27" s="637"/>
      <c r="CF27" s="629" t="s">
        <v>127</v>
      </c>
      <c r="CG27" s="721"/>
      <c r="CH27" s="637"/>
      <c r="CI27" s="637"/>
      <c r="CJ27" s="637"/>
      <c r="CK27" s="637">
        <v>0</v>
      </c>
      <c r="CL27" s="637">
        <v>0</v>
      </c>
      <c r="CM27" s="637"/>
      <c r="CN27" s="629" t="s">
        <v>127</v>
      </c>
      <c r="CO27" s="721"/>
      <c r="CP27" s="722">
        <v>0</v>
      </c>
      <c r="CQ27" s="751">
        <v>763718809.839121</v>
      </c>
      <c r="CR27" s="751"/>
      <c r="CS27" s="637">
        <v>-763718809.839121</v>
      </c>
      <c r="CT27" s="637">
        <v>0</v>
      </c>
      <c r="CU27" s="751">
        <v>0</v>
      </c>
      <c r="CV27" s="629" t="s">
        <v>127</v>
      </c>
      <c r="CW27" s="721"/>
      <c r="CX27" s="759">
        <v>538850000</v>
      </c>
      <c r="CY27" s="751"/>
      <c r="CZ27" s="751"/>
      <c r="DA27" s="751"/>
      <c r="DB27" s="751">
        <v>0</v>
      </c>
      <c r="DC27" s="790" t="s">
        <v>127</v>
      </c>
      <c r="DD27" s="683"/>
      <c r="DE27" s="683" t="s">
        <v>51</v>
      </c>
      <c r="DF27" s="683"/>
      <c r="DG27" s="617"/>
      <c r="DH27" s="583"/>
      <c r="DI27" s="583"/>
    </row>
    <row r="28" s="696" customFormat="1" ht="15" spans="1:113">
      <c r="A28" s="713"/>
      <c r="B28" s="723" t="s">
        <v>232</v>
      </c>
      <c r="C28" s="721"/>
      <c r="D28" s="722"/>
      <c r="E28" s="637"/>
      <c r="F28" s="637">
        <v>0</v>
      </c>
      <c r="G28" s="637"/>
      <c r="H28" s="745" t="s">
        <v>127</v>
      </c>
      <c r="I28" s="721"/>
      <c r="J28" s="759"/>
      <c r="K28" s="637">
        <v>85193039.4884692</v>
      </c>
      <c r="L28" s="637">
        <v>-85193039.4884692</v>
      </c>
      <c r="M28" s="637"/>
      <c r="N28" s="745" t="s">
        <v>127</v>
      </c>
      <c r="O28" s="721"/>
      <c r="P28" s="722"/>
      <c r="Q28" s="637">
        <v>53510923.0697202</v>
      </c>
      <c r="R28" s="637">
        <v>-53510923.0697202</v>
      </c>
      <c r="S28" s="750"/>
      <c r="T28" s="629" t="s">
        <v>127</v>
      </c>
      <c r="U28" s="721"/>
      <c r="V28" s="750">
        <v>0</v>
      </c>
      <c r="W28" s="637">
        <v>25118948.0443041</v>
      </c>
      <c r="X28" s="750">
        <v>25118948.0443041</v>
      </c>
      <c r="Y28" s="750">
        <v>-25118948.0443041</v>
      </c>
      <c r="Z28" s="637">
        <v>-25118948.0443041</v>
      </c>
      <c r="AA28" s="750">
        <v>0</v>
      </c>
      <c r="AB28" s="629" t="s">
        <v>127</v>
      </c>
      <c r="AC28" s="721"/>
      <c r="AD28" s="750">
        <v>0</v>
      </c>
      <c r="AE28" s="637">
        <v>25118948.0443041</v>
      </c>
      <c r="AF28" s="750">
        <v>25118948.0443041</v>
      </c>
      <c r="AG28" s="750">
        <v>-25118948.0443041</v>
      </c>
      <c r="AH28" s="637">
        <v>-25118948.0443041</v>
      </c>
      <c r="AI28" s="637">
        <v>0</v>
      </c>
      <c r="AJ28" s="629" t="s">
        <v>127</v>
      </c>
      <c r="AK28" s="721"/>
      <c r="AL28" s="750">
        <v>0</v>
      </c>
      <c r="AM28" s="637">
        <v>25118948.0443041</v>
      </c>
      <c r="AN28" s="750">
        <v>25118948.0443041</v>
      </c>
      <c r="AO28" s="750">
        <v>-25118948.0443041</v>
      </c>
      <c r="AP28" s="637">
        <v>-25118948.0443041</v>
      </c>
      <c r="AQ28" s="637">
        <v>0</v>
      </c>
      <c r="AR28" s="629" t="s">
        <v>127</v>
      </c>
      <c r="AS28" s="721"/>
      <c r="AT28" s="637">
        <v>0</v>
      </c>
      <c r="AU28" s="637">
        <v>25118948.0443041</v>
      </c>
      <c r="AV28" s="750">
        <v>25118948.0443041</v>
      </c>
      <c r="AW28" s="750">
        <v>-25118948.0443041</v>
      </c>
      <c r="AX28" s="637">
        <v>-25118948.0443041</v>
      </c>
      <c r="AY28" s="637">
        <v>0</v>
      </c>
      <c r="AZ28" s="629" t="s">
        <v>127</v>
      </c>
      <c r="BA28" s="721"/>
      <c r="BB28" s="722">
        <v>0</v>
      </c>
      <c r="BC28" s="750">
        <v>5269840.72627392</v>
      </c>
      <c r="BD28" s="750">
        <v>5269840.72627392</v>
      </c>
      <c r="BE28" s="750">
        <v>-5269840.72627392</v>
      </c>
      <c r="BF28" s="637">
        <v>-5269840.72627392</v>
      </c>
      <c r="BG28" s="637">
        <v>0</v>
      </c>
      <c r="BH28" s="629" t="s">
        <v>127</v>
      </c>
      <c r="BI28" s="721"/>
      <c r="BJ28" s="722">
        <v>0</v>
      </c>
      <c r="BK28" s="750">
        <v>5269840.72627392</v>
      </c>
      <c r="BL28" s="750">
        <v>5269840.72627392</v>
      </c>
      <c r="BM28" s="750">
        <v>-5269840.72627392</v>
      </c>
      <c r="BN28" s="637">
        <v>-5269840.72627392</v>
      </c>
      <c r="BO28" s="637"/>
      <c r="BP28" s="629" t="s">
        <v>127</v>
      </c>
      <c r="BQ28" s="721"/>
      <c r="BR28" s="722">
        <v>0</v>
      </c>
      <c r="BS28" s="750">
        <v>5269840.72627392</v>
      </c>
      <c r="BT28" s="750">
        <v>5269840.72627392</v>
      </c>
      <c r="BU28" s="637">
        <v>-5269840.72627392</v>
      </c>
      <c r="BV28" s="637">
        <v>-5269840.72627392</v>
      </c>
      <c r="BW28" s="637">
        <v>0</v>
      </c>
      <c r="BX28" s="629" t="s">
        <v>127</v>
      </c>
      <c r="BY28" s="721"/>
      <c r="BZ28" s="637"/>
      <c r="CA28" s="637"/>
      <c r="CB28" s="637"/>
      <c r="CC28" s="637">
        <v>0</v>
      </c>
      <c r="CD28" s="637">
        <v>0</v>
      </c>
      <c r="CE28" s="637"/>
      <c r="CF28" s="629" t="s">
        <v>127</v>
      </c>
      <c r="CG28" s="721"/>
      <c r="CH28" s="637"/>
      <c r="CI28" s="637"/>
      <c r="CJ28" s="637"/>
      <c r="CK28" s="637">
        <v>0</v>
      </c>
      <c r="CL28" s="637">
        <v>0</v>
      </c>
      <c r="CM28" s="637"/>
      <c r="CN28" s="629" t="s">
        <v>127</v>
      </c>
      <c r="CO28" s="721"/>
      <c r="CP28" s="722">
        <v>0</v>
      </c>
      <c r="CQ28" s="751">
        <v>254989276.914228</v>
      </c>
      <c r="CR28" s="751"/>
      <c r="CS28" s="637">
        <v>-254989276.914228</v>
      </c>
      <c r="CT28" s="637">
        <v>0</v>
      </c>
      <c r="CU28" s="751">
        <v>0</v>
      </c>
      <c r="CV28" s="629" t="s">
        <v>127</v>
      </c>
      <c r="CW28" s="721"/>
      <c r="CX28" s="759">
        <v>187230000</v>
      </c>
      <c r="CY28" s="751"/>
      <c r="CZ28" s="751"/>
      <c r="DA28" s="751"/>
      <c r="DB28" s="751">
        <v>0</v>
      </c>
      <c r="DC28" s="790" t="s">
        <v>127</v>
      </c>
      <c r="DD28" s="683"/>
      <c r="DE28" s="683" t="s">
        <v>51</v>
      </c>
      <c r="DF28" s="683"/>
      <c r="DG28" s="617"/>
      <c r="DH28" s="583"/>
      <c r="DI28" s="583"/>
    </row>
    <row r="29" s="696" customFormat="1" ht="15" spans="1:113">
      <c r="A29" s="713"/>
      <c r="B29" s="723" t="s">
        <v>244</v>
      </c>
      <c r="C29" s="721"/>
      <c r="D29" s="722"/>
      <c r="E29" s="637"/>
      <c r="F29" s="637">
        <v>0</v>
      </c>
      <c r="G29" s="637"/>
      <c r="H29" s="745" t="s">
        <v>127</v>
      </c>
      <c r="I29" s="721"/>
      <c r="J29" s="759"/>
      <c r="K29" s="637">
        <v>17873111.0992206</v>
      </c>
      <c r="L29" s="637">
        <v>-17873111.0992206</v>
      </c>
      <c r="M29" s="637"/>
      <c r="N29" s="745" t="s">
        <v>127</v>
      </c>
      <c r="O29" s="721"/>
      <c r="P29" s="722"/>
      <c r="Q29" s="637">
        <v>11226347.5841404</v>
      </c>
      <c r="R29" s="637">
        <v>-11226347.5841404</v>
      </c>
      <c r="S29" s="750"/>
      <c r="T29" s="629" t="s">
        <v>127</v>
      </c>
      <c r="U29" s="721"/>
      <c r="V29" s="750">
        <v>0</v>
      </c>
      <c r="W29" s="637">
        <v>5269840.72627392</v>
      </c>
      <c r="X29" s="750">
        <v>5269840.72627392</v>
      </c>
      <c r="Y29" s="750">
        <v>-5269840.72627392</v>
      </c>
      <c r="Z29" s="637">
        <v>-5269840.72627392</v>
      </c>
      <c r="AA29" s="750">
        <v>0</v>
      </c>
      <c r="AB29" s="629" t="s">
        <v>127</v>
      </c>
      <c r="AC29" s="721"/>
      <c r="AD29" s="750">
        <v>0</v>
      </c>
      <c r="AE29" s="637">
        <v>5269840.72627392</v>
      </c>
      <c r="AF29" s="750">
        <v>5269840.72627392</v>
      </c>
      <c r="AG29" s="750">
        <v>-5269840.72627392</v>
      </c>
      <c r="AH29" s="637">
        <v>-5269840.72627392</v>
      </c>
      <c r="AI29" s="637">
        <v>0</v>
      </c>
      <c r="AJ29" s="629" t="s">
        <v>127</v>
      </c>
      <c r="AK29" s="721"/>
      <c r="AL29" s="750">
        <v>0</v>
      </c>
      <c r="AM29" s="637">
        <v>5269840.72627392</v>
      </c>
      <c r="AN29" s="750">
        <v>5269840.72627392</v>
      </c>
      <c r="AO29" s="750">
        <v>-5269840.72627392</v>
      </c>
      <c r="AP29" s="637">
        <v>-5269840.72627392</v>
      </c>
      <c r="AQ29" s="637">
        <v>0</v>
      </c>
      <c r="AR29" s="629" t="s">
        <v>127</v>
      </c>
      <c r="AS29" s="721"/>
      <c r="AT29" s="637">
        <v>0</v>
      </c>
      <c r="AU29" s="637">
        <v>5269840.72627392</v>
      </c>
      <c r="AV29" s="750">
        <v>5269840.72627392</v>
      </c>
      <c r="AW29" s="750">
        <v>-5269840.72627392</v>
      </c>
      <c r="AX29" s="637">
        <v>-5269840.72627392</v>
      </c>
      <c r="AY29" s="637">
        <v>0</v>
      </c>
      <c r="AZ29" s="629" t="s">
        <v>127</v>
      </c>
      <c r="BA29" s="721"/>
      <c r="BB29" s="722">
        <v>0</v>
      </c>
      <c r="BC29" s="750">
        <v>0</v>
      </c>
      <c r="BD29" s="750">
        <v>0</v>
      </c>
      <c r="BE29" s="750">
        <v>0</v>
      </c>
      <c r="BF29" s="637">
        <v>0</v>
      </c>
      <c r="BG29" s="637">
        <v>0</v>
      </c>
      <c r="BH29" s="629" t="s">
        <v>127</v>
      </c>
      <c r="BI29" s="721"/>
      <c r="BJ29" s="722">
        <v>0</v>
      </c>
      <c r="BK29" s="750">
        <v>0</v>
      </c>
      <c r="BL29" s="750">
        <v>0</v>
      </c>
      <c r="BM29" s="750">
        <v>0</v>
      </c>
      <c r="BN29" s="637">
        <v>0</v>
      </c>
      <c r="BO29" s="637"/>
      <c r="BP29" s="629" t="s">
        <v>127</v>
      </c>
      <c r="BQ29" s="721"/>
      <c r="BR29" s="722">
        <v>0</v>
      </c>
      <c r="BS29" s="750">
        <v>0</v>
      </c>
      <c r="BT29" s="750">
        <v>0</v>
      </c>
      <c r="BU29" s="637">
        <v>0</v>
      </c>
      <c r="BV29" s="637">
        <v>0</v>
      </c>
      <c r="BW29" s="637">
        <v>0</v>
      </c>
      <c r="BX29" s="629" t="s">
        <v>127</v>
      </c>
      <c r="BY29" s="721"/>
      <c r="BZ29" s="637"/>
      <c r="CA29" s="637"/>
      <c r="CB29" s="637"/>
      <c r="CC29" s="637">
        <v>0</v>
      </c>
      <c r="CD29" s="637">
        <v>0</v>
      </c>
      <c r="CE29" s="637"/>
      <c r="CF29" s="629" t="s">
        <v>127</v>
      </c>
      <c r="CG29" s="721"/>
      <c r="CH29" s="637"/>
      <c r="CI29" s="637"/>
      <c r="CJ29" s="637"/>
      <c r="CK29" s="637">
        <v>0</v>
      </c>
      <c r="CL29" s="637">
        <v>0</v>
      </c>
      <c r="CM29" s="637"/>
      <c r="CN29" s="629" t="s">
        <v>127</v>
      </c>
      <c r="CO29" s="721"/>
      <c r="CP29" s="722">
        <v>0</v>
      </c>
      <c r="CQ29" s="751">
        <v>50178821.5884567</v>
      </c>
      <c r="CR29" s="751"/>
      <c r="CS29" s="637">
        <v>-50178821.5884567</v>
      </c>
      <c r="CT29" s="637">
        <v>0</v>
      </c>
      <c r="CU29" s="751">
        <v>0</v>
      </c>
      <c r="CV29" s="629" t="s">
        <v>127</v>
      </c>
      <c r="CW29" s="721"/>
      <c r="CX29" s="759">
        <v>27280000</v>
      </c>
      <c r="CY29" s="751"/>
      <c r="CZ29" s="751"/>
      <c r="DA29" s="751"/>
      <c r="DB29" s="751">
        <v>0</v>
      </c>
      <c r="DC29" s="790" t="s">
        <v>127</v>
      </c>
      <c r="DD29" s="683"/>
      <c r="DE29" s="683" t="s">
        <v>51</v>
      </c>
      <c r="DF29" s="683"/>
      <c r="DG29" s="617"/>
      <c r="DH29" s="583"/>
      <c r="DI29" s="583"/>
    </row>
    <row r="30" s="696" customFormat="1" ht="15" spans="1:111">
      <c r="A30" s="109"/>
      <c r="B30" t="s">
        <v>239</v>
      </c>
      <c r="C30" s="721"/>
      <c r="D30" s="722"/>
      <c r="E30" s="637"/>
      <c r="F30" s="637">
        <v>0</v>
      </c>
      <c r="G30" s="637"/>
      <c r="H30" s="745" t="s">
        <v>127</v>
      </c>
      <c r="I30" s="721"/>
      <c r="J30" s="759"/>
      <c r="K30" s="637"/>
      <c r="L30" s="637">
        <v>0</v>
      </c>
      <c r="M30" s="637">
        <v>0</v>
      </c>
      <c r="N30" s="745" t="s">
        <v>127</v>
      </c>
      <c r="O30" s="721"/>
      <c r="P30" s="722">
        <v>680000</v>
      </c>
      <c r="Q30" s="637">
        <v>0</v>
      </c>
      <c r="R30" s="637">
        <v>680000</v>
      </c>
      <c r="S30" s="750"/>
      <c r="T30" s="629" t="s">
        <v>127</v>
      </c>
      <c r="U30" s="721"/>
      <c r="V30" s="750">
        <v>0</v>
      </c>
      <c r="W30" s="750">
        <v>0</v>
      </c>
      <c r="X30" s="750">
        <v>0</v>
      </c>
      <c r="Y30" s="750">
        <v>0</v>
      </c>
      <c r="Z30" s="637">
        <v>0</v>
      </c>
      <c r="AA30" s="750">
        <v>0</v>
      </c>
      <c r="AB30" s="629" t="s">
        <v>127</v>
      </c>
      <c r="AC30" s="721"/>
      <c r="AD30" s="722">
        <v>8864163</v>
      </c>
      <c r="AE30" s="750">
        <v>0</v>
      </c>
      <c r="AF30" s="750">
        <v>0</v>
      </c>
      <c r="AG30" s="750">
        <v>8864163</v>
      </c>
      <c r="AH30" s="637">
        <v>8864163</v>
      </c>
      <c r="AI30" s="751">
        <v>0</v>
      </c>
      <c r="AJ30" s="629" t="s">
        <v>127</v>
      </c>
      <c r="AK30" s="721"/>
      <c r="AL30" s="750">
        <v>0</v>
      </c>
      <c r="AM30" s="750">
        <v>0</v>
      </c>
      <c r="AN30" s="750">
        <v>0</v>
      </c>
      <c r="AO30" s="750">
        <v>0</v>
      </c>
      <c r="AP30" s="637">
        <v>0</v>
      </c>
      <c r="AQ30" s="751">
        <v>0</v>
      </c>
      <c r="AR30" s="629" t="s">
        <v>127</v>
      </c>
      <c r="AS30" s="721"/>
      <c r="AT30" s="637">
        <v>0</v>
      </c>
      <c r="AU30" s="750">
        <v>0</v>
      </c>
      <c r="AV30" s="750">
        <v>0</v>
      </c>
      <c r="AW30" s="750">
        <v>0</v>
      </c>
      <c r="AX30" s="637">
        <v>0</v>
      </c>
      <c r="AY30" s="637">
        <v>0</v>
      </c>
      <c r="AZ30" s="629" t="s">
        <v>127</v>
      </c>
      <c r="BA30" s="721"/>
      <c r="BB30" s="722">
        <v>0</v>
      </c>
      <c r="BC30" s="750">
        <v>0</v>
      </c>
      <c r="BD30" s="750">
        <v>0</v>
      </c>
      <c r="BE30" s="750">
        <v>0</v>
      </c>
      <c r="BF30" s="637">
        <v>0</v>
      </c>
      <c r="BG30" s="751">
        <v>0</v>
      </c>
      <c r="BH30" s="629" t="s">
        <v>127</v>
      </c>
      <c r="BI30" s="721"/>
      <c r="BJ30" s="722">
        <v>1755258</v>
      </c>
      <c r="BK30" s="750">
        <v>0</v>
      </c>
      <c r="BL30" s="750">
        <v>0</v>
      </c>
      <c r="BM30" s="750">
        <v>1755258</v>
      </c>
      <c r="BN30" s="637">
        <v>1755258</v>
      </c>
      <c r="BO30" s="751"/>
      <c r="BP30" s="629" t="s">
        <v>127</v>
      </c>
      <c r="BQ30" s="721"/>
      <c r="BR30" s="722">
        <v>0</v>
      </c>
      <c r="BS30" s="750">
        <v>0</v>
      </c>
      <c r="BT30" s="750">
        <v>0</v>
      </c>
      <c r="BU30" s="637">
        <v>0</v>
      </c>
      <c r="BV30" s="637">
        <v>0</v>
      </c>
      <c r="BW30" s="751">
        <v>0</v>
      </c>
      <c r="BX30" s="629" t="s">
        <v>127</v>
      </c>
      <c r="BY30" s="721"/>
      <c r="BZ30" s="637"/>
      <c r="CA30" s="751"/>
      <c r="CB30" s="751"/>
      <c r="CC30" s="637">
        <v>0</v>
      </c>
      <c r="CD30" s="637">
        <v>0</v>
      </c>
      <c r="CE30" s="751"/>
      <c r="CF30" s="629" t="s">
        <v>127</v>
      </c>
      <c r="CG30" s="721"/>
      <c r="CH30" s="751"/>
      <c r="CI30" s="751"/>
      <c r="CJ30" s="751"/>
      <c r="CK30" s="637">
        <v>0</v>
      </c>
      <c r="CL30" s="637">
        <v>0</v>
      </c>
      <c r="CM30" s="751"/>
      <c r="CN30" s="629" t="s">
        <v>127</v>
      </c>
      <c r="CO30" s="721"/>
      <c r="CP30" s="722">
        <v>11299421</v>
      </c>
      <c r="CQ30" s="751">
        <v>0</v>
      </c>
      <c r="CR30" s="751"/>
      <c r="CS30" s="637">
        <v>11299421</v>
      </c>
      <c r="CT30" s="637">
        <v>11299421</v>
      </c>
      <c r="CU30" s="751">
        <v>0</v>
      </c>
      <c r="CV30" s="629" t="s">
        <v>127</v>
      </c>
      <c r="CW30" s="721"/>
      <c r="CX30" s="759">
        <v>12000000</v>
      </c>
      <c r="CY30" s="784"/>
      <c r="CZ30" s="784"/>
      <c r="DA30" s="784"/>
      <c r="DB30" s="784">
        <v>0</v>
      </c>
      <c r="DC30" s="791" t="s">
        <v>127</v>
      </c>
      <c r="DD30" s="754"/>
      <c r="DE30" s="683" t="s">
        <v>51</v>
      </c>
      <c r="DF30" s="754"/>
      <c r="DG30" s="584"/>
    </row>
    <row r="31" s="696" customFormat="1" ht="15" spans="1:111">
      <c r="A31" s="109"/>
      <c r="B31" s="724" t="s">
        <v>245</v>
      </c>
      <c r="C31" s="721"/>
      <c r="D31" s="722"/>
      <c r="E31" s="637"/>
      <c r="F31" s="637"/>
      <c r="G31" s="637"/>
      <c r="H31" s="745"/>
      <c r="I31" s="721"/>
      <c r="J31" s="759">
        <v>15000000000</v>
      </c>
      <c r="K31" s="637">
        <v>15000000000</v>
      </c>
      <c r="L31" s="637"/>
      <c r="M31" s="637"/>
      <c r="N31" s="745"/>
      <c r="O31" s="721"/>
      <c r="P31" s="722"/>
      <c r="Q31" s="637">
        <v>0</v>
      </c>
      <c r="R31" s="637"/>
      <c r="S31" s="750"/>
      <c r="T31" s="629"/>
      <c r="U31" s="721"/>
      <c r="V31" s="750">
        <v>0</v>
      </c>
      <c r="W31" s="750">
        <v>0</v>
      </c>
      <c r="X31" s="750">
        <v>0</v>
      </c>
      <c r="Y31" s="750"/>
      <c r="Z31" s="637"/>
      <c r="AA31" s="750">
        <v>0</v>
      </c>
      <c r="AB31" s="629"/>
      <c r="AC31" s="721"/>
      <c r="AD31" s="750">
        <v>0</v>
      </c>
      <c r="AE31" s="750">
        <v>0</v>
      </c>
      <c r="AF31" s="750">
        <v>0</v>
      </c>
      <c r="AG31" s="750"/>
      <c r="AH31" s="637"/>
      <c r="AI31" s="751"/>
      <c r="AJ31" s="629"/>
      <c r="AK31" s="721"/>
      <c r="AL31" s="750">
        <v>0</v>
      </c>
      <c r="AM31" s="750">
        <v>0</v>
      </c>
      <c r="AN31" s="750">
        <v>0</v>
      </c>
      <c r="AO31" s="750"/>
      <c r="AP31" s="637"/>
      <c r="AQ31" s="751"/>
      <c r="AR31" s="629"/>
      <c r="AS31" s="721"/>
      <c r="AT31" s="637">
        <v>0</v>
      </c>
      <c r="AU31" s="750">
        <v>0</v>
      </c>
      <c r="AV31" s="750">
        <v>0</v>
      </c>
      <c r="AW31" s="750"/>
      <c r="AX31" s="637"/>
      <c r="AY31" s="637">
        <v>0</v>
      </c>
      <c r="AZ31" s="629"/>
      <c r="BA31" s="721"/>
      <c r="BB31" s="722">
        <v>0</v>
      </c>
      <c r="BC31" s="750"/>
      <c r="BD31" s="750"/>
      <c r="BE31" s="750"/>
      <c r="BF31" s="637"/>
      <c r="BG31" s="751"/>
      <c r="BH31" s="629"/>
      <c r="BI31" s="721"/>
      <c r="BJ31" s="722">
        <v>0</v>
      </c>
      <c r="BK31" s="750"/>
      <c r="BL31" s="750"/>
      <c r="BM31" s="750"/>
      <c r="BN31" s="637"/>
      <c r="BO31" s="751"/>
      <c r="BP31" s="629"/>
      <c r="BQ31" s="721"/>
      <c r="BR31" s="722">
        <v>0</v>
      </c>
      <c r="BS31" s="750"/>
      <c r="BT31" s="750"/>
      <c r="BU31" s="637"/>
      <c r="BV31" s="637"/>
      <c r="BW31" s="751">
        <v>0</v>
      </c>
      <c r="BX31" s="629"/>
      <c r="BY31" s="721"/>
      <c r="BZ31" s="637"/>
      <c r="CA31" s="751"/>
      <c r="CB31" s="751"/>
      <c r="CC31" s="637"/>
      <c r="CD31" s="637"/>
      <c r="CE31" s="751"/>
      <c r="CF31" s="629"/>
      <c r="CG31" s="721"/>
      <c r="CH31" s="751"/>
      <c r="CI31" s="751"/>
      <c r="CJ31" s="751"/>
      <c r="CK31" s="637"/>
      <c r="CL31" s="637"/>
      <c r="CM31" s="751"/>
      <c r="CN31" s="629"/>
      <c r="CO31" s="721"/>
      <c r="CP31" s="759">
        <v>15000000000</v>
      </c>
      <c r="CQ31" s="751">
        <v>15000000000</v>
      </c>
      <c r="CR31" s="751"/>
      <c r="CS31" s="637">
        <v>0</v>
      </c>
      <c r="CT31" s="637"/>
      <c r="CU31" s="751"/>
      <c r="CV31" s="629" t="s">
        <v>127</v>
      </c>
      <c r="CW31" s="721"/>
      <c r="CX31" s="759">
        <v>15000000000</v>
      </c>
      <c r="CY31" s="784"/>
      <c r="CZ31" s="784"/>
      <c r="DA31" s="784"/>
      <c r="DB31" s="784"/>
      <c r="DC31" s="685"/>
      <c r="DD31" s="754"/>
      <c r="DE31" s="683"/>
      <c r="DF31" s="754"/>
      <c r="DG31" s="584"/>
    </row>
    <row r="32" ht="19.5" customHeight="1" spans="1:111">
      <c r="A32" s="713"/>
      <c r="B32" s="725" t="s">
        <v>246</v>
      </c>
      <c r="C32" s="708"/>
      <c r="D32" s="726">
        <v>0</v>
      </c>
      <c r="E32" s="746">
        <v>0</v>
      </c>
      <c r="F32" s="746">
        <v>0</v>
      </c>
      <c r="G32" s="746">
        <v>0</v>
      </c>
      <c r="H32" s="740" t="s">
        <v>127</v>
      </c>
      <c r="I32" s="708"/>
      <c r="J32" s="726">
        <v>0</v>
      </c>
      <c r="K32" s="746">
        <v>0</v>
      </c>
      <c r="L32" s="746">
        <v>0</v>
      </c>
      <c r="M32" s="746">
        <v>0</v>
      </c>
      <c r="N32" s="740" t="s">
        <v>127</v>
      </c>
      <c r="O32" s="708"/>
      <c r="P32" s="726">
        <v>0</v>
      </c>
      <c r="Q32" s="746">
        <v>60618600</v>
      </c>
      <c r="R32" s="746">
        <v>0</v>
      </c>
      <c r="S32" s="746">
        <v>0</v>
      </c>
      <c r="T32" s="740" t="s">
        <v>127</v>
      </c>
      <c r="U32" s="708"/>
      <c r="V32" s="726">
        <v>0</v>
      </c>
      <c r="W32" s="746">
        <v>0</v>
      </c>
      <c r="X32" s="746">
        <v>0</v>
      </c>
      <c r="Y32" s="746">
        <v>0</v>
      </c>
      <c r="Z32" s="746">
        <v>0</v>
      </c>
      <c r="AA32" s="746">
        <v>5000000</v>
      </c>
      <c r="AB32" s="773">
        <v>-1</v>
      </c>
      <c r="AC32" s="708"/>
      <c r="AD32" s="726">
        <v>1550000</v>
      </c>
      <c r="AE32" s="746">
        <v>0</v>
      </c>
      <c r="AF32" s="746">
        <v>0</v>
      </c>
      <c r="AG32" s="746">
        <v>1550000</v>
      </c>
      <c r="AH32" s="746">
        <v>1550000</v>
      </c>
      <c r="AI32" s="746">
        <v>0</v>
      </c>
      <c r="AJ32" s="773" t="s">
        <v>127</v>
      </c>
      <c r="AK32" s="708"/>
      <c r="AL32" s="726">
        <v>0</v>
      </c>
      <c r="AM32" s="746">
        <v>0</v>
      </c>
      <c r="AN32" s="746">
        <v>0</v>
      </c>
      <c r="AO32" s="746">
        <v>0</v>
      </c>
      <c r="AP32" s="746">
        <v>0</v>
      </c>
      <c r="AQ32" s="746">
        <v>0</v>
      </c>
      <c r="AR32" s="773" t="s">
        <v>127</v>
      </c>
      <c r="AS32" s="708"/>
      <c r="AT32" s="726">
        <v>0</v>
      </c>
      <c r="AU32" s="746">
        <v>0</v>
      </c>
      <c r="AV32" s="746">
        <v>0</v>
      </c>
      <c r="AW32" s="746">
        <v>0</v>
      </c>
      <c r="AX32" s="746">
        <v>0</v>
      </c>
      <c r="AY32" s="746">
        <v>0</v>
      </c>
      <c r="AZ32" s="773" t="s">
        <v>127</v>
      </c>
      <c r="BA32" s="708"/>
      <c r="BB32" s="726">
        <v>0</v>
      </c>
      <c r="BC32" s="746">
        <v>0</v>
      </c>
      <c r="BD32" s="746">
        <v>0</v>
      </c>
      <c r="BE32" s="746">
        <v>0</v>
      </c>
      <c r="BF32" s="746">
        <v>0</v>
      </c>
      <c r="BG32" s="746">
        <v>0</v>
      </c>
      <c r="BH32" s="773" t="s">
        <v>127</v>
      </c>
      <c r="BI32" s="708"/>
      <c r="BJ32" s="726">
        <v>0</v>
      </c>
      <c r="BK32" s="746">
        <v>0</v>
      </c>
      <c r="BL32" s="746">
        <v>0</v>
      </c>
      <c r="BM32" s="746">
        <v>0</v>
      </c>
      <c r="BN32" s="746">
        <v>0</v>
      </c>
      <c r="BO32" s="746">
        <v>0</v>
      </c>
      <c r="BP32" s="773" t="s">
        <v>127</v>
      </c>
      <c r="BQ32" s="708"/>
      <c r="BR32" s="709">
        <v>0</v>
      </c>
      <c r="BS32" s="746">
        <v>0</v>
      </c>
      <c r="BT32" s="746">
        <v>0</v>
      </c>
      <c r="BU32" s="739">
        <v>0</v>
      </c>
      <c r="BV32" s="739">
        <v>0</v>
      </c>
      <c r="BW32" s="739"/>
      <c r="BX32" s="740" t="s">
        <v>127</v>
      </c>
      <c r="BY32" s="708"/>
      <c r="BZ32" s="709">
        <v>0</v>
      </c>
      <c r="CA32" s="739">
        <v>0</v>
      </c>
      <c r="CB32" s="739">
        <v>0</v>
      </c>
      <c r="CC32" s="739">
        <v>0</v>
      </c>
      <c r="CD32" s="739">
        <v>0</v>
      </c>
      <c r="CE32" s="739">
        <v>0</v>
      </c>
      <c r="CF32" s="740" t="s">
        <v>127</v>
      </c>
      <c r="CG32" s="708"/>
      <c r="CH32" s="709">
        <v>0</v>
      </c>
      <c r="CI32" s="739">
        <v>0</v>
      </c>
      <c r="CJ32" s="739">
        <v>0</v>
      </c>
      <c r="CK32" s="739">
        <v>0</v>
      </c>
      <c r="CL32" s="739">
        <v>0</v>
      </c>
      <c r="CM32" s="739">
        <v>0</v>
      </c>
      <c r="CN32" s="740" t="s">
        <v>127</v>
      </c>
      <c r="CO32" s="708"/>
      <c r="CP32" s="726">
        <v>1550000</v>
      </c>
      <c r="CQ32" s="767">
        <v>60618600</v>
      </c>
      <c r="CR32" s="767">
        <v>1550000</v>
      </c>
      <c r="CS32" s="767">
        <v>-59068600</v>
      </c>
      <c r="CT32" s="767">
        <v>0</v>
      </c>
      <c r="CU32" s="767">
        <v>5000000</v>
      </c>
      <c r="CV32" s="740">
        <v>-0.69</v>
      </c>
      <c r="CW32" s="708"/>
      <c r="CX32" s="709">
        <v>60618600</v>
      </c>
      <c r="CY32" s="767">
        <v>0</v>
      </c>
      <c r="CZ32" s="767">
        <v>0</v>
      </c>
      <c r="DA32" s="767">
        <v>0</v>
      </c>
      <c r="DB32" s="767">
        <v>5000000</v>
      </c>
      <c r="DC32" s="788">
        <v>11.12372</v>
      </c>
      <c r="DD32" s="788">
        <v>-1</v>
      </c>
      <c r="DE32" s="804">
        <v>-1</v>
      </c>
      <c r="DF32" s="798">
        <v>-1</v>
      </c>
      <c r="DG32" s="801"/>
    </row>
    <row r="33" s="696" customFormat="1" ht="15" customHeight="1" spans="1:112">
      <c r="A33" s="109"/>
      <c r="B33" s="727" t="s">
        <v>247</v>
      </c>
      <c r="C33" s="721"/>
      <c r="D33" s="728"/>
      <c r="E33" s="747"/>
      <c r="F33" s="748">
        <v>0</v>
      </c>
      <c r="G33" s="749">
        <v>0</v>
      </c>
      <c r="H33" s="745" t="s">
        <v>127</v>
      </c>
      <c r="I33" s="721"/>
      <c r="J33" s="760"/>
      <c r="K33" s="749">
        <v>0</v>
      </c>
      <c r="L33" s="748">
        <v>0</v>
      </c>
      <c r="M33" s="749">
        <v>0</v>
      </c>
      <c r="N33" s="629" t="s">
        <v>127</v>
      </c>
      <c r="O33" s="721"/>
      <c r="P33" s="728"/>
      <c r="Q33" s="749">
        <v>60618600</v>
      </c>
      <c r="R33" s="748">
        <v>0</v>
      </c>
      <c r="S33" s="749">
        <v>0</v>
      </c>
      <c r="T33" s="629" t="s">
        <v>127</v>
      </c>
      <c r="U33" s="721"/>
      <c r="V33" s="750">
        <v>0</v>
      </c>
      <c r="W33" s="750">
        <v>0</v>
      </c>
      <c r="X33" s="747">
        <v>0</v>
      </c>
      <c r="Y33" s="750">
        <v>0</v>
      </c>
      <c r="Z33" s="637">
        <v>0</v>
      </c>
      <c r="AA33" s="750">
        <v>0</v>
      </c>
      <c r="AB33" s="629" t="s">
        <v>127</v>
      </c>
      <c r="AC33" s="721"/>
      <c r="AD33" s="750">
        <v>0</v>
      </c>
      <c r="AE33" s="750">
        <v>0</v>
      </c>
      <c r="AF33" s="747">
        <v>0</v>
      </c>
      <c r="AG33" s="750">
        <v>0</v>
      </c>
      <c r="AH33" s="637">
        <v>0</v>
      </c>
      <c r="AI33" s="749">
        <v>0</v>
      </c>
      <c r="AJ33" s="629" t="s">
        <v>127</v>
      </c>
      <c r="AK33" s="721"/>
      <c r="AL33" s="750">
        <v>0</v>
      </c>
      <c r="AM33" s="750">
        <v>0</v>
      </c>
      <c r="AN33" s="747">
        <v>0</v>
      </c>
      <c r="AO33" s="750">
        <v>0</v>
      </c>
      <c r="AP33" s="637">
        <v>0</v>
      </c>
      <c r="AQ33" s="749">
        <v>0</v>
      </c>
      <c r="AR33" s="629" t="s">
        <v>127</v>
      </c>
      <c r="AS33" s="721"/>
      <c r="AT33" s="637">
        <v>0</v>
      </c>
      <c r="AU33" s="750">
        <v>0</v>
      </c>
      <c r="AV33" s="747">
        <v>0</v>
      </c>
      <c r="AW33" s="750">
        <v>0</v>
      </c>
      <c r="AX33" s="637">
        <v>0</v>
      </c>
      <c r="AY33" s="637">
        <v>0</v>
      </c>
      <c r="AZ33" s="629" t="s">
        <v>127</v>
      </c>
      <c r="BA33" s="721"/>
      <c r="BB33" s="728">
        <v>0</v>
      </c>
      <c r="BC33" s="747">
        <v>0</v>
      </c>
      <c r="BD33" s="747">
        <v>0</v>
      </c>
      <c r="BE33" s="750">
        <v>0</v>
      </c>
      <c r="BF33" s="637">
        <v>0</v>
      </c>
      <c r="BG33" s="749">
        <v>0</v>
      </c>
      <c r="BH33" s="629" t="s">
        <v>127</v>
      </c>
      <c r="BI33" s="721"/>
      <c r="BJ33" s="722">
        <v>0</v>
      </c>
      <c r="BK33" s="747"/>
      <c r="BL33" s="747"/>
      <c r="BM33" s="750">
        <v>0</v>
      </c>
      <c r="BN33" s="637">
        <v>0</v>
      </c>
      <c r="BO33" s="749"/>
      <c r="BP33" s="629" t="s">
        <v>127</v>
      </c>
      <c r="BQ33" s="721"/>
      <c r="BR33" s="722">
        <v>0</v>
      </c>
      <c r="BS33" s="747"/>
      <c r="BT33" s="747"/>
      <c r="BU33" s="748">
        <v>0</v>
      </c>
      <c r="BV33" s="748">
        <v>0</v>
      </c>
      <c r="BW33" s="637"/>
      <c r="BX33" s="778" t="s">
        <v>127</v>
      </c>
      <c r="BY33" s="721"/>
      <c r="BZ33" s="637"/>
      <c r="CA33" s="749"/>
      <c r="CB33" s="749"/>
      <c r="CC33" s="748">
        <v>0</v>
      </c>
      <c r="CD33" s="748">
        <v>0</v>
      </c>
      <c r="CE33" s="637"/>
      <c r="CF33" s="778" t="s">
        <v>127</v>
      </c>
      <c r="CG33" s="721"/>
      <c r="CH33" s="760"/>
      <c r="CI33" s="749"/>
      <c r="CJ33" s="749"/>
      <c r="CK33" s="748">
        <v>0</v>
      </c>
      <c r="CL33" s="748">
        <v>0</v>
      </c>
      <c r="CM33" s="749"/>
      <c r="CN33" s="778" t="s">
        <v>127</v>
      </c>
      <c r="CO33" s="721"/>
      <c r="CP33" s="728">
        <v>0</v>
      </c>
      <c r="CQ33" s="749">
        <v>60618600</v>
      </c>
      <c r="CR33" s="749">
        <v>0</v>
      </c>
      <c r="CS33" s="749">
        <v>-60618600</v>
      </c>
      <c r="CT33" s="749">
        <v>0</v>
      </c>
      <c r="CU33" s="749">
        <v>0</v>
      </c>
      <c r="CV33" s="778" t="s">
        <v>127</v>
      </c>
      <c r="CW33" s="721"/>
      <c r="CX33" s="760">
        <v>60618600</v>
      </c>
      <c r="CY33" s="749"/>
      <c r="CZ33" s="749"/>
      <c r="DA33" s="749"/>
      <c r="DB33" s="749">
        <v>0</v>
      </c>
      <c r="DC33" s="792" t="s">
        <v>127</v>
      </c>
      <c r="DD33" s="792" t="s">
        <v>51</v>
      </c>
      <c r="DE33" s="778" t="s">
        <v>51</v>
      </c>
      <c r="DF33" s="778" t="s">
        <v>51</v>
      </c>
      <c r="DG33" s="801"/>
      <c r="DH33" s="805"/>
    </row>
    <row r="34" s="696" customFormat="1" ht="15" customHeight="1" spans="1:113">
      <c r="A34" s="713"/>
      <c r="B34" s="729" t="s">
        <v>248</v>
      </c>
      <c r="C34" s="721"/>
      <c r="D34" s="722"/>
      <c r="E34" s="750"/>
      <c r="F34" s="751">
        <v>0</v>
      </c>
      <c r="G34" s="637">
        <v>0</v>
      </c>
      <c r="H34" s="745" t="s">
        <v>127</v>
      </c>
      <c r="I34" s="721"/>
      <c r="J34" s="759"/>
      <c r="K34" s="637">
        <v>0</v>
      </c>
      <c r="L34" s="751">
        <v>0</v>
      </c>
      <c r="M34" s="637">
        <v>0</v>
      </c>
      <c r="N34" s="629" t="s">
        <v>127</v>
      </c>
      <c r="O34" s="721"/>
      <c r="P34" s="722"/>
      <c r="Q34" s="637">
        <v>0</v>
      </c>
      <c r="R34" s="751">
        <v>0</v>
      </c>
      <c r="S34" s="637">
        <v>0</v>
      </c>
      <c r="T34" s="629" t="s">
        <v>127</v>
      </c>
      <c r="U34" s="721"/>
      <c r="V34" s="750">
        <v>0</v>
      </c>
      <c r="W34" s="750">
        <v>0</v>
      </c>
      <c r="X34" s="750">
        <v>0</v>
      </c>
      <c r="Y34" s="750">
        <v>0</v>
      </c>
      <c r="Z34" s="637">
        <v>0</v>
      </c>
      <c r="AA34" s="750">
        <v>0</v>
      </c>
      <c r="AB34" s="629" t="s">
        <v>127</v>
      </c>
      <c r="AC34" s="721"/>
      <c r="AD34" s="750">
        <v>0</v>
      </c>
      <c r="AE34" s="750">
        <v>0</v>
      </c>
      <c r="AF34" s="750">
        <v>0</v>
      </c>
      <c r="AG34" s="750">
        <v>0</v>
      </c>
      <c r="AH34" s="637">
        <v>0</v>
      </c>
      <c r="AI34" s="637">
        <v>0</v>
      </c>
      <c r="AJ34" s="629" t="s">
        <v>127</v>
      </c>
      <c r="AK34" s="721"/>
      <c r="AL34" s="750">
        <v>0</v>
      </c>
      <c r="AM34" s="750">
        <v>0</v>
      </c>
      <c r="AN34" s="750">
        <v>0</v>
      </c>
      <c r="AO34" s="750">
        <v>0</v>
      </c>
      <c r="AP34" s="637">
        <v>0</v>
      </c>
      <c r="AQ34" s="637">
        <v>0</v>
      </c>
      <c r="AR34" s="629" t="s">
        <v>127</v>
      </c>
      <c r="AS34" s="721"/>
      <c r="AT34" s="637">
        <v>0</v>
      </c>
      <c r="AU34" s="750">
        <v>0</v>
      </c>
      <c r="AV34" s="750">
        <v>0</v>
      </c>
      <c r="AW34" s="750">
        <v>0</v>
      </c>
      <c r="AX34" s="637">
        <v>0</v>
      </c>
      <c r="AY34" s="637">
        <v>0</v>
      </c>
      <c r="AZ34" s="629" t="s">
        <v>127</v>
      </c>
      <c r="BA34" s="721"/>
      <c r="BB34" s="722">
        <v>0</v>
      </c>
      <c r="BC34" s="750">
        <v>0</v>
      </c>
      <c r="BD34" s="750">
        <v>0</v>
      </c>
      <c r="BE34" s="750">
        <v>0</v>
      </c>
      <c r="BF34" s="637">
        <v>0</v>
      </c>
      <c r="BG34" s="637">
        <v>0</v>
      </c>
      <c r="BH34" s="629" t="s">
        <v>127</v>
      </c>
      <c r="BI34" s="721"/>
      <c r="BJ34" s="722">
        <v>0</v>
      </c>
      <c r="BK34" s="750"/>
      <c r="BL34" s="750"/>
      <c r="BM34" s="750">
        <v>0</v>
      </c>
      <c r="BN34" s="637">
        <v>0</v>
      </c>
      <c r="BO34" s="637"/>
      <c r="BP34" s="629" t="s">
        <v>127</v>
      </c>
      <c r="BQ34" s="721"/>
      <c r="BR34" s="722">
        <v>0</v>
      </c>
      <c r="BS34" s="750"/>
      <c r="BT34" s="750"/>
      <c r="BU34" s="751">
        <v>0</v>
      </c>
      <c r="BV34" s="751">
        <v>0</v>
      </c>
      <c r="BW34" s="637"/>
      <c r="BX34" s="629" t="s">
        <v>127</v>
      </c>
      <c r="BY34" s="721"/>
      <c r="BZ34" s="637"/>
      <c r="CA34" s="637"/>
      <c r="CB34" s="637"/>
      <c r="CC34" s="751">
        <v>0</v>
      </c>
      <c r="CD34" s="751">
        <v>0</v>
      </c>
      <c r="CE34" s="637"/>
      <c r="CF34" s="629" t="s">
        <v>127</v>
      </c>
      <c r="CG34" s="721"/>
      <c r="CH34" s="759"/>
      <c r="CI34" s="637"/>
      <c r="CJ34" s="637"/>
      <c r="CK34" s="751">
        <v>0</v>
      </c>
      <c r="CL34" s="751">
        <v>0</v>
      </c>
      <c r="CM34" s="637"/>
      <c r="CN34" s="629" t="s">
        <v>127</v>
      </c>
      <c r="CO34" s="721"/>
      <c r="CP34" s="722">
        <v>0</v>
      </c>
      <c r="CQ34" s="751">
        <v>0</v>
      </c>
      <c r="CR34" s="751">
        <v>0</v>
      </c>
      <c r="CS34" s="784">
        <v>0</v>
      </c>
      <c r="CT34" s="784">
        <v>0</v>
      </c>
      <c r="CU34" s="751">
        <v>0</v>
      </c>
      <c r="CV34" s="629" t="s">
        <v>127</v>
      </c>
      <c r="CW34" s="721"/>
      <c r="CX34" s="759">
        <v>0</v>
      </c>
      <c r="CY34" s="637"/>
      <c r="CZ34" s="637"/>
      <c r="DA34" s="637"/>
      <c r="DB34" s="637">
        <v>0</v>
      </c>
      <c r="DC34" s="683" t="s">
        <v>127</v>
      </c>
      <c r="DD34" s="683" t="s">
        <v>51</v>
      </c>
      <c r="DE34" s="629" t="s">
        <v>51</v>
      </c>
      <c r="DF34" s="629" t="s">
        <v>51</v>
      </c>
      <c r="DG34" s="801"/>
      <c r="DI34" s="808"/>
    </row>
    <row r="35" ht="15" customHeight="1" spans="1:111">
      <c r="A35" s="109"/>
      <c r="B35" s="730" t="s">
        <v>249</v>
      </c>
      <c r="C35" s="731"/>
      <c r="D35" s="732"/>
      <c r="E35" s="752"/>
      <c r="F35" s="753">
        <v>0</v>
      </c>
      <c r="G35" s="753">
        <v>0</v>
      </c>
      <c r="H35" s="745" t="s">
        <v>127</v>
      </c>
      <c r="I35" s="731"/>
      <c r="J35" s="761"/>
      <c r="K35" s="753">
        <v>0</v>
      </c>
      <c r="L35" s="753">
        <v>0</v>
      </c>
      <c r="M35" s="753"/>
      <c r="N35" s="629" t="s">
        <v>127</v>
      </c>
      <c r="O35" s="731"/>
      <c r="P35" s="732"/>
      <c r="Q35" s="753">
        <v>0</v>
      </c>
      <c r="R35" s="753">
        <v>0</v>
      </c>
      <c r="S35" s="753">
        <v>0</v>
      </c>
      <c r="T35" s="629" t="s">
        <v>127</v>
      </c>
      <c r="U35" s="731"/>
      <c r="V35" s="750">
        <v>0</v>
      </c>
      <c r="W35" s="752">
        <v>0</v>
      </c>
      <c r="X35" s="752">
        <v>0</v>
      </c>
      <c r="Y35" s="752">
        <v>0</v>
      </c>
      <c r="Z35" s="752">
        <v>0</v>
      </c>
      <c r="AA35" s="752">
        <v>5000000</v>
      </c>
      <c r="AB35" s="774">
        <v>-1</v>
      </c>
      <c r="AC35" s="731"/>
      <c r="AD35" s="732">
        <v>1550000</v>
      </c>
      <c r="AE35" s="752">
        <v>0</v>
      </c>
      <c r="AF35" s="752">
        <v>0</v>
      </c>
      <c r="AG35" s="752">
        <v>1550000</v>
      </c>
      <c r="AH35" s="752">
        <v>1550000</v>
      </c>
      <c r="AI35" s="752">
        <v>0</v>
      </c>
      <c r="AJ35" s="752" t="s">
        <v>127</v>
      </c>
      <c r="AK35" s="731"/>
      <c r="AL35" s="750">
        <v>0</v>
      </c>
      <c r="AM35" s="752">
        <v>0</v>
      </c>
      <c r="AN35" s="752">
        <v>0</v>
      </c>
      <c r="AO35" s="752">
        <v>0</v>
      </c>
      <c r="AP35" s="752">
        <v>0</v>
      </c>
      <c r="AQ35" s="752">
        <v>0</v>
      </c>
      <c r="AR35" s="752" t="s">
        <v>127</v>
      </c>
      <c r="AS35" s="731"/>
      <c r="AT35" s="637">
        <v>0</v>
      </c>
      <c r="AU35" s="752">
        <v>0</v>
      </c>
      <c r="AV35" s="752">
        <v>0</v>
      </c>
      <c r="AW35" s="752">
        <v>0</v>
      </c>
      <c r="AX35" s="752">
        <v>0</v>
      </c>
      <c r="AY35" s="637">
        <v>0</v>
      </c>
      <c r="AZ35" s="752" t="s">
        <v>127</v>
      </c>
      <c r="BA35" s="731"/>
      <c r="BB35" s="732">
        <v>0</v>
      </c>
      <c r="BC35" s="752">
        <v>0</v>
      </c>
      <c r="BD35" s="752">
        <v>0</v>
      </c>
      <c r="BE35" s="752">
        <v>0</v>
      </c>
      <c r="BF35" s="752">
        <v>0</v>
      </c>
      <c r="BG35" s="752">
        <v>0</v>
      </c>
      <c r="BH35" s="752" t="s">
        <v>127</v>
      </c>
      <c r="BI35" s="731"/>
      <c r="BJ35" s="722">
        <v>0</v>
      </c>
      <c r="BK35" s="752"/>
      <c r="BL35" s="752"/>
      <c r="BM35" s="752">
        <v>0</v>
      </c>
      <c r="BN35" s="752">
        <v>0</v>
      </c>
      <c r="BO35" s="752"/>
      <c r="BP35" s="752" t="s">
        <v>127</v>
      </c>
      <c r="BQ35" s="731"/>
      <c r="BR35" s="722">
        <v>0</v>
      </c>
      <c r="BS35" s="752"/>
      <c r="BT35" s="752"/>
      <c r="BU35" s="753">
        <v>0</v>
      </c>
      <c r="BV35" s="753">
        <v>0</v>
      </c>
      <c r="BW35" s="637"/>
      <c r="BX35" s="779" t="s">
        <v>127</v>
      </c>
      <c r="BY35" s="731"/>
      <c r="BZ35" s="637"/>
      <c r="CA35" s="753"/>
      <c r="CB35" s="753"/>
      <c r="CC35" s="753">
        <v>0</v>
      </c>
      <c r="CD35" s="753">
        <v>0</v>
      </c>
      <c r="CE35" s="637"/>
      <c r="CF35" s="779" t="s">
        <v>127</v>
      </c>
      <c r="CG35" s="731"/>
      <c r="CH35" s="761"/>
      <c r="CI35" s="753"/>
      <c r="CJ35" s="753"/>
      <c r="CK35" s="753">
        <v>0</v>
      </c>
      <c r="CL35" s="753">
        <v>0</v>
      </c>
      <c r="CM35" s="753"/>
      <c r="CN35" s="779" t="s">
        <v>127</v>
      </c>
      <c r="CO35" s="731"/>
      <c r="CP35" s="732">
        <v>1550000</v>
      </c>
      <c r="CQ35" s="769">
        <v>0</v>
      </c>
      <c r="CR35" s="769">
        <v>1550000</v>
      </c>
      <c r="CS35" s="769">
        <v>1550000</v>
      </c>
      <c r="CT35" s="769">
        <v>0</v>
      </c>
      <c r="CU35" s="769">
        <v>5000000</v>
      </c>
      <c r="CV35" s="774">
        <v>-0.69</v>
      </c>
      <c r="CW35" s="731"/>
      <c r="CX35" s="761">
        <v>0</v>
      </c>
      <c r="CY35" s="753"/>
      <c r="CZ35" s="753"/>
      <c r="DA35" s="753"/>
      <c r="DB35" s="753">
        <v>5000000</v>
      </c>
      <c r="DC35" s="793">
        <v>-1</v>
      </c>
      <c r="DD35" s="794">
        <v>-1</v>
      </c>
      <c r="DE35" s="770">
        <v>-1</v>
      </c>
      <c r="DF35" s="806">
        <v>-1</v>
      </c>
      <c r="DG35" s="801"/>
    </row>
    <row r="36" s="696" customFormat="1" ht="6.75" customHeight="1" spans="1:111">
      <c r="A36" s="109"/>
      <c r="B36"/>
      <c r="C36" s="721"/>
      <c r="D36" s="733"/>
      <c r="E36" s="733"/>
      <c r="F36" s="733"/>
      <c r="G36" s="733"/>
      <c r="H36" s="754"/>
      <c r="I36" s="721"/>
      <c r="J36" s="733"/>
      <c r="K36" s="733"/>
      <c r="L36" s="733"/>
      <c r="M36" s="733"/>
      <c r="N36" s="754"/>
      <c r="O36" s="721"/>
      <c r="P36" s="733"/>
      <c r="Q36" s="751"/>
      <c r="R36" s="751"/>
      <c r="S36" s="751"/>
      <c r="T36" s="754"/>
      <c r="U36" s="721"/>
      <c r="V36" s="733"/>
      <c r="W36" s="733"/>
      <c r="X36" s="733"/>
      <c r="Y36" s="733"/>
      <c r="Z36" s="751"/>
      <c r="AA36" s="751"/>
      <c r="AB36" s="754"/>
      <c r="AC36" s="721"/>
      <c r="AD36" s="733"/>
      <c r="AE36" s="733"/>
      <c r="AF36" s="733"/>
      <c r="AG36" s="733"/>
      <c r="AH36" s="751"/>
      <c r="AI36" s="751"/>
      <c r="AJ36" s="754"/>
      <c r="AK36" s="721"/>
      <c r="AL36" s="733"/>
      <c r="AM36" s="733"/>
      <c r="AN36" s="733"/>
      <c r="AO36" s="733"/>
      <c r="AP36" s="751"/>
      <c r="AQ36" s="751"/>
      <c r="AR36" s="754"/>
      <c r="AS36" s="721"/>
      <c r="AT36" s="733"/>
      <c r="AU36" s="733"/>
      <c r="AV36" s="733"/>
      <c r="AW36" s="733"/>
      <c r="AX36" s="751"/>
      <c r="AY36" s="751"/>
      <c r="AZ36" s="754"/>
      <c r="BA36" s="721"/>
      <c r="BB36" s="733"/>
      <c r="BC36" s="733"/>
      <c r="BD36" s="733"/>
      <c r="BE36" s="733"/>
      <c r="BF36" s="751"/>
      <c r="BG36" s="751"/>
      <c r="BH36" s="754"/>
      <c r="BI36" s="721"/>
      <c r="BJ36" s="733"/>
      <c r="BK36" s="733"/>
      <c r="BL36" s="733"/>
      <c r="BM36" s="733"/>
      <c r="BN36" s="751"/>
      <c r="BO36" s="751"/>
      <c r="BP36" s="754"/>
      <c r="BQ36" s="721"/>
      <c r="BR36" s="751"/>
      <c r="BS36" s="733"/>
      <c r="BT36" s="733"/>
      <c r="BU36" s="751"/>
      <c r="BV36" s="751"/>
      <c r="BW36" s="751">
        <v>1901396</v>
      </c>
      <c r="BX36" s="754"/>
      <c r="BY36" s="721"/>
      <c r="BZ36" s="751"/>
      <c r="CA36" s="751"/>
      <c r="CB36" s="751"/>
      <c r="CC36" s="751"/>
      <c r="CD36" s="751"/>
      <c r="CE36" s="751"/>
      <c r="CF36" s="754"/>
      <c r="CG36" s="721"/>
      <c r="CH36" s="751"/>
      <c r="CI36" s="751"/>
      <c r="CJ36" s="751"/>
      <c r="CK36" s="751"/>
      <c r="CL36" s="751"/>
      <c r="CM36" s="751"/>
      <c r="CN36" s="754"/>
      <c r="CO36" s="721"/>
      <c r="CP36" s="783"/>
      <c r="CQ36" s="784"/>
      <c r="CR36" s="784"/>
      <c r="CS36" s="784"/>
      <c r="CT36" s="784"/>
      <c r="CU36" s="784"/>
      <c r="CV36" s="754"/>
      <c r="CW36" s="721"/>
      <c r="CX36" s="784"/>
      <c r="CY36" s="784"/>
      <c r="CZ36" s="784"/>
      <c r="DA36" s="784"/>
      <c r="DB36" s="784"/>
      <c r="DC36" s="683"/>
      <c r="DD36" s="754"/>
      <c r="DE36" s="683"/>
      <c r="DF36" s="754"/>
      <c r="DG36" s="584"/>
    </row>
    <row r="37" ht="23.25" customHeight="1" spans="1:111">
      <c r="A37" s="713"/>
      <c r="B37" s="725" t="s">
        <v>250</v>
      </c>
      <c r="C37" s="708"/>
      <c r="D37" s="726">
        <v>1900000</v>
      </c>
      <c r="E37" s="746">
        <v>0</v>
      </c>
      <c r="F37" s="746">
        <v>1900000</v>
      </c>
      <c r="G37" s="746">
        <v>0</v>
      </c>
      <c r="H37" s="740" t="s">
        <v>127</v>
      </c>
      <c r="I37" s="708"/>
      <c r="J37" s="726">
        <v>2187000</v>
      </c>
      <c r="K37" s="746">
        <v>9319592.5</v>
      </c>
      <c r="L37" s="746">
        <v>-7132592.5</v>
      </c>
      <c r="M37" s="746">
        <v>1894499</v>
      </c>
      <c r="N37" s="740">
        <v>0.154394908627558</v>
      </c>
      <c r="O37" s="708"/>
      <c r="P37" s="726">
        <v>4749472</v>
      </c>
      <c r="Q37" s="767">
        <v>9319592.5</v>
      </c>
      <c r="R37" s="767">
        <v>-4570120.5</v>
      </c>
      <c r="S37" s="767">
        <v>0</v>
      </c>
      <c r="T37" s="740" t="s">
        <v>127</v>
      </c>
      <c r="U37" s="708"/>
      <c r="V37" s="726">
        <v>19400000</v>
      </c>
      <c r="W37" s="746">
        <v>10319592.5</v>
      </c>
      <c r="X37" s="746">
        <v>10319592.5</v>
      </c>
      <c r="Y37" s="746">
        <v>9080407.5</v>
      </c>
      <c r="Z37" s="746">
        <v>9080407.5</v>
      </c>
      <c r="AA37" s="746">
        <v>1896204</v>
      </c>
      <c r="AB37" s="773">
        <v>9.23096671033285</v>
      </c>
      <c r="AC37" s="708"/>
      <c r="AD37" s="726">
        <v>13397800</v>
      </c>
      <c r="AE37" s="746">
        <v>10319592.5</v>
      </c>
      <c r="AF37" s="746">
        <v>10319592.5</v>
      </c>
      <c r="AG37" s="746">
        <v>3078207.5</v>
      </c>
      <c r="AH37" s="746">
        <v>3078207.5</v>
      </c>
      <c r="AI37" s="746">
        <v>5787598</v>
      </c>
      <c r="AJ37" s="773">
        <v>1.31491544506028</v>
      </c>
      <c r="AK37" s="708"/>
      <c r="AL37" s="726">
        <v>5520174.91</v>
      </c>
      <c r="AM37" s="746">
        <v>10319592.5</v>
      </c>
      <c r="AN37" s="746">
        <v>10319592.5</v>
      </c>
      <c r="AO37" s="746">
        <v>-4799417.59</v>
      </c>
      <c r="AP37" s="746">
        <v>-4799417.59</v>
      </c>
      <c r="AQ37" s="746">
        <v>990000</v>
      </c>
      <c r="AR37" s="773">
        <v>4.57593425252526</v>
      </c>
      <c r="AS37" s="708"/>
      <c r="AT37" s="726">
        <v>4726631.91</v>
      </c>
      <c r="AU37" s="746">
        <v>10319592.5</v>
      </c>
      <c r="AV37" s="746">
        <v>10319592.5</v>
      </c>
      <c r="AW37" s="746">
        <v>-5592960.59</v>
      </c>
      <c r="AX37" s="746">
        <v>-5592960.59</v>
      </c>
      <c r="AY37" s="746">
        <v>1901396</v>
      </c>
      <c r="AZ37" s="773">
        <v>1.48587454165256</v>
      </c>
      <c r="BA37" s="708"/>
      <c r="BB37" s="726">
        <v>2100002</v>
      </c>
      <c r="BC37" s="746">
        <v>10319592.5</v>
      </c>
      <c r="BD37" s="746">
        <v>10319592.5</v>
      </c>
      <c r="BE37" s="746">
        <v>-8219590.5</v>
      </c>
      <c r="BF37" s="746">
        <v>-8219590.5</v>
      </c>
      <c r="BG37" s="746">
        <v>15521621</v>
      </c>
      <c r="BH37" s="773">
        <v>-0.864704723817184</v>
      </c>
      <c r="BI37" s="708"/>
      <c r="BJ37" s="726">
        <v>1885886.17470639</v>
      </c>
      <c r="BK37" s="746">
        <v>10319592.5</v>
      </c>
      <c r="BL37" s="746">
        <v>10319592.5</v>
      </c>
      <c r="BM37" s="746">
        <v>-8433706.32529361</v>
      </c>
      <c r="BN37" s="746">
        <v>-8433706.32529361</v>
      </c>
      <c r="BO37" s="746">
        <v>19705392</v>
      </c>
      <c r="BP37" s="773">
        <v>-0.904295932062331</v>
      </c>
      <c r="BQ37" s="708"/>
      <c r="BR37" s="726">
        <v>2000000</v>
      </c>
      <c r="BS37" s="746">
        <v>10319592.5</v>
      </c>
      <c r="BT37" s="746">
        <v>10319592.5</v>
      </c>
      <c r="BU37" s="746">
        <v>-8319592.5</v>
      </c>
      <c r="BV37" s="746">
        <v>-8319592.5</v>
      </c>
      <c r="BW37" s="746">
        <v>1901396</v>
      </c>
      <c r="BX37" s="773">
        <v>0.0518587395787094</v>
      </c>
      <c r="BY37" s="708"/>
      <c r="BZ37" s="709">
        <v>0</v>
      </c>
      <c r="CA37" s="739">
        <v>0</v>
      </c>
      <c r="CB37" s="739">
        <v>0</v>
      </c>
      <c r="CC37" s="739">
        <v>0</v>
      </c>
      <c r="CD37" s="739">
        <v>0</v>
      </c>
      <c r="CE37" s="739">
        <v>0</v>
      </c>
      <c r="CF37" s="740" t="s">
        <v>127</v>
      </c>
      <c r="CG37" s="708"/>
      <c r="CH37" s="709">
        <v>0</v>
      </c>
      <c r="CI37" s="739">
        <v>0</v>
      </c>
      <c r="CJ37" s="739">
        <v>0</v>
      </c>
      <c r="CK37" s="739">
        <v>0</v>
      </c>
      <c r="CL37" s="739">
        <v>0</v>
      </c>
      <c r="CM37" s="739">
        <v>0</v>
      </c>
      <c r="CN37" s="740" t="s">
        <v>127</v>
      </c>
      <c r="CO37" s="708"/>
      <c r="CP37" s="726">
        <v>57866966.9947064</v>
      </c>
      <c r="CQ37" s="767">
        <v>90876332.5</v>
      </c>
      <c r="CR37" s="767">
        <v>0</v>
      </c>
      <c r="CS37" s="767">
        <v>-33009365.5052936</v>
      </c>
      <c r="CT37" s="767">
        <v>57866966.9947064</v>
      </c>
      <c r="CU37" s="767">
        <v>53377211</v>
      </c>
      <c r="CV37" s="740">
        <v>0.0841137240142877</v>
      </c>
      <c r="CW37" s="708"/>
      <c r="CX37" s="709">
        <v>111835110</v>
      </c>
      <c r="CY37" s="767">
        <v>0</v>
      </c>
      <c r="CZ37" s="767">
        <v>0</v>
      </c>
      <c r="DA37" s="767">
        <v>0</v>
      </c>
      <c r="DB37" s="767">
        <v>73478324</v>
      </c>
      <c r="DC37" s="788">
        <v>0.522014982268785</v>
      </c>
      <c r="DD37" s="788">
        <v>-1</v>
      </c>
      <c r="DE37" s="740">
        <v>-1</v>
      </c>
      <c r="DF37" s="798">
        <v>-1</v>
      </c>
      <c r="DG37" s="801"/>
    </row>
    <row r="38" s="697" customFormat="1" ht="15" customHeight="1" spans="1:111">
      <c r="A38" s="734"/>
      <c r="B38" s="735" t="s">
        <v>251</v>
      </c>
      <c r="C38" s="736"/>
      <c r="D38" s="737">
        <v>1900000</v>
      </c>
      <c r="E38" s="755">
        <v>0</v>
      </c>
      <c r="F38" s="637">
        <v>1900000</v>
      </c>
      <c r="G38" s="755"/>
      <c r="H38" s="629" t="s">
        <v>127</v>
      </c>
      <c r="I38" s="721"/>
      <c r="J38" s="737">
        <v>1900000</v>
      </c>
      <c r="K38" s="755">
        <v>2500000</v>
      </c>
      <c r="L38" s="637">
        <v>-600000</v>
      </c>
      <c r="M38" s="755"/>
      <c r="N38" s="629" t="s">
        <v>127</v>
      </c>
      <c r="O38" s="721"/>
      <c r="P38" s="762">
        <v>1900000</v>
      </c>
      <c r="Q38" s="768">
        <v>2500000</v>
      </c>
      <c r="R38" s="637">
        <v>-600000</v>
      </c>
      <c r="S38" s="768"/>
      <c r="T38" s="629" t="s">
        <v>127</v>
      </c>
      <c r="U38" s="721"/>
      <c r="V38" s="762">
        <v>1900000</v>
      </c>
      <c r="W38" s="768">
        <v>2500000</v>
      </c>
      <c r="X38" s="755">
        <v>2500000</v>
      </c>
      <c r="Y38" s="750">
        <v>-600000</v>
      </c>
      <c r="Z38" s="637">
        <v>-600000</v>
      </c>
      <c r="AA38" s="768">
        <v>1896204</v>
      </c>
      <c r="AB38" s="629">
        <v>0.00200189431094893</v>
      </c>
      <c r="AC38" s="721"/>
      <c r="AD38" s="762">
        <v>1900000</v>
      </c>
      <c r="AE38" s="768">
        <v>2500000</v>
      </c>
      <c r="AF38" s="755">
        <v>2500000</v>
      </c>
      <c r="AG38" s="750">
        <v>-600000</v>
      </c>
      <c r="AH38" s="637">
        <v>-600000</v>
      </c>
      <c r="AI38" s="768">
        <v>3797598</v>
      </c>
      <c r="AJ38" s="629">
        <v>-0.499683747463528</v>
      </c>
      <c r="AK38" s="721"/>
      <c r="AL38" s="762">
        <v>1900000</v>
      </c>
      <c r="AM38" s="768">
        <v>2500000</v>
      </c>
      <c r="AN38" s="755">
        <v>2500000</v>
      </c>
      <c r="AO38" s="750">
        <v>-600000</v>
      </c>
      <c r="AP38" s="637">
        <v>-600000</v>
      </c>
      <c r="AQ38" s="768">
        <v>0</v>
      </c>
      <c r="AR38" s="629" t="s">
        <v>127</v>
      </c>
      <c r="AS38" s="721"/>
      <c r="AT38" s="762">
        <v>1900000</v>
      </c>
      <c r="AU38" s="768">
        <v>2500000</v>
      </c>
      <c r="AV38" s="755">
        <v>2500000</v>
      </c>
      <c r="AW38" s="750">
        <v>-599999.999999999</v>
      </c>
      <c r="AX38" s="637">
        <v>-599999.999999999</v>
      </c>
      <c r="AY38" s="768">
        <v>1901396</v>
      </c>
      <c r="AZ38" s="629">
        <v>-0.000734197400225572</v>
      </c>
      <c r="BA38" s="721"/>
      <c r="BB38" s="762">
        <v>1900000</v>
      </c>
      <c r="BC38" s="755">
        <v>2500000</v>
      </c>
      <c r="BD38" s="755">
        <v>2500000</v>
      </c>
      <c r="BE38" s="750">
        <v>-600000</v>
      </c>
      <c r="BF38" s="637">
        <v>-600000</v>
      </c>
      <c r="BG38" s="768">
        <v>1901396</v>
      </c>
      <c r="BH38" s="629">
        <v>-0.000734197400225572</v>
      </c>
      <c r="BI38" s="721"/>
      <c r="BJ38" s="762">
        <v>1900000</v>
      </c>
      <c r="BK38" s="755">
        <v>2500000</v>
      </c>
      <c r="BL38" s="755">
        <v>2500000</v>
      </c>
      <c r="BM38" s="750">
        <v>-600000.000000001</v>
      </c>
      <c r="BN38" s="637">
        <v>-600000.000000001</v>
      </c>
      <c r="BO38" s="768">
        <v>1901396</v>
      </c>
      <c r="BP38" s="629">
        <v>-0.000734197400225817</v>
      </c>
      <c r="BQ38" s="721"/>
      <c r="BR38" s="737">
        <v>2000000</v>
      </c>
      <c r="BS38" s="755">
        <v>2500000</v>
      </c>
      <c r="BT38" s="755">
        <v>2500000</v>
      </c>
      <c r="BU38" s="780">
        <v>-500000.000000001</v>
      </c>
      <c r="BV38" s="780">
        <v>-500000.000000001</v>
      </c>
      <c r="BW38" s="768">
        <v>0</v>
      </c>
      <c r="BX38" s="781" t="s">
        <v>127</v>
      </c>
      <c r="BY38" s="721"/>
      <c r="BZ38" s="737"/>
      <c r="CA38" s="768"/>
      <c r="CB38" s="768"/>
      <c r="CC38" s="780">
        <v>0</v>
      </c>
      <c r="CD38" s="780">
        <v>0</v>
      </c>
      <c r="CE38" s="768"/>
      <c r="CF38" s="781" t="s">
        <v>127</v>
      </c>
      <c r="CG38" s="721"/>
      <c r="CH38" s="737"/>
      <c r="CI38" s="768"/>
      <c r="CJ38" s="768"/>
      <c r="CK38" s="780">
        <v>0</v>
      </c>
      <c r="CL38" s="780">
        <v>0</v>
      </c>
      <c r="CM38" s="768"/>
      <c r="CN38" s="781" t="s">
        <v>127</v>
      </c>
      <c r="CO38" s="721"/>
      <c r="CP38" s="722">
        <v>19100000</v>
      </c>
      <c r="CQ38" s="751">
        <v>22500000</v>
      </c>
      <c r="CR38" s="780"/>
      <c r="CS38" s="780">
        <v>-3400000</v>
      </c>
      <c r="CT38" s="780">
        <v>19100000</v>
      </c>
      <c r="CU38" s="780">
        <v>11397990</v>
      </c>
      <c r="CV38" s="781">
        <v>0.67573405486406</v>
      </c>
      <c r="CW38" s="721"/>
      <c r="CX38" s="737">
        <v>30000000</v>
      </c>
      <c r="CY38" s="768"/>
      <c r="CZ38" s="768"/>
      <c r="DA38" s="768"/>
      <c r="DB38" s="768">
        <v>22787689</v>
      </c>
      <c r="DC38" s="795">
        <v>0.316500326119073</v>
      </c>
      <c r="DD38" s="795">
        <v>-1</v>
      </c>
      <c r="DE38" s="629">
        <v>-1</v>
      </c>
      <c r="DF38" s="781"/>
      <c r="DG38" s="807"/>
    </row>
    <row r="39" ht="15" customHeight="1" spans="1:111">
      <c r="A39" s="713"/>
      <c r="B39" s="729" t="s">
        <v>252</v>
      </c>
      <c r="C39" s="721"/>
      <c r="D39" s="722"/>
      <c r="E39" s="637">
        <v>0</v>
      </c>
      <c r="F39" s="637">
        <v>0</v>
      </c>
      <c r="G39" s="750"/>
      <c r="H39" s="629" t="s">
        <v>127</v>
      </c>
      <c r="I39" s="721"/>
      <c r="J39" s="722"/>
      <c r="K39" s="637">
        <v>0</v>
      </c>
      <c r="L39" s="637">
        <v>0</v>
      </c>
      <c r="M39" s="750"/>
      <c r="N39" s="629" t="s">
        <v>127</v>
      </c>
      <c r="O39" s="721"/>
      <c r="P39" s="722"/>
      <c r="Q39" s="637">
        <v>0</v>
      </c>
      <c r="R39" s="637">
        <v>0</v>
      </c>
      <c r="S39" s="637"/>
      <c r="T39" s="629" t="s">
        <v>127</v>
      </c>
      <c r="U39" s="721"/>
      <c r="V39" s="750">
        <v>0</v>
      </c>
      <c r="W39" s="750">
        <v>0</v>
      </c>
      <c r="X39" s="750">
        <v>0</v>
      </c>
      <c r="Y39" s="750">
        <v>0</v>
      </c>
      <c r="Z39" s="637">
        <v>0</v>
      </c>
      <c r="AA39" s="750">
        <v>0</v>
      </c>
      <c r="AB39" s="629" t="s">
        <v>127</v>
      </c>
      <c r="AC39" s="721"/>
      <c r="AD39" s="750">
        <v>0</v>
      </c>
      <c r="AE39" s="750">
        <v>0</v>
      </c>
      <c r="AF39" s="750">
        <v>0</v>
      </c>
      <c r="AG39" s="750">
        <v>0</v>
      </c>
      <c r="AH39" s="637">
        <v>0</v>
      </c>
      <c r="AI39" s="637">
        <v>0</v>
      </c>
      <c r="AJ39" s="629" t="s">
        <v>127</v>
      </c>
      <c r="AK39" s="721"/>
      <c r="AL39" s="750">
        <v>0</v>
      </c>
      <c r="AM39" s="750">
        <v>0</v>
      </c>
      <c r="AN39" s="750">
        <v>0</v>
      </c>
      <c r="AO39" s="750">
        <v>0</v>
      </c>
      <c r="AP39" s="637">
        <v>0</v>
      </c>
      <c r="AQ39" s="637">
        <v>0</v>
      </c>
      <c r="AR39" s="629" t="s">
        <v>127</v>
      </c>
      <c r="AS39" s="721"/>
      <c r="AT39" s="637">
        <v>0</v>
      </c>
      <c r="AU39" s="750">
        <v>0</v>
      </c>
      <c r="AV39" s="750">
        <v>0</v>
      </c>
      <c r="AW39" s="750">
        <v>0</v>
      </c>
      <c r="AX39" s="637">
        <v>0</v>
      </c>
      <c r="AY39" s="637">
        <v>0</v>
      </c>
      <c r="AZ39" s="629" t="s">
        <v>127</v>
      </c>
      <c r="BA39" s="721"/>
      <c r="BB39" s="722">
        <v>0</v>
      </c>
      <c r="BC39" s="750">
        <v>0</v>
      </c>
      <c r="BD39" s="750">
        <v>0</v>
      </c>
      <c r="BE39" s="750">
        <v>0</v>
      </c>
      <c r="BF39" s="637">
        <v>0</v>
      </c>
      <c r="BG39" s="637">
        <v>0</v>
      </c>
      <c r="BH39" s="629" t="s">
        <v>127</v>
      </c>
      <c r="BI39" s="721"/>
      <c r="BJ39" s="722">
        <v>0</v>
      </c>
      <c r="BK39" s="750">
        <v>0</v>
      </c>
      <c r="BL39" s="750">
        <v>0</v>
      </c>
      <c r="BM39" s="750">
        <v>0</v>
      </c>
      <c r="BN39" s="637">
        <v>0</v>
      </c>
      <c r="BO39" s="637"/>
      <c r="BP39" s="629" t="s">
        <v>127</v>
      </c>
      <c r="BQ39" s="721"/>
      <c r="BR39" s="722">
        <v>0</v>
      </c>
      <c r="BS39" s="750">
        <v>0</v>
      </c>
      <c r="BT39" s="750">
        <v>0</v>
      </c>
      <c r="BU39" s="751">
        <v>0</v>
      </c>
      <c r="BV39" s="751">
        <v>0</v>
      </c>
      <c r="BW39" s="637">
        <v>0</v>
      </c>
      <c r="BX39" s="629" t="s">
        <v>127</v>
      </c>
      <c r="BY39" s="721"/>
      <c r="BZ39" s="637"/>
      <c r="CA39" s="637"/>
      <c r="CB39" s="637"/>
      <c r="CC39" s="751">
        <v>0</v>
      </c>
      <c r="CD39" s="751">
        <v>0</v>
      </c>
      <c r="CE39" s="637"/>
      <c r="CF39" s="629" t="s">
        <v>127</v>
      </c>
      <c r="CG39" s="721"/>
      <c r="CH39" s="759"/>
      <c r="CI39" s="637"/>
      <c r="CJ39" s="637"/>
      <c r="CK39" s="751">
        <v>0</v>
      </c>
      <c r="CL39" s="751">
        <v>0</v>
      </c>
      <c r="CM39" s="637"/>
      <c r="CN39" s="629" t="s">
        <v>127</v>
      </c>
      <c r="CO39" s="721"/>
      <c r="CP39" s="722">
        <v>0</v>
      </c>
      <c r="CQ39" s="751">
        <v>0</v>
      </c>
      <c r="CR39" s="751"/>
      <c r="CS39" s="751">
        <v>0</v>
      </c>
      <c r="CT39" s="751">
        <v>0</v>
      </c>
      <c r="CU39" s="751">
        <v>0</v>
      </c>
      <c r="CV39" s="629" t="s">
        <v>127</v>
      </c>
      <c r="CW39" s="721"/>
      <c r="CX39" s="759">
        <v>0</v>
      </c>
      <c r="CY39" s="637"/>
      <c r="CZ39" s="637"/>
      <c r="DA39" s="637"/>
      <c r="DB39" s="637">
        <v>0</v>
      </c>
      <c r="DC39" s="683" t="s">
        <v>127</v>
      </c>
      <c r="DD39" s="683" t="s">
        <v>51</v>
      </c>
      <c r="DE39" s="629" t="s">
        <v>51</v>
      </c>
      <c r="DF39" s="629" t="s">
        <v>51</v>
      </c>
      <c r="DG39" s="801"/>
    </row>
    <row r="40" ht="15" customHeight="1" spans="1:111">
      <c r="A40" s="109"/>
      <c r="B40" s="729" t="s">
        <v>253</v>
      </c>
      <c r="C40" s="712"/>
      <c r="D40" s="722"/>
      <c r="E40" s="637">
        <v>0</v>
      </c>
      <c r="F40" s="637">
        <v>0</v>
      </c>
      <c r="G40" s="750"/>
      <c r="H40" s="629" t="s">
        <v>127</v>
      </c>
      <c r="I40" s="712"/>
      <c r="J40" s="722"/>
      <c r="K40" s="637">
        <v>0</v>
      </c>
      <c r="L40" s="637">
        <v>0</v>
      </c>
      <c r="M40" s="750"/>
      <c r="N40" s="629" t="s">
        <v>127</v>
      </c>
      <c r="O40" s="712"/>
      <c r="P40" s="722"/>
      <c r="Q40" s="637">
        <v>0</v>
      </c>
      <c r="R40" s="637">
        <v>0</v>
      </c>
      <c r="S40" s="637"/>
      <c r="T40" s="629" t="s">
        <v>127</v>
      </c>
      <c r="U40" s="712"/>
      <c r="V40" s="750">
        <v>0</v>
      </c>
      <c r="W40" s="750">
        <v>0</v>
      </c>
      <c r="X40" s="750">
        <v>0</v>
      </c>
      <c r="Y40" s="750">
        <v>0</v>
      </c>
      <c r="Z40" s="637">
        <v>0</v>
      </c>
      <c r="AA40" s="750">
        <v>0</v>
      </c>
      <c r="AB40" s="629" t="s">
        <v>127</v>
      </c>
      <c r="AC40" s="712"/>
      <c r="AD40" s="750">
        <v>0</v>
      </c>
      <c r="AE40" s="750">
        <v>0</v>
      </c>
      <c r="AF40" s="750">
        <v>0</v>
      </c>
      <c r="AG40" s="750">
        <v>0</v>
      </c>
      <c r="AH40" s="637">
        <v>0</v>
      </c>
      <c r="AI40" s="637">
        <v>0</v>
      </c>
      <c r="AJ40" s="629" t="s">
        <v>127</v>
      </c>
      <c r="AK40" s="712"/>
      <c r="AL40" s="750">
        <v>0</v>
      </c>
      <c r="AM40" s="750">
        <v>0</v>
      </c>
      <c r="AN40" s="750">
        <v>0</v>
      </c>
      <c r="AO40" s="750">
        <v>0</v>
      </c>
      <c r="AP40" s="637">
        <v>0</v>
      </c>
      <c r="AQ40" s="637">
        <v>0</v>
      </c>
      <c r="AR40" s="629" t="s">
        <v>127</v>
      </c>
      <c r="AS40" s="712"/>
      <c r="AT40" s="637">
        <v>0</v>
      </c>
      <c r="AU40" s="750">
        <v>0</v>
      </c>
      <c r="AV40" s="750">
        <v>0</v>
      </c>
      <c r="AW40" s="750">
        <v>0</v>
      </c>
      <c r="AX40" s="637">
        <v>0</v>
      </c>
      <c r="AY40" s="637">
        <v>0</v>
      </c>
      <c r="AZ40" s="629" t="s">
        <v>127</v>
      </c>
      <c r="BA40" s="712"/>
      <c r="BB40" s="722">
        <v>0</v>
      </c>
      <c r="BC40" s="750">
        <v>0</v>
      </c>
      <c r="BD40" s="750">
        <v>0</v>
      </c>
      <c r="BE40" s="750">
        <v>0</v>
      </c>
      <c r="BF40" s="637">
        <v>0</v>
      </c>
      <c r="BG40" s="637">
        <v>0</v>
      </c>
      <c r="BH40" s="629" t="s">
        <v>127</v>
      </c>
      <c r="BI40" s="712"/>
      <c r="BJ40" s="722">
        <v>0</v>
      </c>
      <c r="BK40" s="750">
        <v>0</v>
      </c>
      <c r="BL40" s="750">
        <v>0</v>
      </c>
      <c r="BM40" s="750">
        <v>0</v>
      </c>
      <c r="BN40" s="637">
        <v>0</v>
      </c>
      <c r="BO40" s="637"/>
      <c r="BP40" s="629" t="s">
        <v>127</v>
      </c>
      <c r="BQ40" s="712"/>
      <c r="BR40" s="722">
        <v>0</v>
      </c>
      <c r="BS40" s="750">
        <v>0</v>
      </c>
      <c r="BT40" s="750">
        <v>0</v>
      </c>
      <c r="BU40" s="751">
        <v>0</v>
      </c>
      <c r="BV40" s="751">
        <v>0</v>
      </c>
      <c r="BW40" s="637">
        <v>0</v>
      </c>
      <c r="BX40" s="629" t="s">
        <v>127</v>
      </c>
      <c r="BY40" s="712"/>
      <c r="BZ40" s="637"/>
      <c r="CA40" s="637"/>
      <c r="CB40" s="637"/>
      <c r="CC40" s="751">
        <v>0</v>
      </c>
      <c r="CD40" s="751">
        <v>0</v>
      </c>
      <c r="CE40" s="637"/>
      <c r="CF40" s="629" t="s">
        <v>127</v>
      </c>
      <c r="CG40" s="712"/>
      <c r="CH40" s="759"/>
      <c r="CI40" s="637"/>
      <c r="CJ40" s="637"/>
      <c r="CK40" s="751">
        <v>0</v>
      </c>
      <c r="CL40" s="751">
        <v>0</v>
      </c>
      <c r="CM40" s="637"/>
      <c r="CN40" s="629" t="s">
        <v>127</v>
      </c>
      <c r="CO40" s="712"/>
      <c r="CP40" s="722">
        <v>0</v>
      </c>
      <c r="CQ40" s="751">
        <v>0</v>
      </c>
      <c r="CR40" s="751"/>
      <c r="CS40" s="751">
        <v>0</v>
      </c>
      <c r="CT40" s="751">
        <v>0</v>
      </c>
      <c r="CU40" s="751">
        <v>0</v>
      </c>
      <c r="CV40" s="629" t="s">
        <v>127</v>
      </c>
      <c r="CW40" s="712"/>
      <c r="CX40" s="759">
        <v>0</v>
      </c>
      <c r="CY40" s="637"/>
      <c r="CZ40" s="637"/>
      <c r="DA40" s="637"/>
      <c r="DB40" s="637">
        <v>0</v>
      </c>
      <c r="DC40" s="683" t="s">
        <v>127</v>
      </c>
      <c r="DD40" s="683" t="s">
        <v>51</v>
      </c>
      <c r="DE40" s="629" t="s">
        <v>51</v>
      </c>
      <c r="DF40" s="629" t="s">
        <v>51</v>
      </c>
      <c r="DG40" s="801"/>
    </row>
    <row r="41" ht="15" customHeight="1" spans="1:111">
      <c r="A41" s="109"/>
      <c r="B41" s="729" t="s">
        <v>254</v>
      </c>
      <c r="C41" s="712"/>
      <c r="D41" s="722"/>
      <c r="E41" s="637">
        <v>0</v>
      </c>
      <c r="F41" s="637">
        <v>0</v>
      </c>
      <c r="G41" s="750"/>
      <c r="H41" s="629" t="s">
        <v>127</v>
      </c>
      <c r="I41" s="712"/>
      <c r="J41" s="722"/>
      <c r="K41" s="637">
        <v>0</v>
      </c>
      <c r="L41" s="637">
        <v>0</v>
      </c>
      <c r="M41" s="750"/>
      <c r="N41" s="629" t="s">
        <v>127</v>
      </c>
      <c r="O41" s="712"/>
      <c r="P41" s="722"/>
      <c r="Q41" s="637">
        <v>0</v>
      </c>
      <c r="R41" s="637">
        <v>0</v>
      </c>
      <c r="S41" s="637"/>
      <c r="T41" s="629" t="s">
        <v>127</v>
      </c>
      <c r="U41" s="712"/>
      <c r="V41" s="750">
        <v>0</v>
      </c>
      <c r="W41" s="750">
        <v>0</v>
      </c>
      <c r="X41" s="750">
        <v>0</v>
      </c>
      <c r="Y41" s="750">
        <v>0</v>
      </c>
      <c r="Z41" s="637">
        <v>0</v>
      </c>
      <c r="AA41" s="750">
        <v>0</v>
      </c>
      <c r="AB41" s="629" t="s">
        <v>127</v>
      </c>
      <c r="AC41" s="712"/>
      <c r="AD41" s="750">
        <v>0</v>
      </c>
      <c r="AE41" s="750">
        <v>0</v>
      </c>
      <c r="AF41" s="750">
        <v>0</v>
      </c>
      <c r="AG41" s="750">
        <v>0</v>
      </c>
      <c r="AH41" s="637">
        <v>0</v>
      </c>
      <c r="AI41" s="637">
        <v>0</v>
      </c>
      <c r="AJ41" s="629" t="s">
        <v>127</v>
      </c>
      <c r="AK41" s="712"/>
      <c r="AL41" s="750">
        <v>0</v>
      </c>
      <c r="AM41" s="750">
        <v>0</v>
      </c>
      <c r="AN41" s="750">
        <v>0</v>
      </c>
      <c r="AO41" s="750">
        <v>0</v>
      </c>
      <c r="AP41" s="637">
        <v>0</v>
      </c>
      <c r="AQ41" s="637">
        <v>0</v>
      </c>
      <c r="AR41" s="629" t="s">
        <v>127</v>
      </c>
      <c r="AS41" s="712"/>
      <c r="AT41" s="637">
        <v>0</v>
      </c>
      <c r="AU41" s="750">
        <v>0</v>
      </c>
      <c r="AV41" s="750">
        <v>0</v>
      </c>
      <c r="AW41" s="750">
        <v>0</v>
      </c>
      <c r="AX41" s="637">
        <v>0</v>
      </c>
      <c r="AY41" s="637">
        <v>0</v>
      </c>
      <c r="AZ41" s="629" t="s">
        <v>127</v>
      </c>
      <c r="BA41" s="712"/>
      <c r="BB41" s="722">
        <v>0</v>
      </c>
      <c r="BC41" s="750">
        <v>0</v>
      </c>
      <c r="BD41" s="750">
        <v>0</v>
      </c>
      <c r="BE41" s="750">
        <v>0</v>
      </c>
      <c r="BF41" s="637">
        <v>0</v>
      </c>
      <c r="BG41" s="637">
        <v>0</v>
      </c>
      <c r="BH41" s="629" t="s">
        <v>127</v>
      </c>
      <c r="BI41" s="712"/>
      <c r="BJ41" s="722">
        <v>0</v>
      </c>
      <c r="BK41" s="750">
        <v>0</v>
      </c>
      <c r="BL41" s="750">
        <v>0</v>
      </c>
      <c r="BM41" s="750">
        <v>0</v>
      </c>
      <c r="BN41" s="637">
        <v>0</v>
      </c>
      <c r="BO41" s="637"/>
      <c r="BP41" s="629" t="s">
        <v>127</v>
      </c>
      <c r="BQ41" s="712"/>
      <c r="BR41" s="722">
        <v>0</v>
      </c>
      <c r="BS41" s="750">
        <v>0</v>
      </c>
      <c r="BT41" s="750">
        <v>0</v>
      </c>
      <c r="BU41" s="751">
        <v>0</v>
      </c>
      <c r="BV41" s="751">
        <v>0</v>
      </c>
      <c r="BW41" s="637">
        <v>0</v>
      </c>
      <c r="BX41" s="629" t="s">
        <v>127</v>
      </c>
      <c r="BY41" s="712"/>
      <c r="BZ41" s="637"/>
      <c r="CA41" s="637"/>
      <c r="CB41" s="637"/>
      <c r="CC41" s="751">
        <v>0</v>
      </c>
      <c r="CD41" s="751">
        <v>0</v>
      </c>
      <c r="CE41" s="637"/>
      <c r="CF41" s="629" t="s">
        <v>127</v>
      </c>
      <c r="CG41" s="712"/>
      <c r="CH41" s="759"/>
      <c r="CI41" s="637"/>
      <c r="CJ41" s="637"/>
      <c r="CK41" s="751">
        <v>0</v>
      </c>
      <c r="CL41" s="751">
        <v>0</v>
      </c>
      <c r="CM41" s="637"/>
      <c r="CN41" s="629" t="s">
        <v>127</v>
      </c>
      <c r="CO41" s="712"/>
      <c r="CP41" s="722">
        <v>0</v>
      </c>
      <c r="CQ41" s="751">
        <v>0</v>
      </c>
      <c r="CR41" s="751"/>
      <c r="CS41" s="751">
        <v>0</v>
      </c>
      <c r="CT41" s="751">
        <v>0</v>
      </c>
      <c r="CU41" s="786">
        <v>0</v>
      </c>
      <c r="CV41" s="629" t="s">
        <v>127</v>
      </c>
      <c r="CW41" s="712"/>
      <c r="CX41" s="759">
        <v>0</v>
      </c>
      <c r="CY41" s="637"/>
      <c r="CZ41" s="637"/>
      <c r="DA41" s="637"/>
      <c r="DB41" s="637">
        <v>0</v>
      </c>
      <c r="DC41" s="683" t="s">
        <v>127</v>
      </c>
      <c r="DD41" s="683" t="s">
        <v>51</v>
      </c>
      <c r="DE41" s="629" t="s">
        <v>51</v>
      </c>
      <c r="DF41" s="629" t="s">
        <v>51</v>
      </c>
      <c r="DG41" s="801"/>
    </row>
    <row r="42" ht="15" customHeight="1" spans="1:111">
      <c r="A42" s="109"/>
      <c r="B42" s="729" t="s">
        <v>255</v>
      </c>
      <c r="C42" s="712"/>
      <c r="D42" s="722"/>
      <c r="E42" s="637">
        <v>0</v>
      </c>
      <c r="F42" s="637">
        <v>0</v>
      </c>
      <c r="G42" s="750"/>
      <c r="H42" s="629" t="s">
        <v>127</v>
      </c>
      <c r="I42" s="712"/>
      <c r="J42" s="722"/>
      <c r="K42" s="637">
        <v>0</v>
      </c>
      <c r="L42" s="637">
        <v>0</v>
      </c>
      <c r="M42" s="750"/>
      <c r="N42" s="629" t="s">
        <v>127</v>
      </c>
      <c r="O42" s="712"/>
      <c r="P42" s="722"/>
      <c r="Q42" s="637">
        <v>0</v>
      </c>
      <c r="R42" s="637">
        <v>0</v>
      </c>
      <c r="S42" s="637"/>
      <c r="T42" s="629" t="s">
        <v>127</v>
      </c>
      <c r="U42" s="712"/>
      <c r="V42" s="750">
        <v>0</v>
      </c>
      <c r="W42" s="750">
        <v>0</v>
      </c>
      <c r="X42" s="750">
        <v>0</v>
      </c>
      <c r="Y42" s="750">
        <v>0</v>
      </c>
      <c r="Z42" s="637">
        <v>0</v>
      </c>
      <c r="AA42" s="750">
        <v>0</v>
      </c>
      <c r="AB42" s="629" t="s">
        <v>127</v>
      </c>
      <c r="AC42" s="712"/>
      <c r="AD42" s="750">
        <v>0</v>
      </c>
      <c r="AE42" s="750">
        <v>0</v>
      </c>
      <c r="AF42" s="750">
        <v>0</v>
      </c>
      <c r="AG42" s="750">
        <v>0</v>
      </c>
      <c r="AH42" s="637">
        <v>0</v>
      </c>
      <c r="AI42" s="637">
        <v>0</v>
      </c>
      <c r="AJ42" s="629" t="s">
        <v>127</v>
      </c>
      <c r="AK42" s="712"/>
      <c r="AL42" s="750">
        <v>0</v>
      </c>
      <c r="AM42" s="750">
        <v>0</v>
      </c>
      <c r="AN42" s="750">
        <v>0</v>
      </c>
      <c r="AO42" s="750">
        <v>0</v>
      </c>
      <c r="AP42" s="637">
        <v>0</v>
      </c>
      <c r="AQ42" s="637">
        <v>0</v>
      </c>
      <c r="AR42" s="629" t="s">
        <v>127</v>
      </c>
      <c r="AS42" s="712"/>
      <c r="AT42" s="722">
        <v>820000</v>
      </c>
      <c r="AU42" s="750">
        <v>0</v>
      </c>
      <c r="AV42" s="750">
        <v>0</v>
      </c>
      <c r="AW42" s="750">
        <v>820000</v>
      </c>
      <c r="AX42" s="637">
        <v>820000</v>
      </c>
      <c r="AY42" s="637">
        <v>0</v>
      </c>
      <c r="AZ42" s="629" t="s">
        <v>127</v>
      </c>
      <c r="BA42" s="712"/>
      <c r="BB42" s="722">
        <v>0</v>
      </c>
      <c r="BC42" s="750">
        <v>0</v>
      </c>
      <c r="BD42" s="750">
        <v>0</v>
      </c>
      <c r="BE42" s="750">
        <v>0</v>
      </c>
      <c r="BF42" s="637">
        <v>0</v>
      </c>
      <c r="BG42" s="637">
        <v>0</v>
      </c>
      <c r="BH42" s="629" t="s">
        <v>127</v>
      </c>
      <c r="BI42" s="712"/>
      <c r="BJ42" s="722">
        <v>0</v>
      </c>
      <c r="BK42" s="750">
        <v>0</v>
      </c>
      <c r="BL42" s="750">
        <v>0</v>
      </c>
      <c r="BM42" s="750">
        <v>0</v>
      </c>
      <c r="BN42" s="637">
        <v>0</v>
      </c>
      <c r="BO42" s="637"/>
      <c r="BP42" s="629" t="s">
        <v>127</v>
      </c>
      <c r="BQ42" s="712"/>
      <c r="BR42" s="722">
        <v>0</v>
      </c>
      <c r="BS42" s="750">
        <v>0</v>
      </c>
      <c r="BT42" s="750">
        <v>0</v>
      </c>
      <c r="BU42" s="751">
        <v>0</v>
      </c>
      <c r="BV42" s="751">
        <v>0</v>
      </c>
      <c r="BW42" s="637">
        <v>0</v>
      </c>
      <c r="BX42" s="629" t="s">
        <v>127</v>
      </c>
      <c r="BY42" s="712"/>
      <c r="BZ42" s="637"/>
      <c r="CA42" s="637"/>
      <c r="CB42" s="637"/>
      <c r="CC42" s="751">
        <v>0</v>
      </c>
      <c r="CD42" s="751">
        <v>0</v>
      </c>
      <c r="CE42" s="637"/>
      <c r="CF42" s="629" t="s">
        <v>127</v>
      </c>
      <c r="CG42" s="712"/>
      <c r="CH42" s="759"/>
      <c r="CI42" s="637"/>
      <c r="CJ42" s="637"/>
      <c r="CK42" s="751">
        <v>0</v>
      </c>
      <c r="CL42" s="751">
        <v>0</v>
      </c>
      <c r="CM42" s="637"/>
      <c r="CN42" s="629" t="s">
        <v>127</v>
      </c>
      <c r="CO42" s="712"/>
      <c r="CP42" s="722">
        <v>820000</v>
      </c>
      <c r="CQ42" s="751">
        <v>0</v>
      </c>
      <c r="CR42" s="751"/>
      <c r="CS42" s="751">
        <v>820000</v>
      </c>
      <c r="CT42" s="751">
        <v>820000</v>
      </c>
      <c r="CU42" s="751">
        <v>0</v>
      </c>
      <c r="CV42" s="629" t="s">
        <v>127</v>
      </c>
      <c r="CW42" s="712"/>
      <c r="CX42" s="759">
        <v>0</v>
      </c>
      <c r="CY42" s="637"/>
      <c r="CZ42" s="637"/>
      <c r="DA42" s="637"/>
      <c r="DB42" s="637">
        <v>0</v>
      </c>
      <c r="DC42" s="683" t="s">
        <v>127</v>
      </c>
      <c r="DD42" s="683" t="s">
        <v>51</v>
      </c>
      <c r="DE42" s="629" t="s">
        <v>51</v>
      </c>
      <c r="DF42" s="629" t="s">
        <v>51</v>
      </c>
      <c r="DG42" s="801"/>
    </row>
    <row r="43" ht="15" customHeight="1" spans="1:111">
      <c r="A43" s="109"/>
      <c r="B43" s="729" t="s">
        <v>256</v>
      </c>
      <c r="C43" s="712"/>
      <c r="D43" s="722"/>
      <c r="E43" s="637">
        <v>0</v>
      </c>
      <c r="F43" s="637">
        <v>0</v>
      </c>
      <c r="G43" s="750"/>
      <c r="H43" s="629" t="s">
        <v>127</v>
      </c>
      <c r="I43" s="712"/>
      <c r="J43" s="722"/>
      <c r="K43" s="637">
        <v>0</v>
      </c>
      <c r="L43" s="637">
        <v>0</v>
      </c>
      <c r="M43" s="750"/>
      <c r="N43" s="629" t="s">
        <v>127</v>
      </c>
      <c r="O43" s="712"/>
      <c r="P43" s="722"/>
      <c r="Q43" s="637">
        <v>0</v>
      </c>
      <c r="R43" s="637">
        <v>0</v>
      </c>
      <c r="S43" s="637"/>
      <c r="T43" s="629" t="s">
        <v>127</v>
      </c>
      <c r="U43" s="712"/>
      <c r="V43" s="750">
        <v>0</v>
      </c>
      <c r="W43" s="750">
        <v>0</v>
      </c>
      <c r="X43" s="750">
        <v>0</v>
      </c>
      <c r="Y43" s="750">
        <v>0</v>
      </c>
      <c r="Z43" s="637">
        <v>0</v>
      </c>
      <c r="AA43" s="750">
        <v>0</v>
      </c>
      <c r="AB43" s="629" t="s">
        <v>127</v>
      </c>
      <c r="AC43" s="712"/>
      <c r="AD43" s="750">
        <v>0</v>
      </c>
      <c r="AE43" s="750">
        <v>0</v>
      </c>
      <c r="AF43" s="750">
        <v>0</v>
      </c>
      <c r="AG43" s="750">
        <v>0</v>
      </c>
      <c r="AH43" s="637">
        <v>0</v>
      </c>
      <c r="AI43" s="637">
        <v>0</v>
      </c>
      <c r="AJ43" s="629" t="s">
        <v>127</v>
      </c>
      <c r="AK43" s="712"/>
      <c r="AL43" s="750">
        <v>0</v>
      </c>
      <c r="AM43" s="750">
        <v>0</v>
      </c>
      <c r="AN43" s="750">
        <v>0</v>
      </c>
      <c r="AO43" s="750">
        <v>0</v>
      </c>
      <c r="AP43" s="637">
        <v>0</v>
      </c>
      <c r="AQ43" s="637">
        <v>0</v>
      </c>
      <c r="AR43" s="629" t="s">
        <v>127</v>
      </c>
      <c r="AS43" s="712"/>
      <c r="AT43" s="637">
        <v>0</v>
      </c>
      <c r="AU43" s="750">
        <v>0</v>
      </c>
      <c r="AV43" s="750">
        <v>0</v>
      </c>
      <c r="AW43" s="750">
        <v>0</v>
      </c>
      <c r="AX43" s="637">
        <v>0</v>
      </c>
      <c r="AY43" s="637">
        <v>0</v>
      </c>
      <c r="AZ43" s="629" t="s">
        <v>127</v>
      </c>
      <c r="BA43" s="712"/>
      <c r="BB43" s="722">
        <v>0</v>
      </c>
      <c r="BC43" s="750">
        <v>0</v>
      </c>
      <c r="BD43" s="750">
        <v>0</v>
      </c>
      <c r="BE43" s="750">
        <v>0</v>
      </c>
      <c r="BF43" s="637">
        <v>0</v>
      </c>
      <c r="BG43" s="637">
        <v>0</v>
      </c>
      <c r="BH43" s="629" t="s">
        <v>127</v>
      </c>
      <c r="BI43" s="712"/>
      <c r="BJ43" s="722">
        <v>0</v>
      </c>
      <c r="BK43" s="750">
        <v>0</v>
      </c>
      <c r="BL43" s="750">
        <v>0</v>
      </c>
      <c r="BM43" s="750">
        <v>0</v>
      </c>
      <c r="BN43" s="637">
        <v>0</v>
      </c>
      <c r="BO43" s="637"/>
      <c r="BP43" s="629" t="s">
        <v>127</v>
      </c>
      <c r="BQ43" s="712"/>
      <c r="BR43" s="722">
        <v>0</v>
      </c>
      <c r="BS43" s="750">
        <v>0</v>
      </c>
      <c r="BT43" s="750">
        <v>0</v>
      </c>
      <c r="BU43" s="751">
        <v>0</v>
      </c>
      <c r="BV43" s="751">
        <v>0</v>
      </c>
      <c r="BW43" s="637">
        <v>0</v>
      </c>
      <c r="BX43" s="629" t="s">
        <v>127</v>
      </c>
      <c r="BY43" s="712"/>
      <c r="BZ43" s="637"/>
      <c r="CA43" s="637"/>
      <c r="CB43" s="637"/>
      <c r="CC43" s="751">
        <v>0</v>
      </c>
      <c r="CD43" s="751">
        <v>0</v>
      </c>
      <c r="CE43" s="637"/>
      <c r="CF43" s="629" t="s">
        <v>127</v>
      </c>
      <c r="CG43" s="712"/>
      <c r="CH43" s="759"/>
      <c r="CI43" s="637"/>
      <c r="CJ43" s="637"/>
      <c r="CK43" s="751">
        <v>0</v>
      </c>
      <c r="CL43" s="751">
        <v>0</v>
      </c>
      <c r="CM43" s="637"/>
      <c r="CN43" s="629" t="s">
        <v>127</v>
      </c>
      <c r="CO43" s="712"/>
      <c r="CP43" s="722">
        <v>0</v>
      </c>
      <c r="CQ43" s="751">
        <v>0</v>
      </c>
      <c r="CR43" s="751"/>
      <c r="CS43" s="751">
        <v>0</v>
      </c>
      <c r="CT43" s="751">
        <v>0</v>
      </c>
      <c r="CU43" s="751">
        <v>0</v>
      </c>
      <c r="CV43" s="629" t="s">
        <v>127</v>
      </c>
      <c r="CW43" s="712"/>
      <c r="CX43" s="759">
        <v>0</v>
      </c>
      <c r="CY43" s="637"/>
      <c r="CZ43" s="637"/>
      <c r="DA43" s="637"/>
      <c r="DB43" s="637">
        <v>400000</v>
      </c>
      <c r="DC43" s="683">
        <v>-1</v>
      </c>
      <c r="DD43" s="683">
        <v>-1</v>
      </c>
      <c r="DE43" s="629">
        <v>-1</v>
      </c>
      <c r="DF43" s="629">
        <v>-1</v>
      </c>
      <c r="DG43" s="801"/>
    </row>
    <row r="44" ht="15" spans="1:111">
      <c r="A44" s="109"/>
      <c r="B44" s="729" t="s">
        <v>257</v>
      </c>
      <c r="C44" s="712"/>
      <c r="D44" s="722"/>
      <c r="E44" s="637">
        <v>0</v>
      </c>
      <c r="F44" s="637">
        <v>0</v>
      </c>
      <c r="G44" s="750"/>
      <c r="H44" s="629" t="s">
        <v>127</v>
      </c>
      <c r="I44" s="712"/>
      <c r="J44" s="722"/>
      <c r="K44" s="637">
        <v>0</v>
      </c>
      <c r="L44" s="637">
        <v>0</v>
      </c>
      <c r="M44" s="750"/>
      <c r="N44" s="629" t="s">
        <v>127</v>
      </c>
      <c r="O44" s="712"/>
      <c r="P44" s="722"/>
      <c r="Q44" s="637">
        <v>0</v>
      </c>
      <c r="R44" s="637">
        <v>0</v>
      </c>
      <c r="S44" s="637"/>
      <c r="T44" s="629" t="s">
        <v>127</v>
      </c>
      <c r="U44" s="712"/>
      <c r="V44" s="750">
        <v>0</v>
      </c>
      <c r="W44" s="750">
        <v>0</v>
      </c>
      <c r="X44" s="750">
        <v>0</v>
      </c>
      <c r="Y44" s="750">
        <v>0</v>
      </c>
      <c r="Z44" s="637">
        <v>0</v>
      </c>
      <c r="AA44" s="750">
        <v>0</v>
      </c>
      <c r="AB44" s="629" t="s">
        <v>127</v>
      </c>
      <c r="AC44" s="712"/>
      <c r="AD44" s="750">
        <v>0</v>
      </c>
      <c r="AE44" s="750">
        <v>0</v>
      </c>
      <c r="AF44" s="750">
        <v>0</v>
      </c>
      <c r="AG44" s="750">
        <v>0</v>
      </c>
      <c r="AH44" s="637">
        <v>0</v>
      </c>
      <c r="AI44" s="637">
        <v>0</v>
      </c>
      <c r="AJ44" s="629" t="s">
        <v>127</v>
      </c>
      <c r="AK44" s="712"/>
      <c r="AL44" s="750">
        <v>0</v>
      </c>
      <c r="AM44" s="750">
        <v>0</v>
      </c>
      <c r="AN44" s="750">
        <v>0</v>
      </c>
      <c r="AO44" s="750">
        <v>0</v>
      </c>
      <c r="AP44" s="637">
        <v>0</v>
      </c>
      <c r="AQ44" s="637">
        <v>0</v>
      </c>
      <c r="AR44" s="629" t="s">
        <v>127</v>
      </c>
      <c r="AS44" s="712"/>
      <c r="AT44" s="637">
        <v>0</v>
      </c>
      <c r="AU44" s="750">
        <v>0</v>
      </c>
      <c r="AV44" s="750">
        <v>0</v>
      </c>
      <c r="AW44" s="750">
        <v>0</v>
      </c>
      <c r="AX44" s="637">
        <v>0</v>
      </c>
      <c r="AY44" s="637">
        <v>0</v>
      </c>
      <c r="AZ44" s="629" t="s">
        <v>127</v>
      </c>
      <c r="BA44" s="712"/>
      <c r="BB44" s="722">
        <v>0</v>
      </c>
      <c r="BC44" s="750">
        <v>0</v>
      </c>
      <c r="BD44" s="750">
        <v>0</v>
      </c>
      <c r="BE44" s="750">
        <v>0</v>
      </c>
      <c r="BF44" s="637">
        <v>0</v>
      </c>
      <c r="BG44" s="637">
        <v>0</v>
      </c>
      <c r="BH44" s="629" t="s">
        <v>127</v>
      </c>
      <c r="BI44" s="712"/>
      <c r="BJ44" s="722">
        <v>0</v>
      </c>
      <c r="BK44" s="750">
        <v>0</v>
      </c>
      <c r="BL44" s="750">
        <v>0</v>
      </c>
      <c r="BM44" s="750">
        <v>0</v>
      </c>
      <c r="BN44" s="637">
        <v>0</v>
      </c>
      <c r="BO44" s="637"/>
      <c r="BP44" s="629" t="s">
        <v>127</v>
      </c>
      <c r="BQ44" s="712"/>
      <c r="BR44" s="722">
        <v>0</v>
      </c>
      <c r="BS44" s="750">
        <v>0</v>
      </c>
      <c r="BT44" s="750">
        <v>0</v>
      </c>
      <c r="BU44" s="751">
        <v>0</v>
      </c>
      <c r="BV44" s="751">
        <v>0</v>
      </c>
      <c r="BW44" s="637">
        <v>0</v>
      </c>
      <c r="BX44" s="629" t="s">
        <v>127</v>
      </c>
      <c r="BY44" s="712"/>
      <c r="BZ44" s="637"/>
      <c r="CA44" s="637"/>
      <c r="CB44" s="637"/>
      <c r="CC44" s="751">
        <v>0</v>
      </c>
      <c r="CD44" s="751">
        <v>0</v>
      </c>
      <c r="CE44" s="637"/>
      <c r="CF44" s="629" t="s">
        <v>127</v>
      </c>
      <c r="CG44" s="712"/>
      <c r="CH44" s="759"/>
      <c r="CI44" s="637"/>
      <c r="CJ44" s="637"/>
      <c r="CK44" s="751">
        <v>0</v>
      </c>
      <c r="CL44" s="751">
        <v>0</v>
      </c>
      <c r="CM44" s="637"/>
      <c r="CN44" s="629" t="s">
        <v>127</v>
      </c>
      <c r="CO44" s="712"/>
      <c r="CP44" s="722">
        <v>0</v>
      </c>
      <c r="CQ44" s="751">
        <v>0</v>
      </c>
      <c r="CR44" s="751"/>
      <c r="CS44" s="751">
        <v>0</v>
      </c>
      <c r="CT44" s="751">
        <v>0</v>
      </c>
      <c r="CU44" s="751">
        <v>0</v>
      </c>
      <c r="CV44" s="629" t="s">
        <v>127</v>
      </c>
      <c r="CW44" s="712"/>
      <c r="CX44" s="759">
        <v>0</v>
      </c>
      <c r="CY44" s="637"/>
      <c r="CZ44" s="637"/>
      <c r="DA44" s="637"/>
      <c r="DB44" s="637">
        <v>0</v>
      </c>
      <c r="DC44" s="683" t="s">
        <v>127</v>
      </c>
      <c r="DD44" s="683" t="s">
        <v>51</v>
      </c>
      <c r="DE44" s="629" t="s">
        <v>51</v>
      </c>
      <c r="DF44" s="629" t="s">
        <v>51</v>
      </c>
      <c r="DG44" s="801"/>
    </row>
    <row r="45" ht="15" spans="1:111">
      <c r="A45" s="109"/>
      <c r="B45" s="729" t="s">
        <v>258</v>
      </c>
      <c r="C45" s="712"/>
      <c r="D45" s="722"/>
      <c r="E45" s="637">
        <v>0</v>
      </c>
      <c r="F45" s="637">
        <v>0</v>
      </c>
      <c r="G45" s="750"/>
      <c r="H45" s="629" t="s">
        <v>127</v>
      </c>
      <c r="I45" s="712"/>
      <c r="J45" s="722"/>
      <c r="K45" s="750">
        <v>5819592.5</v>
      </c>
      <c r="L45" s="637">
        <v>-5819592.5</v>
      </c>
      <c r="M45" s="750"/>
      <c r="N45" s="629" t="s">
        <v>127</v>
      </c>
      <c r="O45" s="712"/>
      <c r="P45" s="722">
        <v>400000</v>
      </c>
      <c r="Q45" s="637">
        <v>5819592.5</v>
      </c>
      <c r="R45" s="637">
        <v>-5419592.5</v>
      </c>
      <c r="S45" s="637"/>
      <c r="T45" s="629" t="s">
        <v>127</v>
      </c>
      <c r="U45" s="712"/>
      <c r="V45" s="750">
        <v>0</v>
      </c>
      <c r="W45" s="637">
        <v>5819592.5</v>
      </c>
      <c r="X45" s="750">
        <v>5819592.5</v>
      </c>
      <c r="Y45" s="750">
        <v>-5819592.5</v>
      </c>
      <c r="Z45" s="637">
        <v>-5819592.5</v>
      </c>
      <c r="AA45" s="750">
        <v>0</v>
      </c>
      <c r="AB45" s="629" t="s">
        <v>127</v>
      </c>
      <c r="AC45" s="712"/>
      <c r="AD45" s="750">
        <v>0</v>
      </c>
      <c r="AE45" s="637">
        <v>5819592.5</v>
      </c>
      <c r="AF45" s="750">
        <v>5819592.5</v>
      </c>
      <c r="AG45" s="750">
        <v>-5819592.5</v>
      </c>
      <c r="AH45" s="637">
        <v>-5819592.5</v>
      </c>
      <c r="AI45" s="637">
        <v>1990000</v>
      </c>
      <c r="AJ45" s="629">
        <v>-1</v>
      </c>
      <c r="AK45" s="712"/>
      <c r="AL45" s="750">
        <v>0</v>
      </c>
      <c r="AM45" s="637">
        <v>5819592.5</v>
      </c>
      <c r="AN45" s="750">
        <v>5819592.5</v>
      </c>
      <c r="AO45" s="750">
        <v>-5819592.5</v>
      </c>
      <c r="AP45" s="637">
        <v>-5819592.5</v>
      </c>
      <c r="AQ45" s="637">
        <v>839999.999999999</v>
      </c>
      <c r="AR45" s="629">
        <v>-1</v>
      </c>
      <c r="AS45" s="712"/>
      <c r="AT45" s="722">
        <v>250000</v>
      </c>
      <c r="AU45" s="637">
        <v>5819592.5</v>
      </c>
      <c r="AV45" s="750">
        <v>5819592.5</v>
      </c>
      <c r="AW45" s="750">
        <v>-5569592.5</v>
      </c>
      <c r="AX45" s="637">
        <v>-5569592.5</v>
      </c>
      <c r="AY45" s="637">
        <v>0</v>
      </c>
      <c r="AZ45" s="629" t="s">
        <v>127</v>
      </c>
      <c r="BA45" s="712"/>
      <c r="BB45" s="722">
        <v>200002</v>
      </c>
      <c r="BC45" s="750">
        <v>5819592.5</v>
      </c>
      <c r="BD45" s="750">
        <v>5819592.5</v>
      </c>
      <c r="BE45" s="750">
        <v>-5619590.5</v>
      </c>
      <c r="BF45" s="637">
        <v>-5619590.5</v>
      </c>
      <c r="BG45" s="637">
        <v>8740225</v>
      </c>
      <c r="BH45" s="629">
        <v>-0.977117065064114</v>
      </c>
      <c r="BI45" s="712"/>
      <c r="BJ45" s="722">
        <v>0</v>
      </c>
      <c r="BK45" s="750">
        <v>5819592.5</v>
      </c>
      <c r="BL45" s="750">
        <v>5819592.5</v>
      </c>
      <c r="BM45" s="750">
        <v>-5819592.5</v>
      </c>
      <c r="BN45" s="637">
        <v>-5819592.5</v>
      </c>
      <c r="BO45" s="637">
        <v>16878996</v>
      </c>
      <c r="BP45" s="629">
        <v>-1</v>
      </c>
      <c r="BQ45" s="712"/>
      <c r="BR45" s="722">
        <v>0</v>
      </c>
      <c r="BS45" s="750">
        <v>5819592.5</v>
      </c>
      <c r="BT45" s="750">
        <v>5819592.5</v>
      </c>
      <c r="BU45" s="751">
        <v>-5819592.5</v>
      </c>
      <c r="BV45" s="751">
        <v>-5819592.5</v>
      </c>
      <c r="BW45" s="637">
        <v>0</v>
      </c>
      <c r="BX45" s="629" t="s">
        <v>127</v>
      </c>
      <c r="BY45" s="712"/>
      <c r="BZ45" s="637"/>
      <c r="CA45" s="637"/>
      <c r="CB45" s="637"/>
      <c r="CC45" s="751">
        <v>0</v>
      </c>
      <c r="CD45" s="751">
        <v>0</v>
      </c>
      <c r="CE45" s="637"/>
      <c r="CF45" s="629" t="s">
        <v>127</v>
      </c>
      <c r="CG45" s="712"/>
      <c r="CH45" s="759"/>
      <c r="CI45" s="637"/>
      <c r="CJ45" s="637"/>
      <c r="CK45" s="751">
        <v>0</v>
      </c>
      <c r="CL45" s="751">
        <v>0</v>
      </c>
      <c r="CM45" s="637"/>
      <c r="CN45" s="629" t="s">
        <v>127</v>
      </c>
      <c r="CO45" s="712"/>
      <c r="CP45" s="722">
        <v>850002</v>
      </c>
      <c r="CQ45" s="751">
        <v>52376332.5</v>
      </c>
      <c r="CR45" s="751"/>
      <c r="CS45" s="751">
        <v>-51526330.5</v>
      </c>
      <c r="CT45" s="751">
        <v>850002</v>
      </c>
      <c r="CU45" s="751">
        <v>28449221</v>
      </c>
      <c r="CV45" s="629">
        <v>-0.970122134451414</v>
      </c>
      <c r="CW45" s="712"/>
      <c r="CX45" s="759">
        <v>69835110</v>
      </c>
      <c r="CY45" s="637"/>
      <c r="CZ45" s="637"/>
      <c r="DA45" s="637"/>
      <c r="DB45" s="637">
        <v>30628585</v>
      </c>
      <c r="DC45" s="683">
        <v>1.28006321545706</v>
      </c>
      <c r="DD45" s="683">
        <v>-1</v>
      </c>
      <c r="DE45" s="629">
        <v>-1</v>
      </c>
      <c r="DF45" s="629">
        <v>-1</v>
      </c>
      <c r="DG45" s="801"/>
    </row>
    <row r="46" ht="15" spans="1:111">
      <c r="A46" s="109"/>
      <c r="B46" s="729" t="s">
        <v>259</v>
      </c>
      <c r="C46" s="712"/>
      <c r="D46" s="722"/>
      <c r="E46" s="637">
        <v>0</v>
      </c>
      <c r="F46" s="637">
        <v>0</v>
      </c>
      <c r="G46" s="750"/>
      <c r="H46" s="629" t="s">
        <v>127</v>
      </c>
      <c r="I46" s="712"/>
      <c r="J46" s="722"/>
      <c r="K46" s="637">
        <v>0</v>
      </c>
      <c r="L46" s="637">
        <v>0</v>
      </c>
      <c r="M46" s="750">
        <v>7575000</v>
      </c>
      <c r="N46" s="629">
        <v>-1</v>
      </c>
      <c r="O46" s="712"/>
      <c r="P46" s="722"/>
      <c r="Q46" s="637">
        <v>0</v>
      </c>
      <c r="R46" s="637">
        <v>0</v>
      </c>
      <c r="S46" s="637"/>
      <c r="T46" s="629" t="s">
        <v>127</v>
      </c>
      <c r="U46" s="712"/>
      <c r="V46" s="750">
        <v>0</v>
      </c>
      <c r="W46" s="750">
        <v>0</v>
      </c>
      <c r="X46" s="750">
        <v>0</v>
      </c>
      <c r="Y46" s="750">
        <v>0</v>
      </c>
      <c r="Z46" s="637">
        <v>0</v>
      </c>
      <c r="AA46" s="750">
        <v>0</v>
      </c>
      <c r="AB46" s="629" t="s">
        <v>127</v>
      </c>
      <c r="AC46" s="712"/>
      <c r="AD46" s="750">
        <v>0</v>
      </c>
      <c r="AE46" s="750">
        <v>0</v>
      </c>
      <c r="AF46" s="750">
        <v>0</v>
      </c>
      <c r="AG46" s="750">
        <v>0</v>
      </c>
      <c r="AH46" s="637">
        <v>0</v>
      </c>
      <c r="AI46" s="637">
        <v>0</v>
      </c>
      <c r="AJ46" s="629" t="s">
        <v>127</v>
      </c>
      <c r="AK46" s="712"/>
      <c r="AL46" s="750">
        <v>0</v>
      </c>
      <c r="AM46" s="750">
        <v>0</v>
      </c>
      <c r="AN46" s="750">
        <v>0</v>
      </c>
      <c r="AO46" s="750">
        <v>0</v>
      </c>
      <c r="AP46" s="637">
        <v>0</v>
      </c>
      <c r="AQ46" s="637">
        <v>0</v>
      </c>
      <c r="AR46" s="629" t="s">
        <v>127</v>
      </c>
      <c r="AS46" s="712"/>
      <c r="AT46" s="637">
        <v>0</v>
      </c>
      <c r="AU46" s="750">
        <v>0</v>
      </c>
      <c r="AV46" s="750">
        <v>0</v>
      </c>
      <c r="AW46" s="750">
        <v>0</v>
      </c>
      <c r="AX46" s="637">
        <v>0</v>
      </c>
      <c r="AY46" s="637">
        <v>0</v>
      </c>
      <c r="AZ46" s="629" t="s">
        <v>127</v>
      </c>
      <c r="BA46" s="712"/>
      <c r="BB46" s="722">
        <v>0</v>
      </c>
      <c r="BC46" s="750">
        <v>0</v>
      </c>
      <c r="BD46" s="750">
        <v>0</v>
      </c>
      <c r="BE46" s="750">
        <v>0</v>
      </c>
      <c r="BF46" s="637">
        <v>0</v>
      </c>
      <c r="BG46" s="637">
        <v>0</v>
      </c>
      <c r="BH46" s="629" t="s">
        <v>127</v>
      </c>
      <c r="BI46" s="712"/>
      <c r="BJ46" s="722">
        <v>0</v>
      </c>
      <c r="BK46" s="750">
        <v>0</v>
      </c>
      <c r="BL46" s="750">
        <v>0</v>
      </c>
      <c r="BM46" s="750">
        <v>0</v>
      </c>
      <c r="BN46" s="637">
        <v>0</v>
      </c>
      <c r="BO46" s="637"/>
      <c r="BP46" s="629" t="s">
        <v>127</v>
      </c>
      <c r="BQ46" s="712"/>
      <c r="BR46" s="722">
        <v>0</v>
      </c>
      <c r="BS46" s="750">
        <v>0</v>
      </c>
      <c r="BT46" s="750">
        <v>0</v>
      </c>
      <c r="BU46" s="751">
        <v>0</v>
      </c>
      <c r="BV46" s="751">
        <v>0</v>
      </c>
      <c r="BW46" s="637">
        <v>0</v>
      </c>
      <c r="BX46" s="629" t="s">
        <v>127</v>
      </c>
      <c r="BY46" s="712"/>
      <c r="BZ46" s="637"/>
      <c r="CA46" s="637"/>
      <c r="CB46" s="637"/>
      <c r="CC46" s="751">
        <v>0</v>
      </c>
      <c r="CD46" s="751">
        <v>0</v>
      </c>
      <c r="CE46" s="637"/>
      <c r="CF46" s="629" t="s">
        <v>127</v>
      </c>
      <c r="CG46" s="712"/>
      <c r="CH46" s="759"/>
      <c r="CI46" s="637"/>
      <c r="CJ46" s="637"/>
      <c r="CK46" s="751">
        <v>0</v>
      </c>
      <c r="CL46" s="751">
        <v>0</v>
      </c>
      <c r="CM46" s="637"/>
      <c r="CN46" s="629" t="s">
        <v>127</v>
      </c>
      <c r="CO46" s="712"/>
      <c r="CP46" s="722">
        <v>0</v>
      </c>
      <c r="CQ46" s="751">
        <v>0</v>
      </c>
      <c r="CR46" s="751"/>
      <c r="CS46" s="751">
        <v>0</v>
      </c>
      <c r="CT46" s="751">
        <v>0</v>
      </c>
      <c r="CU46" s="751">
        <v>7575000</v>
      </c>
      <c r="CV46" s="629">
        <v>-1</v>
      </c>
      <c r="CW46" s="712"/>
      <c r="CX46" s="759">
        <v>0</v>
      </c>
      <c r="CY46" s="637"/>
      <c r="CZ46" s="637"/>
      <c r="DA46" s="637"/>
      <c r="DB46" s="637">
        <v>0</v>
      </c>
      <c r="DC46" s="683" t="s">
        <v>127</v>
      </c>
      <c r="DD46" s="683" t="s">
        <v>51</v>
      </c>
      <c r="DE46" s="629" t="s">
        <v>51</v>
      </c>
      <c r="DF46" s="629" t="s">
        <v>51</v>
      </c>
      <c r="DG46" s="801"/>
    </row>
    <row r="47" ht="15" spans="1:111">
      <c r="A47" s="713"/>
      <c r="B47" s="729" t="s">
        <v>260</v>
      </c>
      <c r="C47" s="721"/>
      <c r="D47" s="722"/>
      <c r="E47" s="637">
        <v>0</v>
      </c>
      <c r="F47" s="637">
        <v>0</v>
      </c>
      <c r="G47" s="750"/>
      <c r="H47" s="629" t="s">
        <v>127</v>
      </c>
      <c r="I47" s="721"/>
      <c r="J47" s="722">
        <v>287000</v>
      </c>
      <c r="K47" s="750">
        <v>1000000</v>
      </c>
      <c r="L47" s="637">
        <v>-713000</v>
      </c>
      <c r="M47" s="750"/>
      <c r="N47" s="629" t="s">
        <v>127</v>
      </c>
      <c r="O47" s="721"/>
      <c r="P47" s="722">
        <v>2449472</v>
      </c>
      <c r="Q47" s="637">
        <v>1000000</v>
      </c>
      <c r="R47" s="637">
        <v>1449472</v>
      </c>
      <c r="S47" s="637"/>
      <c r="T47" s="629" t="s">
        <v>127</v>
      </c>
      <c r="U47" s="721"/>
      <c r="V47" s="722">
        <v>17500000</v>
      </c>
      <c r="W47" s="637">
        <v>2000000</v>
      </c>
      <c r="X47" s="750">
        <v>2000000</v>
      </c>
      <c r="Y47" s="750">
        <v>15500000</v>
      </c>
      <c r="Z47" s="637">
        <v>15500000</v>
      </c>
      <c r="AA47" s="750">
        <v>0</v>
      </c>
      <c r="AB47" s="629" t="s">
        <v>127</v>
      </c>
      <c r="AC47" s="721"/>
      <c r="AD47" s="722">
        <v>2753800</v>
      </c>
      <c r="AE47" s="637">
        <v>2000000</v>
      </c>
      <c r="AF47" s="750">
        <v>2000000</v>
      </c>
      <c r="AG47" s="750">
        <v>753799.999999998</v>
      </c>
      <c r="AH47" s="637">
        <v>753799.999999998</v>
      </c>
      <c r="AI47" s="637">
        <v>0</v>
      </c>
      <c r="AJ47" s="629" t="s">
        <v>127</v>
      </c>
      <c r="AK47" s="721"/>
      <c r="AL47" s="722">
        <v>1440174.91</v>
      </c>
      <c r="AM47" s="637">
        <v>2000000</v>
      </c>
      <c r="AN47" s="750">
        <v>2000000</v>
      </c>
      <c r="AO47" s="750">
        <v>-559825.09</v>
      </c>
      <c r="AP47" s="637">
        <v>-559825.09</v>
      </c>
      <c r="AQ47" s="637">
        <v>150000</v>
      </c>
      <c r="AR47" s="629">
        <v>8.60116606666664</v>
      </c>
      <c r="AS47" s="721"/>
      <c r="AT47" s="722">
        <v>1756631.91</v>
      </c>
      <c r="AU47" s="637">
        <v>2000000</v>
      </c>
      <c r="AV47" s="750">
        <v>2000000</v>
      </c>
      <c r="AW47" s="750">
        <v>-243368.089999997</v>
      </c>
      <c r="AX47" s="637">
        <v>-243368.089999997</v>
      </c>
      <c r="AY47" s="637">
        <v>0</v>
      </c>
      <c r="AZ47" s="629" t="s">
        <v>127</v>
      </c>
      <c r="BA47" s="721"/>
      <c r="BB47" s="722">
        <v>0</v>
      </c>
      <c r="BC47" s="750">
        <v>2000000</v>
      </c>
      <c r="BD47" s="750">
        <v>2000000</v>
      </c>
      <c r="BE47" s="750">
        <v>-2000000</v>
      </c>
      <c r="BF47" s="637">
        <v>-2000000</v>
      </c>
      <c r="BG47" s="637">
        <v>4880000</v>
      </c>
      <c r="BH47" s="629">
        <v>-1</v>
      </c>
      <c r="BI47" s="721"/>
      <c r="BJ47" s="722">
        <v>-14113.8252936095</v>
      </c>
      <c r="BK47" s="750">
        <v>2000000</v>
      </c>
      <c r="BL47" s="750">
        <v>2000000</v>
      </c>
      <c r="BM47" s="750">
        <v>-2014113.82529361</v>
      </c>
      <c r="BN47" s="637">
        <v>-2014113.82529361</v>
      </c>
      <c r="BO47" s="637">
        <v>924999.999999997</v>
      </c>
      <c r="BP47" s="629">
        <v>-1.0152581895066</v>
      </c>
      <c r="BQ47" s="721"/>
      <c r="BR47" s="722">
        <v>0</v>
      </c>
      <c r="BS47" s="750">
        <v>2000000</v>
      </c>
      <c r="BT47" s="750">
        <v>2000000</v>
      </c>
      <c r="BU47" s="751">
        <v>-2000000</v>
      </c>
      <c r="BV47" s="751">
        <v>-2000000</v>
      </c>
      <c r="BW47" s="637">
        <v>0</v>
      </c>
      <c r="BX47" s="629" t="s">
        <v>127</v>
      </c>
      <c r="BY47" s="721"/>
      <c r="BZ47" s="637"/>
      <c r="CA47" s="637"/>
      <c r="CB47" s="637"/>
      <c r="CC47" s="751">
        <v>0</v>
      </c>
      <c r="CD47" s="751">
        <v>0</v>
      </c>
      <c r="CE47" s="637"/>
      <c r="CF47" s="629" t="s">
        <v>127</v>
      </c>
      <c r="CG47" s="721"/>
      <c r="CH47" s="759"/>
      <c r="CI47" s="637"/>
      <c r="CJ47" s="637"/>
      <c r="CK47" s="751">
        <v>0</v>
      </c>
      <c r="CL47" s="751">
        <v>0</v>
      </c>
      <c r="CM47" s="637"/>
      <c r="CN47" s="629" t="s">
        <v>127</v>
      </c>
      <c r="CO47" s="721"/>
      <c r="CP47" s="722">
        <v>26172964.9947064</v>
      </c>
      <c r="CQ47" s="751">
        <v>16000000</v>
      </c>
      <c r="CR47" s="751"/>
      <c r="CS47" s="751">
        <v>10172964.9947064</v>
      </c>
      <c r="CT47" s="751">
        <v>26172964.9947064</v>
      </c>
      <c r="CU47" s="751">
        <v>5955000</v>
      </c>
      <c r="CV47" s="629">
        <v>3.39512426443432</v>
      </c>
      <c r="CW47" s="721"/>
      <c r="CX47" s="759">
        <v>12000000</v>
      </c>
      <c r="CY47" s="637"/>
      <c r="CZ47" s="637"/>
      <c r="DA47" s="637"/>
      <c r="DB47" s="637">
        <v>19662050</v>
      </c>
      <c r="DC47" s="683">
        <v>-0.38968724014027</v>
      </c>
      <c r="DD47" s="683">
        <v>-1</v>
      </c>
      <c r="DE47" s="629">
        <v>-1</v>
      </c>
      <c r="DF47" s="629">
        <v>-1</v>
      </c>
      <c r="DG47" s="801"/>
    </row>
    <row r="48" ht="15" spans="1:111">
      <c r="A48" s="109"/>
      <c r="B48" s="729" t="s">
        <v>261</v>
      </c>
      <c r="C48" s="712"/>
      <c r="D48" s="722"/>
      <c r="E48" s="637">
        <v>0</v>
      </c>
      <c r="F48" s="637">
        <v>0</v>
      </c>
      <c r="G48" s="750"/>
      <c r="H48" s="629" t="s">
        <v>127</v>
      </c>
      <c r="I48" s="712"/>
      <c r="J48" s="722"/>
      <c r="K48" s="637">
        <v>0</v>
      </c>
      <c r="L48" s="637">
        <v>0</v>
      </c>
      <c r="M48" s="750"/>
      <c r="N48" s="629" t="s">
        <v>127</v>
      </c>
      <c r="O48" s="712"/>
      <c r="P48" s="722"/>
      <c r="Q48" s="637">
        <v>0</v>
      </c>
      <c r="R48" s="637">
        <v>0</v>
      </c>
      <c r="S48" s="637"/>
      <c r="T48" s="629" t="s">
        <v>127</v>
      </c>
      <c r="U48" s="712"/>
      <c r="V48" s="750">
        <v>0</v>
      </c>
      <c r="W48" s="750">
        <v>0</v>
      </c>
      <c r="X48" s="750">
        <v>0</v>
      </c>
      <c r="Y48" s="750">
        <v>0</v>
      </c>
      <c r="Z48" s="637">
        <v>0</v>
      </c>
      <c r="AA48" s="750">
        <v>0</v>
      </c>
      <c r="AB48" s="629" t="s">
        <v>127</v>
      </c>
      <c r="AC48" s="712"/>
      <c r="AD48" s="722">
        <v>8744000</v>
      </c>
      <c r="AE48" s="750">
        <v>0</v>
      </c>
      <c r="AF48" s="750">
        <v>0</v>
      </c>
      <c r="AG48" s="750">
        <v>8744000</v>
      </c>
      <c r="AH48" s="637">
        <v>8744000</v>
      </c>
      <c r="AI48" s="637">
        <v>0</v>
      </c>
      <c r="AJ48" s="629" t="s">
        <v>127</v>
      </c>
      <c r="AK48" s="712"/>
      <c r="AL48" s="722">
        <v>2180000</v>
      </c>
      <c r="AM48" s="750">
        <v>0</v>
      </c>
      <c r="AN48" s="750">
        <v>0</v>
      </c>
      <c r="AO48" s="750">
        <v>2180000</v>
      </c>
      <c r="AP48" s="637">
        <v>2180000</v>
      </c>
      <c r="AQ48" s="637">
        <v>0</v>
      </c>
      <c r="AR48" s="629" t="s">
        <v>127</v>
      </c>
      <c r="AS48" s="712"/>
      <c r="AT48" s="637">
        <v>0</v>
      </c>
      <c r="AU48" s="750">
        <v>0</v>
      </c>
      <c r="AV48" s="750">
        <v>0</v>
      </c>
      <c r="AW48" s="750">
        <v>0</v>
      </c>
      <c r="AX48" s="637">
        <v>0</v>
      </c>
      <c r="AY48" s="637">
        <v>0</v>
      </c>
      <c r="AZ48" s="629" t="s">
        <v>127</v>
      </c>
      <c r="BA48" s="712"/>
      <c r="BB48" s="722">
        <v>0</v>
      </c>
      <c r="BC48" s="750">
        <v>0</v>
      </c>
      <c r="BD48" s="750">
        <v>0</v>
      </c>
      <c r="BE48" s="750">
        <v>0</v>
      </c>
      <c r="BF48" s="637">
        <v>0</v>
      </c>
      <c r="BG48" s="637">
        <v>0</v>
      </c>
      <c r="BH48" s="629" t="s">
        <v>127</v>
      </c>
      <c r="BI48" s="712"/>
      <c r="BJ48" s="722">
        <v>0</v>
      </c>
      <c r="BK48" s="750">
        <v>0</v>
      </c>
      <c r="BL48" s="750">
        <v>0</v>
      </c>
      <c r="BM48" s="750">
        <v>0</v>
      </c>
      <c r="BN48" s="637">
        <v>0</v>
      </c>
      <c r="BO48" s="637"/>
      <c r="BP48" s="629" t="s">
        <v>127</v>
      </c>
      <c r="BQ48" s="712"/>
      <c r="BR48" s="722">
        <v>0</v>
      </c>
      <c r="BS48" s="750">
        <v>0</v>
      </c>
      <c r="BT48" s="750">
        <v>0</v>
      </c>
      <c r="BU48" s="751">
        <v>0</v>
      </c>
      <c r="BV48" s="751">
        <v>0</v>
      </c>
      <c r="BW48" s="637">
        <v>0</v>
      </c>
      <c r="BX48" s="629" t="s">
        <v>127</v>
      </c>
      <c r="BY48" s="712"/>
      <c r="BZ48" s="637"/>
      <c r="CA48" s="637"/>
      <c r="CB48" s="637"/>
      <c r="CC48" s="751">
        <v>0</v>
      </c>
      <c r="CD48" s="751">
        <v>0</v>
      </c>
      <c r="CE48" s="637"/>
      <c r="CF48" s="629" t="s">
        <v>127</v>
      </c>
      <c r="CG48" s="712"/>
      <c r="CH48" s="759"/>
      <c r="CI48" s="637"/>
      <c r="CJ48" s="637"/>
      <c r="CK48" s="751">
        <v>0</v>
      </c>
      <c r="CL48" s="751">
        <v>0</v>
      </c>
      <c r="CM48" s="637"/>
      <c r="CN48" s="629" t="s">
        <v>127</v>
      </c>
      <c r="CO48" s="712"/>
      <c r="CP48" s="722">
        <v>10924000</v>
      </c>
      <c r="CQ48" s="751">
        <v>0</v>
      </c>
      <c r="CR48" s="751"/>
      <c r="CS48" s="751">
        <v>10924000</v>
      </c>
      <c r="CT48" s="751">
        <v>10924000</v>
      </c>
      <c r="CU48" s="751">
        <v>0</v>
      </c>
      <c r="CV48" s="629" t="s">
        <v>127</v>
      </c>
      <c r="CW48" s="712"/>
      <c r="CX48" s="759">
        <v>0</v>
      </c>
      <c r="CY48" s="637"/>
      <c r="CZ48" s="637"/>
      <c r="DA48" s="637"/>
      <c r="DB48" s="637">
        <v>0</v>
      </c>
      <c r="DC48" s="683" t="s">
        <v>127</v>
      </c>
      <c r="DD48" s="683" t="s">
        <v>51</v>
      </c>
      <c r="DE48" s="629" t="s">
        <v>51</v>
      </c>
      <c r="DF48" s="629" t="s">
        <v>51</v>
      </c>
      <c r="DG48" s="801"/>
    </row>
    <row r="49" ht="15" spans="1:111">
      <c r="A49" s="109"/>
      <c r="B49" s="729" t="s">
        <v>262</v>
      </c>
      <c r="C49" s="712"/>
      <c r="D49" s="722"/>
      <c r="E49" s="637">
        <v>0</v>
      </c>
      <c r="F49" s="637">
        <v>0</v>
      </c>
      <c r="G49" s="750"/>
      <c r="H49" s="629" t="s">
        <v>127</v>
      </c>
      <c r="I49" s="712"/>
      <c r="J49" s="722"/>
      <c r="K49" s="637">
        <v>0</v>
      </c>
      <c r="L49" s="637">
        <v>0</v>
      </c>
      <c r="M49" s="750"/>
      <c r="N49" s="629" t="s">
        <v>127</v>
      </c>
      <c r="O49" s="712"/>
      <c r="P49" s="722"/>
      <c r="Q49" s="637">
        <v>0</v>
      </c>
      <c r="R49" s="637">
        <v>0</v>
      </c>
      <c r="S49" s="637"/>
      <c r="T49" s="629" t="s">
        <v>127</v>
      </c>
      <c r="U49" s="712"/>
      <c r="V49" s="750">
        <v>0</v>
      </c>
      <c r="W49" s="750">
        <v>0</v>
      </c>
      <c r="X49" s="750">
        <v>0</v>
      </c>
      <c r="Y49" s="750">
        <v>0</v>
      </c>
      <c r="Z49" s="637">
        <v>0</v>
      </c>
      <c r="AA49" s="750">
        <v>0</v>
      </c>
      <c r="AB49" s="629" t="s">
        <v>127</v>
      </c>
      <c r="AC49" s="712"/>
      <c r="AD49" s="750">
        <v>0</v>
      </c>
      <c r="AE49" s="750">
        <v>0</v>
      </c>
      <c r="AF49" s="750">
        <v>0</v>
      </c>
      <c r="AG49" s="750">
        <v>0</v>
      </c>
      <c r="AH49" s="637">
        <v>0</v>
      </c>
      <c r="AI49" s="637">
        <v>0</v>
      </c>
      <c r="AJ49" s="629" t="s">
        <v>127</v>
      </c>
      <c r="AK49" s="712"/>
      <c r="AL49" s="750">
        <v>0</v>
      </c>
      <c r="AM49" s="750">
        <v>0</v>
      </c>
      <c r="AN49" s="750">
        <v>0</v>
      </c>
      <c r="AO49" s="750">
        <v>0</v>
      </c>
      <c r="AP49" s="637">
        <v>0</v>
      </c>
      <c r="AQ49" s="637">
        <v>0</v>
      </c>
      <c r="AR49" s="629" t="s">
        <v>127</v>
      </c>
      <c r="AS49" s="712"/>
      <c r="AT49" s="637">
        <v>0</v>
      </c>
      <c r="AU49" s="750">
        <v>0</v>
      </c>
      <c r="AV49" s="750">
        <v>0</v>
      </c>
      <c r="AW49" s="750">
        <v>0</v>
      </c>
      <c r="AX49" s="637">
        <v>0</v>
      </c>
      <c r="AY49" s="637">
        <v>0</v>
      </c>
      <c r="AZ49" s="629" t="s">
        <v>127</v>
      </c>
      <c r="BA49" s="712"/>
      <c r="BB49" s="722">
        <v>0</v>
      </c>
      <c r="BC49" s="750">
        <v>0</v>
      </c>
      <c r="BD49" s="750">
        <v>0</v>
      </c>
      <c r="BE49" s="750">
        <v>0</v>
      </c>
      <c r="BF49" s="637">
        <v>0</v>
      </c>
      <c r="BG49" s="637">
        <v>0</v>
      </c>
      <c r="BH49" s="629" t="s">
        <v>127</v>
      </c>
      <c r="BI49" s="712"/>
      <c r="BJ49" s="722">
        <v>0</v>
      </c>
      <c r="BK49" s="750">
        <v>0</v>
      </c>
      <c r="BL49" s="750">
        <v>0</v>
      </c>
      <c r="BM49" s="750">
        <v>0</v>
      </c>
      <c r="BN49" s="637">
        <v>0</v>
      </c>
      <c r="BO49" s="637"/>
      <c r="BP49" s="629" t="s">
        <v>127</v>
      </c>
      <c r="BQ49" s="712"/>
      <c r="BR49" s="722">
        <v>0</v>
      </c>
      <c r="BS49" s="750">
        <v>0</v>
      </c>
      <c r="BT49" s="750">
        <v>0</v>
      </c>
      <c r="BU49" s="751">
        <v>0</v>
      </c>
      <c r="BV49" s="751">
        <v>0</v>
      </c>
      <c r="BW49" s="637">
        <v>0</v>
      </c>
      <c r="BX49" s="629" t="s">
        <v>127</v>
      </c>
      <c r="BY49" s="712"/>
      <c r="BZ49" s="637"/>
      <c r="CA49" s="637"/>
      <c r="CB49" s="637"/>
      <c r="CC49" s="751">
        <v>0</v>
      </c>
      <c r="CD49" s="751">
        <v>0</v>
      </c>
      <c r="CE49" s="637"/>
      <c r="CF49" s="629" t="s">
        <v>127</v>
      </c>
      <c r="CG49" s="712"/>
      <c r="CH49" s="759"/>
      <c r="CI49" s="637"/>
      <c r="CJ49" s="637"/>
      <c r="CK49" s="751">
        <v>0</v>
      </c>
      <c r="CL49" s="751">
        <v>0</v>
      </c>
      <c r="CM49" s="637"/>
      <c r="CN49" s="629" t="s">
        <v>127</v>
      </c>
      <c r="CO49" s="712"/>
      <c r="CP49" s="722">
        <v>0</v>
      </c>
      <c r="CQ49" s="751">
        <v>0</v>
      </c>
      <c r="CR49" s="751"/>
      <c r="CS49" s="751">
        <v>0</v>
      </c>
      <c r="CT49" s="751">
        <v>0</v>
      </c>
      <c r="CU49" s="751">
        <v>0</v>
      </c>
      <c r="CV49" s="629" t="s">
        <v>127</v>
      </c>
      <c r="CW49" s="712"/>
      <c r="CX49" s="759">
        <v>0</v>
      </c>
      <c r="CY49" s="637"/>
      <c r="CZ49" s="637"/>
      <c r="DA49" s="637"/>
      <c r="DB49" s="637">
        <v>0</v>
      </c>
      <c r="DC49" s="683" t="s">
        <v>127</v>
      </c>
      <c r="DD49" s="683" t="s">
        <v>51</v>
      </c>
      <c r="DE49" s="629" t="s">
        <v>51</v>
      </c>
      <c r="DF49" s="629" t="s">
        <v>51</v>
      </c>
      <c r="DG49" s="801"/>
    </row>
    <row r="50" ht="15" spans="1:111">
      <c r="A50" s="109"/>
      <c r="B50" s="729" t="s">
        <v>263</v>
      </c>
      <c r="C50" s="712"/>
      <c r="D50" s="722"/>
      <c r="E50" s="637">
        <v>0</v>
      </c>
      <c r="F50" s="637">
        <v>0</v>
      </c>
      <c r="G50" s="750"/>
      <c r="H50" s="629" t="s">
        <v>127</v>
      </c>
      <c r="I50" s="712"/>
      <c r="J50" s="722"/>
      <c r="K50" s="637">
        <v>0</v>
      </c>
      <c r="L50" s="637">
        <v>0</v>
      </c>
      <c r="M50" s="750"/>
      <c r="N50" s="629" t="s">
        <v>127</v>
      </c>
      <c r="O50" s="712"/>
      <c r="P50" s="722"/>
      <c r="Q50" s="637">
        <v>0</v>
      </c>
      <c r="R50" s="637">
        <v>0</v>
      </c>
      <c r="S50" s="637"/>
      <c r="T50" s="629" t="s">
        <v>127</v>
      </c>
      <c r="U50" s="712"/>
      <c r="V50" s="750">
        <v>0</v>
      </c>
      <c r="W50" s="750">
        <v>0</v>
      </c>
      <c r="X50" s="750">
        <v>0</v>
      </c>
      <c r="Y50" s="750">
        <v>0</v>
      </c>
      <c r="Z50" s="637">
        <v>0</v>
      </c>
      <c r="AA50" s="750">
        <v>0</v>
      </c>
      <c r="AB50" s="629" t="s">
        <v>127</v>
      </c>
      <c r="AC50" s="712"/>
      <c r="AD50" s="750">
        <v>0</v>
      </c>
      <c r="AE50" s="750">
        <v>0</v>
      </c>
      <c r="AF50" s="750">
        <v>0</v>
      </c>
      <c r="AG50" s="750">
        <v>0</v>
      </c>
      <c r="AH50" s="637">
        <v>0</v>
      </c>
      <c r="AI50" s="637">
        <v>0</v>
      </c>
      <c r="AJ50" s="629" t="s">
        <v>127</v>
      </c>
      <c r="AK50" s="712"/>
      <c r="AL50" s="750">
        <v>0</v>
      </c>
      <c r="AM50" s="750">
        <v>0</v>
      </c>
      <c r="AN50" s="750">
        <v>0</v>
      </c>
      <c r="AO50" s="750">
        <v>0</v>
      </c>
      <c r="AP50" s="637">
        <v>0</v>
      </c>
      <c r="AQ50" s="637">
        <v>0</v>
      </c>
      <c r="AR50" s="629" t="s">
        <v>127</v>
      </c>
      <c r="AS50" s="712"/>
      <c r="AT50" s="637">
        <v>0</v>
      </c>
      <c r="AU50" s="750">
        <v>0</v>
      </c>
      <c r="AV50" s="750">
        <v>0</v>
      </c>
      <c r="AW50" s="750">
        <v>0</v>
      </c>
      <c r="AX50" s="637">
        <v>0</v>
      </c>
      <c r="AY50" s="637">
        <v>0</v>
      </c>
      <c r="AZ50" s="629" t="s">
        <v>127</v>
      </c>
      <c r="BA50" s="712"/>
      <c r="BB50" s="722">
        <v>0</v>
      </c>
      <c r="BC50" s="750">
        <v>0</v>
      </c>
      <c r="BD50" s="750">
        <v>0</v>
      </c>
      <c r="BE50" s="750">
        <v>0</v>
      </c>
      <c r="BF50" s="637">
        <v>0</v>
      </c>
      <c r="BG50" s="637">
        <v>0</v>
      </c>
      <c r="BH50" s="629" t="s">
        <v>127</v>
      </c>
      <c r="BI50" s="712"/>
      <c r="BJ50" s="722">
        <v>0</v>
      </c>
      <c r="BK50" s="750">
        <v>0</v>
      </c>
      <c r="BL50" s="750">
        <v>0</v>
      </c>
      <c r="BM50" s="750">
        <v>0</v>
      </c>
      <c r="BN50" s="637">
        <v>0</v>
      </c>
      <c r="BO50" s="637"/>
      <c r="BP50" s="629" t="s">
        <v>127</v>
      </c>
      <c r="BQ50" s="712"/>
      <c r="BR50" s="722">
        <v>0</v>
      </c>
      <c r="BS50" s="750">
        <v>0</v>
      </c>
      <c r="BT50" s="750">
        <v>0</v>
      </c>
      <c r="BU50" s="751">
        <v>0</v>
      </c>
      <c r="BV50" s="751">
        <v>0</v>
      </c>
      <c r="BW50" s="637">
        <v>0</v>
      </c>
      <c r="BX50" s="629" t="s">
        <v>127</v>
      </c>
      <c r="BY50" s="712"/>
      <c r="BZ50" s="637"/>
      <c r="CA50" s="637"/>
      <c r="CB50" s="637"/>
      <c r="CC50" s="751">
        <v>0</v>
      </c>
      <c r="CD50" s="751">
        <v>0</v>
      </c>
      <c r="CE50" s="637"/>
      <c r="CF50" s="629" t="s">
        <v>127</v>
      </c>
      <c r="CG50" s="712"/>
      <c r="CH50" s="759"/>
      <c r="CI50" s="637"/>
      <c r="CJ50" s="637"/>
      <c r="CK50" s="751">
        <v>0</v>
      </c>
      <c r="CL50" s="751">
        <v>0</v>
      </c>
      <c r="CM50" s="637"/>
      <c r="CN50" s="629" t="s">
        <v>127</v>
      </c>
      <c r="CO50" s="712"/>
      <c r="CP50" s="722">
        <v>0</v>
      </c>
      <c r="CQ50" s="751">
        <v>0</v>
      </c>
      <c r="CR50" s="751"/>
      <c r="CS50" s="751">
        <v>0</v>
      </c>
      <c r="CT50" s="751">
        <v>0</v>
      </c>
      <c r="CU50" s="751">
        <v>0</v>
      </c>
      <c r="CV50" s="629" t="s">
        <v>127</v>
      </c>
      <c r="CW50" s="712"/>
      <c r="CX50" s="759">
        <v>0</v>
      </c>
      <c r="CY50" s="637"/>
      <c r="CZ50" s="637"/>
      <c r="DA50" s="637"/>
      <c r="DB50" s="637">
        <v>0</v>
      </c>
      <c r="DC50" s="683" t="s">
        <v>127</v>
      </c>
      <c r="DD50" s="683" t="s">
        <v>51</v>
      </c>
      <c r="DE50" s="629" t="s">
        <v>51</v>
      </c>
      <c r="DF50" s="629" t="s">
        <v>51</v>
      </c>
      <c r="DG50" s="801"/>
    </row>
    <row r="51" ht="15" spans="1:111">
      <c r="A51" s="109"/>
      <c r="B51" s="729" t="s">
        <v>264</v>
      </c>
      <c r="C51" s="712"/>
      <c r="D51" s="722"/>
      <c r="E51" s="637">
        <v>0</v>
      </c>
      <c r="F51" s="637">
        <v>0</v>
      </c>
      <c r="G51" s="750"/>
      <c r="H51" s="629"/>
      <c r="I51" s="712"/>
      <c r="J51" s="722"/>
      <c r="K51" s="637">
        <v>0</v>
      </c>
      <c r="L51" s="637">
        <v>0</v>
      </c>
      <c r="M51" s="750"/>
      <c r="N51" s="629"/>
      <c r="O51" s="712"/>
      <c r="P51" s="722"/>
      <c r="Q51" s="637">
        <v>0</v>
      </c>
      <c r="R51" s="637"/>
      <c r="S51" s="637"/>
      <c r="T51" s="629"/>
      <c r="U51" s="712"/>
      <c r="V51" s="750">
        <v>0</v>
      </c>
      <c r="W51" s="750">
        <v>0</v>
      </c>
      <c r="X51" s="750">
        <v>0</v>
      </c>
      <c r="Y51" s="750">
        <v>0</v>
      </c>
      <c r="Z51" s="637">
        <v>0</v>
      </c>
      <c r="AA51" s="750">
        <v>0</v>
      </c>
      <c r="AB51" s="629" t="s">
        <v>127</v>
      </c>
      <c r="AC51" s="712"/>
      <c r="AD51" s="750">
        <v>0</v>
      </c>
      <c r="AE51" s="750">
        <v>0</v>
      </c>
      <c r="AF51" s="750">
        <v>0</v>
      </c>
      <c r="AG51" s="750"/>
      <c r="AH51" s="637"/>
      <c r="AI51" s="637"/>
      <c r="AJ51" s="629"/>
      <c r="AK51" s="712"/>
      <c r="AL51" s="750">
        <v>0</v>
      </c>
      <c r="AM51" s="750">
        <v>0</v>
      </c>
      <c r="AN51" s="750">
        <v>0</v>
      </c>
      <c r="AO51" s="750"/>
      <c r="AP51" s="637"/>
      <c r="AQ51" s="637">
        <v>0</v>
      </c>
      <c r="AR51" s="629"/>
      <c r="AS51" s="712"/>
      <c r="AT51" s="637">
        <v>0</v>
      </c>
      <c r="AU51" s="750">
        <v>0</v>
      </c>
      <c r="AV51" s="750">
        <v>0</v>
      </c>
      <c r="AW51" s="750"/>
      <c r="AX51" s="637"/>
      <c r="AY51" s="637">
        <v>0</v>
      </c>
      <c r="AZ51" s="629"/>
      <c r="BA51" s="712"/>
      <c r="BB51" s="722">
        <v>0</v>
      </c>
      <c r="BC51" s="750">
        <v>0</v>
      </c>
      <c r="BD51" s="750">
        <v>0</v>
      </c>
      <c r="BE51" s="750"/>
      <c r="BF51" s="637"/>
      <c r="BG51" s="637">
        <v>0</v>
      </c>
      <c r="BH51" s="629"/>
      <c r="BI51" s="712"/>
      <c r="BJ51" s="722">
        <v>0</v>
      </c>
      <c r="BK51" s="750">
        <v>0</v>
      </c>
      <c r="BL51" s="750">
        <v>0</v>
      </c>
      <c r="BM51" s="750"/>
      <c r="BN51" s="637"/>
      <c r="BO51" s="637"/>
      <c r="BP51" s="629"/>
      <c r="BQ51" s="712"/>
      <c r="BR51" s="722">
        <v>0</v>
      </c>
      <c r="BS51" s="750">
        <v>0</v>
      </c>
      <c r="BT51" s="750">
        <v>0</v>
      </c>
      <c r="BU51" s="751"/>
      <c r="BV51" s="751"/>
      <c r="BW51" s="637">
        <v>0</v>
      </c>
      <c r="BX51" s="629"/>
      <c r="BY51" s="712"/>
      <c r="BZ51" s="637"/>
      <c r="CA51" s="637"/>
      <c r="CB51" s="637"/>
      <c r="CC51" s="751"/>
      <c r="CD51" s="751"/>
      <c r="CE51" s="637"/>
      <c r="CF51" s="629"/>
      <c r="CG51" s="712"/>
      <c r="CH51" s="759"/>
      <c r="CI51" s="637"/>
      <c r="CJ51" s="637"/>
      <c r="CK51" s="751"/>
      <c r="CL51" s="751"/>
      <c r="CM51" s="637"/>
      <c r="CN51" s="629"/>
      <c r="CO51" s="712"/>
      <c r="CP51" s="722">
        <v>0</v>
      </c>
      <c r="CQ51" s="751">
        <v>0</v>
      </c>
      <c r="CR51" s="751"/>
      <c r="CS51" s="751">
        <v>0</v>
      </c>
      <c r="CT51" s="751">
        <v>0</v>
      </c>
      <c r="CU51" s="751">
        <v>0</v>
      </c>
      <c r="CV51" s="629" t="s">
        <v>127</v>
      </c>
      <c r="CW51" s="712"/>
      <c r="CX51" s="759">
        <v>0</v>
      </c>
      <c r="CY51" s="637"/>
      <c r="CZ51" s="637"/>
      <c r="DA51" s="637"/>
      <c r="DB51" s="637">
        <v>0</v>
      </c>
      <c r="DC51" s="683" t="s">
        <v>127</v>
      </c>
      <c r="DD51" s="683"/>
      <c r="DE51" s="629"/>
      <c r="DF51" s="629"/>
      <c r="DG51" s="801"/>
    </row>
    <row r="52" ht="15" spans="1:111">
      <c r="A52" s="109"/>
      <c r="B52" s="738"/>
      <c r="C52" s="731"/>
      <c r="D52" s="732"/>
      <c r="E52" s="637">
        <v>0</v>
      </c>
      <c r="F52" s="637">
        <v>0</v>
      </c>
      <c r="G52" s="756"/>
      <c r="H52" s="629" t="s">
        <v>127</v>
      </c>
      <c r="I52" s="731"/>
      <c r="J52" s="732"/>
      <c r="K52" s="637">
        <v>0</v>
      </c>
      <c r="L52" s="637">
        <v>0</v>
      </c>
      <c r="M52" s="756"/>
      <c r="N52" s="629" t="s">
        <v>127</v>
      </c>
      <c r="O52" s="731"/>
      <c r="P52" s="732"/>
      <c r="Q52" s="769">
        <v>0</v>
      </c>
      <c r="R52" s="769">
        <v>0</v>
      </c>
      <c r="S52" s="769"/>
      <c r="T52" s="770" t="s">
        <v>127</v>
      </c>
      <c r="U52" s="731"/>
      <c r="V52" s="750">
        <v>0</v>
      </c>
      <c r="W52" s="756">
        <v>0</v>
      </c>
      <c r="X52" s="756">
        <v>0</v>
      </c>
      <c r="Y52" s="756">
        <v>0</v>
      </c>
      <c r="Z52" s="756">
        <v>0</v>
      </c>
      <c r="AA52" s="750">
        <v>0</v>
      </c>
      <c r="AB52" s="770" t="s">
        <v>127</v>
      </c>
      <c r="AC52" s="731"/>
      <c r="AD52" s="750">
        <v>0</v>
      </c>
      <c r="AE52" s="756">
        <v>0</v>
      </c>
      <c r="AF52" s="756">
        <v>0</v>
      </c>
      <c r="AG52" s="750">
        <v>0</v>
      </c>
      <c r="AH52" s="637">
        <v>0</v>
      </c>
      <c r="AI52" s="769"/>
      <c r="AJ52" s="629" t="s">
        <v>127</v>
      </c>
      <c r="AK52" s="731"/>
      <c r="AL52" s="750">
        <v>0</v>
      </c>
      <c r="AM52" s="756">
        <v>0</v>
      </c>
      <c r="AN52" s="756">
        <v>0</v>
      </c>
      <c r="AO52" s="750">
        <v>0</v>
      </c>
      <c r="AP52" s="637">
        <v>0</v>
      </c>
      <c r="AQ52" s="769">
        <v>0</v>
      </c>
      <c r="AR52" s="629" t="s">
        <v>127</v>
      </c>
      <c r="AS52" s="731"/>
      <c r="AT52" s="637">
        <v>0</v>
      </c>
      <c r="AU52" s="756">
        <v>0</v>
      </c>
      <c r="AV52" s="756">
        <v>0</v>
      </c>
      <c r="AW52" s="750">
        <v>0</v>
      </c>
      <c r="AX52" s="637">
        <v>0</v>
      </c>
      <c r="AY52" s="637">
        <v>0</v>
      </c>
      <c r="AZ52" s="629" t="s">
        <v>127</v>
      </c>
      <c r="BA52" s="731"/>
      <c r="BB52" s="732">
        <v>0</v>
      </c>
      <c r="BC52" s="756">
        <v>0</v>
      </c>
      <c r="BD52" s="756">
        <v>0</v>
      </c>
      <c r="BE52" s="750">
        <v>0</v>
      </c>
      <c r="BF52" s="637">
        <v>0</v>
      </c>
      <c r="BG52" s="769"/>
      <c r="BH52" s="629" t="s">
        <v>127</v>
      </c>
      <c r="BI52" s="731"/>
      <c r="BJ52" s="722">
        <v>0</v>
      </c>
      <c r="BK52" s="756">
        <v>0</v>
      </c>
      <c r="BL52" s="756">
        <v>0</v>
      </c>
      <c r="BM52" s="750">
        <v>0</v>
      </c>
      <c r="BN52" s="637">
        <v>0</v>
      </c>
      <c r="BO52" s="769"/>
      <c r="BP52" s="629" t="s">
        <v>127</v>
      </c>
      <c r="BQ52" s="731"/>
      <c r="BR52" s="722">
        <v>0</v>
      </c>
      <c r="BS52" s="756">
        <v>0</v>
      </c>
      <c r="BT52" s="756">
        <v>0</v>
      </c>
      <c r="BU52" s="769">
        <v>0</v>
      </c>
      <c r="BV52" s="769">
        <v>0</v>
      </c>
      <c r="BW52" s="637">
        <v>0</v>
      </c>
      <c r="BX52" s="770" t="s">
        <v>127</v>
      </c>
      <c r="BY52" s="731"/>
      <c r="BZ52" s="637"/>
      <c r="CA52" s="769"/>
      <c r="CB52" s="769"/>
      <c r="CC52" s="769">
        <v>0</v>
      </c>
      <c r="CD52" s="769">
        <v>0</v>
      </c>
      <c r="CE52" s="637"/>
      <c r="CF52" s="770" t="s">
        <v>127</v>
      </c>
      <c r="CG52" s="731"/>
      <c r="CH52" s="761"/>
      <c r="CI52" s="769"/>
      <c r="CJ52" s="769"/>
      <c r="CK52" s="769">
        <v>0</v>
      </c>
      <c r="CL52" s="769">
        <v>0</v>
      </c>
      <c r="CM52" s="769"/>
      <c r="CN52" s="770" t="s">
        <v>127</v>
      </c>
      <c r="CO52" s="731"/>
      <c r="CP52" s="761">
        <v>0</v>
      </c>
      <c r="CQ52" s="769">
        <v>0</v>
      </c>
      <c r="CR52" s="769"/>
      <c r="CS52" s="769">
        <v>0</v>
      </c>
      <c r="CT52" s="769">
        <v>0</v>
      </c>
      <c r="CU52" s="769">
        <v>0</v>
      </c>
      <c r="CV52" s="770" t="s">
        <v>127</v>
      </c>
      <c r="CW52" s="731"/>
      <c r="CX52" s="761"/>
      <c r="CY52" s="753"/>
      <c r="CZ52" s="753"/>
      <c r="DA52" s="753"/>
      <c r="DB52" s="753">
        <v>0</v>
      </c>
      <c r="DC52" s="793" t="s">
        <v>127</v>
      </c>
      <c r="DD52" s="794" t="s">
        <v>51</v>
      </c>
      <c r="DE52" s="770" t="s">
        <v>51</v>
      </c>
      <c r="DF52" s="806" t="s">
        <v>51</v>
      </c>
      <c r="DG52" s="801"/>
    </row>
    <row r="53" ht="15" customHeight="1" spans="1:106">
      <c r="A53" s="109"/>
      <c r="B53"/>
      <c r="C53" s="109"/>
      <c r="D53"/>
      <c r="E53"/>
      <c r="F53"/>
      <c r="G53"/>
      <c r="H53"/>
      <c r="I53" s="109"/>
      <c r="J53"/>
      <c r="K53"/>
      <c r="L53"/>
      <c r="M53"/>
      <c r="N53"/>
      <c r="O53" s="109"/>
      <c r="P53"/>
      <c r="Q53" s="771"/>
      <c r="R53" s="771"/>
      <c r="S53" s="771"/>
      <c r="T53"/>
      <c r="U53" s="109"/>
      <c r="V53"/>
      <c r="W53"/>
      <c r="X53"/>
      <c r="Y53"/>
      <c r="Z53"/>
      <c r="AA53"/>
      <c r="AB53"/>
      <c r="AC53" s="109"/>
      <c r="AD53"/>
      <c r="AE53"/>
      <c r="AF53"/>
      <c r="AG53"/>
      <c r="AH53"/>
      <c r="AI53"/>
      <c r="AJ53"/>
      <c r="AK53" s="109"/>
      <c r="AL53"/>
      <c r="AM53"/>
      <c r="AN53"/>
      <c r="AO53"/>
      <c r="AP53"/>
      <c r="AQ53"/>
      <c r="AR53"/>
      <c r="AS53" s="109"/>
      <c r="AT53"/>
      <c r="AU53"/>
      <c r="AV53"/>
      <c r="AW53"/>
      <c r="AX53"/>
      <c r="AY53"/>
      <c r="AZ53"/>
      <c r="BA53" s="109"/>
      <c r="BB53"/>
      <c r="BC53"/>
      <c r="BD53"/>
      <c r="BE53"/>
      <c r="BF53"/>
      <c r="BG53"/>
      <c r="BH53"/>
      <c r="BI53" s="109"/>
      <c r="BJ53"/>
      <c r="BK53"/>
      <c r="BL53"/>
      <c r="BM53"/>
      <c r="BN53"/>
      <c r="BO53"/>
      <c r="BP53"/>
      <c r="BQ53" s="109"/>
      <c r="BR53"/>
      <c r="BS53"/>
      <c r="BT53"/>
      <c r="BU53"/>
      <c r="BV53"/>
      <c r="BW53"/>
      <c r="BX53"/>
      <c r="BY53" s="109"/>
      <c r="BZ53"/>
      <c r="CA53"/>
      <c r="CB53"/>
      <c r="CC53"/>
      <c r="CD53"/>
      <c r="CE53"/>
      <c r="CF53"/>
      <c r="CG53" s="109"/>
      <c r="CH53"/>
      <c r="CI53"/>
      <c r="CJ53"/>
      <c r="CK53"/>
      <c r="CL53"/>
      <c r="CM53"/>
      <c r="CN53"/>
      <c r="CO53" s="109"/>
      <c r="CP53"/>
      <c r="CQ53"/>
      <c r="CR53"/>
      <c r="CS53"/>
      <c r="CT53"/>
      <c r="CU53"/>
      <c r="CV53"/>
      <c r="CW53" s="109"/>
      <c r="CX53"/>
      <c r="CY53"/>
      <c r="CZ53"/>
      <c r="DA53"/>
      <c r="DB53"/>
    </row>
    <row r="54" spans="94:94">
      <c r="CP54" s="785"/>
    </row>
    <row r="55" spans="10:94">
      <c r="J55" s="687"/>
      <c r="P55" s="763"/>
      <c r="CP55" s="763"/>
    </row>
    <row r="56" spans="94:94">
      <c r="CP56" s="687"/>
    </row>
    <row r="57" spans="94:94">
      <c r="CP57" s="687"/>
    </row>
    <row r="58" spans="113:114">
      <c r="DI58" s="535"/>
      <c r="DJ58" s="535"/>
    </row>
    <row r="59" spans="94:94">
      <c r="CP59" s="687"/>
    </row>
  </sheetData>
  <mergeCells count="15">
    <mergeCell ref="D4:H4"/>
    <mergeCell ref="J4:N4"/>
    <mergeCell ref="P4:T4"/>
    <mergeCell ref="V4:AB4"/>
    <mergeCell ref="AD4:AJ4"/>
    <mergeCell ref="AL4:AR4"/>
    <mergeCell ref="AT4:AZ4"/>
    <mergeCell ref="BB4:BH4"/>
    <mergeCell ref="BJ4:BP4"/>
    <mergeCell ref="BR4:BX4"/>
    <mergeCell ref="BZ4:CF4"/>
    <mergeCell ref="CH4:CN4"/>
    <mergeCell ref="CP4:CV4"/>
    <mergeCell ref="CX4:DF4"/>
    <mergeCell ref="A4:B6"/>
  </mergeCells>
  <pageMargins left="0.984251968503937" right="0.984251968503937" top="0.984251968503937" bottom="0.984251968503937" header="0.511811023622047" footer="0.511811023622047"/>
  <pageSetup paperSize="9" scale="48" orientation="landscape"/>
  <headerFooter>
    <oddHeader>&amp;C&amp;P sur&amp;N</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13">
    <tabColor theme="8" tint="0.399975585192419"/>
    <pageSetUpPr fitToPage="1"/>
  </sheetPr>
  <dimension ref="B2:DI54"/>
  <sheetViews>
    <sheetView showGridLines="0" zoomScale="89" zoomScaleNormal="89" workbookViewId="0">
      <pane xSplit="2" topLeftCell="BB1" activePane="topRight" state="frozen"/>
      <selection/>
      <selection pane="topRight" activeCell="B36" sqref="B1:B36"/>
    </sheetView>
  </sheetViews>
  <sheetFormatPr defaultColWidth="11.4266666666667" defaultRowHeight="12.75"/>
  <cols>
    <col min="1" max="1" width="1.14" style="583" customWidth="1"/>
    <col min="2" max="2" width="59.4266666666667" style="583" customWidth="1"/>
    <col min="3" max="3" width="0.713333333333333" style="584" customWidth="1"/>
    <col min="4" max="5" width="7.85333333333333" style="585" hidden="1" customWidth="1"/>
    <col min="6" max="6" width="8" style="585" hidden="1" customWidth="1"/>
    <col min="7" max="7" width="6.71333333333333" style="585" hidden="1" customWidth="1"/>
    <col min="8" max="8" width="8.14" style="585" hidden="1" customWidth="1"/>
    <col min="9" max="9" width="0.853333333333333" style="584" hidden="1" customWidth="1"/>
    <col min="10" max="11" width="7.85333333333333" style="585" hidden="1" customWidth="1"/>
    <col min="12" max="12" width="8" style="585" hidden="1" customWidth="1"/>
    <col min="13" max="13" width="6.71333333333333" style="585" hidden="1" customWidth="1"/>
    <col min="14" max="14" width="8.42666666666667" style="585" hidden="1" customWidth="1"/>
    <col min="15" max="15" width="0.713333333333333" style="584" hidden="1" customWidth="1"/>
    <col min="16" max="17" width="7.85333333333333" style="585" hidden="1" customWidth="1"/>
    <col min="18" max="18" width="8" style="585" hidden="1" customWidth="1"/>
    <col min="19" max="19" width="6.71333333333333" style="585" hidden="1" customWidth="1"/>
    <col min="20" max="20" width="8.42666666666667" style="585" hidden="1" customWidth="1"/>
    <col min="21" max="21" width="1.28666666666667" style="584" hidden="1" customWidth="1"/>
    <col min="22" max="24" width="7.85333333333333" style="585" hidden="1" customWidth="1"/>
    <col min="25" max="25" width="8" style="585" hidden="1" customWidth="1"/>
    <col min="26" max="26" width="7.42666666666667" style="585" hidden="1" customWidth="1"/>
    <col min="27" max="27" width="6.71333333333333" style="585" hidden="1" customWidth="1"/>
    <col min="28" max="28" width="8.14" style="585" hidden="1" customWidth="1"/>
    <col min="29" max="29" width="0.14" style="584" hidden="1" customWidth="1"/>
    <col min="30" max="32" width="7.85333333333333" style="585" hidden="1" customWidth="1"/>
    <col min="33" max="33" width="8" style="585" hidden="1" customWidth="1"/>
    <col min="34" max="34" width="7.42666666666667" style="585" hidden="1" customWidth="1"/>
    <col min="35" max="35" width="6.71333333333333" style="585" hidden="1" customWidth="1"/>
    <col min="36" max="36" width="8.14" style="585" hidden="1" customWidth="1"/>
    <col min="37" max="37" width="1.28666666666667" style="584" hidden="1" customWidth="1"/>
    <col min="38" max="38" width="7.85333333333333" style="585" hidden="1" customWidth="1"/>
    <col min="39" max="39" width="7.57333333333333" style="585" hidden="1" customWidth="1"/>
    <col min="40" max="40" width="7.14" style="585" hidden="1" customWidth="1"/>
    <col min="41" max="41" width="8" style="585" hidden="1" customWidth="1"/>
    <col min="42" max="42" width="7.85333333333333" style="585" hidden="1" customWidth="1"/>
    <col min="43" max="43" width="6.14" style="585" hidden="1" customWidth="1"/>
    <col min="44" max="44" width="8.14" style="585" hidden="1" customWidth="1"/>
    <col min="45" max="45" width="0.713333333333333" style="584" hidden="1" customWidth="1"/>
    <col min="46" max="46" width="7.85333333333333" style="585" hidden="1" customWidth="1"/>
    <col min="47" max="47" width="7.57333333333333" style="585" hidden="1" customWidth="1"/>
    <col min="48" max="48" width="6.85333333333333" style="585" hidden="1" customWidth="1"/>
    <col min="49" max="49" width="8" style="585" hidden="1" customWidth="1"/>
    <col min="50" max="50" width="7.85333333333333" style="585" hidden="1" customWidth="1"/>
    <col min="51" max="51" width="5.57333333333333" style="585" hidden="1" customWidth="1"/>
    <col min="52" max="52" width="8.14" style="585" hidden="1" customWidth="1"/>
    <col min="53" max="53" width="1" style="584" hidden="1" customWidth="1"/>
    <col min="54" max="54" width="7.85333333333333" style="585" hidden="1" customWidth="1"/>
    <col min="55" max="55" width="7.57333333333333" style="585" hidden="1" customWidth="1"/>
    <col min="56" max="56" width="7.85333333333333" style="585" hidden="1" customWidth="1"/>
    <col min="57" max="57" width="8" style="585" hidden="1" customWidth="1"/>
    <col min="58" max="58" width="7.42666666666667" style="585" hidden="1" customWidth="1"/>
    <col min="59" max="59" width="6.71333333333333" style="585" hidden="1" customWidth="1"/>
    <col min="60" max="60" width="8.85333333333333" style="585" hidden="1" customWidth="1"/>
    <col min="61" max="61" width="1.14" style="584" hidden="1" customWidth="1"/>
    <col min="62" max="62" width="7.85333333333333" style="585" hidden="1" customWidth="1"/>
    <col min="63" max="63" width="7.57333333333333" style="585" hidden="1" customWidth="1"/>
    <col min="64" max="64" width="6.42666666666667" style="585" hidden="1" customWidth="1"/>
    <col min="65" max="65" width="8" style="585" hidden="1" customWidth="1"/>
    <col min="66" max="66" width="7.85333333333333" style="585" hidden="1" customWidth="1"/>
    <col min="67" max="67" width="6.14" style="585" hidden="1" customWidth="1"/>
    <col min="68" max="68" width="8.14" style="585" hidden="1" customWidth="1"/>
    <col min="69" max="69" width="1.28666666666667" style="584" hidden="1" customWidth="1"/>
    <col min="70" max="70" width="7.85333333333333" style="585" customWidth="1"/>
    <col min="71" max="71" width="7.57333333333333" style="585" customWidth="1"/>
    <col min="72" max="72" width="6.85333333333333" style="585" customWidth="1"/>
    <col min="73" max="73" width="8" style="585" customWidth="1"/>
    <col min="74" max="74" width="7.85333333333333" style="585" customWidth="1"/>
    <col min="75" max="75" width="6.71333333333333" style="585" customWidth="1"/>
    <col min="76" max="76" width="10" style="585" customWidth="1"/>
    <col min="77" max="77" width="1.28666666666667" style="584" hidden="1" customWidth="1"/>
    <col min="78" max="78" width="5.57333333333333" style="585" hidden="1" customWidth="1"/>
    <col min="79" max="79" width="7.57333333333333" style="585" hidden="1" customWidth="1"/>
    <col min="80" max="80" width="6.85333333333333" style="585" hidden="1" customWidth="1"/>
    <col min="81" max="81" width="8" style="585" hidden="1" customWidth="1"/>
    <col min="82" max="82" width="7.42666666666667" style="585" hidden="1" customWidth="1"/>
    <col min="83" max="83" width="5.57333333333333" style="585" hidden="1" customWidth="1"/>
    <col min="84" max="84" width="8.14" style="585" hidden="1" customWidth="1"/>
    <col min="85" max="85" width="1" style="584" hidden="1" customWidth="1"/>
    <col min="86" max="86" width="5.57333333333333" style="585" hidden="1" customWidth="1"/>
    <col min="87" max="87" width="7.57333333333333" style="585" hidden="1" customWidth="1"/>
    <col min="88" max="88" width="6.85333333333333" style="585" hidden="1" customWidth="1"/>
    <col min="89" max="89" width="8" style="585" hidden="1" customWidth="1"/>
    <col min="90" max="90" width="7.42666666666667" style="585" hidden="1" customWidth="1"/>
    <col min="91" max="91" width="5.57333333333333" style="585" hidden="1" customWidth="1"/>
    <col min="92" max="92" width="8.14" style="585" hidden="1" customWidth="1"/>
    <col min="93" max="93" width="0.286666666666667" style="584" customWidth="1"/>
    <col min="94" max="94" width="9.42666666666667" style="585" customWidth="1"/>
    <col min="95" max="96" width="7.85333333333333" style="585" customWidth="1"/>
    <col min="97" max="97" width="8" style="585" customWidth="1"/>
    <col min="98" max="98" width="8.28666666666667" style="585" hidden="1" customWidth="1"/>
    <col min="99" max="99" width="7.42666666666667" style="585" customWidth="1"/>
    <col min="100" max="100" width="9.14" style="585" customWidth="1"/>
    <col min="101" max="101" width="0.853333333333333" style="584" customWidth="1"/>
    <col min="102" max="102" width="7.85333333333333" style="583" customWidth="1"/>
    <col min="103" max="103" width="7.85333333333333" style="583" hidden="1" customWidth="1"/>
    <col min="104" max="104" width="6.85333333333333" style="583" hidden="1" customWidth="1"/>
    <col min="105" max="106" width="7.85333333333333" style="583" customWidth="1"/>
    <col min="107" max="107" width="10.5733333333333" style="583" customWidth="1"/>
    <col min="108" max="108" width="8.85333333333333" style="583" hidden="1" customWidth="1"/>
    <col min="109" max="110" width="8.71333333333333" style="583" hidden="1" customWidth="1" outlineLevel="1"/>
    <col min="111" max="111" width="1" style="583" customWidth="1" collapsed="1"/>
    <col min="112" max="112" width="15.8533333333333" style="583" customWidth="1"/>
    <col min="113" max="115" width="12.14" style="583" customWidth="1"/>
    <col min="116" max="116" width="13.7133333333333" style="583" customWidth="1"/>
    <col min="117" max="16384" width="11.4266666666667" style="583"/>
  </cols>
  <sheetData>
    <row r="2" ht="21" spans="2:110">
      <c r="B2" s="586"/>
      <c r="D2" s="587"/>
      <c r="E2" s="587"/>
      <c r="F2" s="587"/>
      <c r="G2" s="587"/>
      <c r="H2" s="587"/>
      <c r="J2" s="587"/>
      <c r="K2" s="641"/>
      <c r="L2" s="587"/>
      <c r="M2" s="587"/>
      <c r="N2" s="587"/>
      <c r="P2" s="652"/>
      <c r="Q2" s="587"/>
      <c r="R2" s="587"/>
      <c r="S2" s="587"/>
      <c r="T2" s="587"/>
      <c r="V2" s="587"/>
      <c r="W2" s="587"/>
      <c r="X2" s="587"/>
      <c r="Y2" s="587"/>
      <c r="Z2" s="587"/>
      <c r="AA2" s="587"/>
      <c r="AB2" s="587"/>
      <c r="AD2" s="587"/>
      <c r="AE2" s="587"/>
      <c r="AF2" s="587"/>
      <c r="AG2" s="587"/>
      <c r="AH2" s="587"/>
      <c r="AI2" s="587"/>
      <c r="AJ2" s="587"/>
      <c r="AL2" s="587"/>
      <c r="AM2" s="587"/>
      <c r="AN2" s="587"/>
      <c r="AO2" s="587"/>
      <c r="AP2" s="587"/>
      <c r="AQ2" s="587"/>
      <c r="AR2" s="587"/>
      <c r="AT2" s="587"/>
      <c r="AU2" s="587"/>
      <c r="AV2" s="652"/>
      <c r="AW2" s="652"/>
      <c r="AX2" s="587"/>
      <c r="AY2" s="652"/>
      <c r="AZ2" s="587"/>
      <c r="BB2" s="587"/>
      <c r="BC2" s="587"/>
      <c r="BD2" s="652"/>
      <c r="BE2" s="652"/>
      <c r="BF2" s="587"/>
      <c r="BG2" s="652"/>
      <c r="BH2" s="652"/>
      <c r="BJ2" s="587"/>
      <c r="BK2" s="587"/>
      <c r="BL2" s="652"/>
      <c r="BM2" s="652"/>
      <c r="BN2" s="587"/>
      <c r="BO2" s="652"/>
      <c r="BP2" s="652"/>
      <c r="BR2" s="652"/>
      <c r="BS2" s="652"/>
      <c r="BT2" s="652"/>
      <c r="BU2" s="652"/>
      <c r="BV2" s="587"/>
      <c r="BW2" s="652"/>
      <c r="BX2" s="652"/>
      <c r="BZ2" s="587"/>
      <c r="CA2" s="652"/>
      <c r="CB2" s="652"/>
      <c r="CC2" s="652"/>
      <c r="CD2" s="587"/>
      <c r="CE2" s="652"/>
      <c r="CF2" s="652"/>
      <c r="CH2" s="587"/>
      <c r="CI2" s="652"/>
      <c r="CJ2" s="652"/>
      <c r="CK2" s="652"/>
      <c r="CL2" s="587"/>
      <c r="CM2" s="652"/>
      <c r="CN2" s="652"/>
      <c r="CP2" s="669"/>
      <c r="CQ2" s="652"/>
      <c r="CR2" s="587"/>
      <c r="CS2" s="587"/>
      <c r="CT2" s="587"/>
      <c r="CU2" s="587"/>
      <c r="CV2" s="587"/>
      <c r="CX2" s="677"/>
      <c r="CY2" s="677"/>
      <c r="CZ2" s="677"/>
      <c r="DA2" s="677"/>
      <c r="DB2" s="679"/>
      <c r="DC2" s="677"/>
      <c r="DD2" s="677"/>
      <c r="DE2" s="677"/>
      <c r="DF2" s="677"/>
    </row>
    <row r="3" ht="7.5" customHeight="1"/>
    <row r="4" s="580" customFormat="1" ht="15" customHeight="1" spans="2:110">
      <c r="B4" s="588" t="s">
        <v>265</v>
      </c>
      <c r="C4" s="589"/>
      <c r="D4" s="590" t="s">
        <v>17</v>
      </c>
      <c r="E4" s="590"/>
      <c r="F4" s="590"/>
      <c r="G4" s="590"/>
      <c r="H4" s="590"/>
      <c r="I4" s="589"/>
      <c r="J4" s="642" t="s">
        <v>18</v>
      </c>
      <c r="K4" s="642"/>
      <c r="L4" s="642"/>
      <c r="M4" s="642"/>
      <c r="N4" s="642"/>
      <c r="O4" s="589"/>
      <c r="P4" s="642" t="s">
        <v>19</v>
      </c>
      <c r="Q4" s="642"/>
      <c r="R4" s="642"/>
      <c r="S4" s="642"/>
      <c r="T4" s="642"/>
      <c r="U4" s="589"/>
      <c r="V4" s="642" t="s">
        <v>20</v>
      </c>
      <c r="W4" s="642"/>
      <c r="X4" s="642"/>
      <c r="Y4" s="642"/>
      <c r="Z4" s="642"/>
      <c r="AA4" s="642"/>
      <c r="AB4" s="642"/>
      <c r="AC4" s="589"/>
      <c r="AD4" s="642" t="s">
        <v>21</v>
      </c>
      <c r="AE4" s="642"/>
      <c r="AF4" s="642"/>
      <c r="AG4" s="642"/>
      <c r="AH4" s="642"/>
      <c r="AI4" s="642"/>
      <c r="AJ4" s="642"/>
      <c r="AK4" s="589"/>
      <c r="AL4" s="642" t="s">
        <v>22</v>
      </c>
      <c r="AM4" s="642"/>
      <c r="AN4" s="642"/>
      <c r="AO4" s="642"/>
      <c r="AP4" s="642"/>
      <c r="AQ4" s="642"/>
      <c r="AR4" s="642"/>
      <c r="AS4" s="589"/>
      <c r="AT4" s="642" t="s">
        <v>23</v>
      </c>
      <c r="AU4" s="642"/>
      <c r="AV4" s="642"/>
      <c r="AW4" s="642"/>
      <c r="AX4" s="642"/>
      <c r="AY4" s="642"/>
      <c r="AZ4" s="642"/>
      <c r="BA4" s="589"/>
      <c r="BB4" s="642" t="s">
        <v>24</v>
      </c>
      <c r="BC4" s="642"/>
      <c r="BD4" s="642"/>
      <c r="BE4" s="642"/>
      <c r="BF4" s="642"/>
      <c r="BG4" s="642"/>
      <c r="BH4" s="642"/>
      <c r="BI4" s="589"/>
      <c r="BJ4" s="642" t="s">
        <v>25</v>
      </c>
      <c r="BK4" s="642"/>
      <c r="BL4" s="642"/>
      <c r="BM4" s="642"/>
      <c r="BN4" s="642"/>
      <c r="BO4" s="642"/>
      <c r="BP4" s="642"/>
      <c r="BQ4" s="589"/>
      <c r="BR4" s="642" t="s">
        <v>26</v>
      </c>
      <c r="BS4" s="642"/>
      <c r="BT4" s="642"/>
      <c r="BU4" s="642"/>
      <c r="BV4" s="642"/>
      <c r="BW4" s="642"/>
      <c r="BX4" s="642"/>
      <c r="BY4" s="589"/>
      <c r="BZ4" s="642" t="s">
        <v>27</v>
      </c>
      <c r="CA4" s="642"/>
      <c r="CB4" s="642"/>
      <c r="CC4" s="642"/>
      <c r="CD4" s="642"/>
      <c r="CE4" s="642"/>
      <c r="CF4" s="642"/>
      <c r="CG4" s="589"/>
      <c r="CH4" s="642" t="s">
        <v>28</v>
      </c>
      <c r="CI4" s="642"/>
      <c r="CJ4" s="642"/>
      <c r="CK4" s="642"/>
      <c r="CL4" s="642"/>
      <c r="CM4" s="642"/>
      <c r="CN4" s="642"/>
      <c r="CO4" s="589"/>
      <c r="CP4" s="590" t="s">
        <v>266</v>
      </c>
      <c r="CQ4" s="590"/>
      <c r="CR4" s="590"/>
      <c r="CS4" s="590"/>
      <c r="CT4" s="590"/>
      <c r="CU4" s="590"/>
      <c r="CV4" s="590"/>
      <c r="CW4" s="589"/>
      <c r="CX4" s="678" t="s">
        <v>30</v>
      </c>
      <c r="CY4" s="678"/>
      <c r="CZ4" s="678"/>
      <c r="DA4" s="678"/>
      <c r="DB4" s="678"/>
      <c r="DC4" s="678"/>
      <c r="DD4" s="678"/>
      <c r="DE4" s="678"/>
      <c r="DF4" s="678"/>
    </row>
    <row r="5" s="581" customFormat="1" ht="27" customHeight="1" spans="2:111">
      <c r="B5" s="591"/>
      <c r="C5" s="592"/>
      <c r="D5" s="593" t="s">
        <v>31</v>
      </c>
      <c r="E5" s="619" t="s">
        <v>32</v>
      </c>
      <c r="F5" s="619" t="s">
        <v>33</v>
      </c>
      <c r="G5" s="619" t="s">
        <v>34</v>
      </c>
      <c r="H5" s="620" t="s">
        <v>35</v>
      </c>
      <c r="I5" s="643"/>
      <c r="J5" s="593" t="s">
        <v>31</v>
      </c>
      <c r="K5" s="619" t="s">
        <v>32</v>
      </c>
      <c r="L5" s="619" t="s">
        <v>33</v>
      </c>
      <c r="M5" s="619" t="s">
        <v>34</v>
      </c>
      <c r="N5" s="620" t="s">
        <v>35</v>
      </c>
      <c r="O5" s="643"/>
      <c r="P5" s="593" t="s">
        <v>31</v>
      </c>
      <c r="Q5" s="619" t="s">
        <v>32</v>
      </c>
      <c r="R5" s="619" t="s">
        <v>33</v>
      </c>
      <c r="S5" s="619" t="s">
        <v>34</v>
      </c>
      <c r="T5" s="620" t="s">
        <v>35</v>
      </c>
      <c r="U5" s="643"/>
      <c r="V5" s="593" t="s">
        <v>31</v>
      </c>
      <c r="W5" s="619" t="s">
        <v>32</v>
      </c>
      <c r="X5" s="619" t="s">
        <v>36</v>
      </c>
      <c r="Y5" s="619" t="s">
        <v>33</v>
      </c>
      <c r="Z5" s="619" t="s">
        <v>37</v>
      </c>
      <c r="AA5" s="619" t="s">
        <v>34</v>
      </c>
      <c r="AB5" s="620" t="s">
        <v>35</v>
      </c>
      <c r="AC5" s="643"/>
      <c r="AD5" s="593" t="s">
        <v>31</v>
      </c>
      <c r="AE5" s="619" t="s">
        <v>32</v>
      </c>
      <c r="AF5" s="619" t="s">
        <v>36</v>
      </c>
      <c r="AG5" s="619" t="s">
        <v>33</v>
      </c>
      <c r="AH5" s="619" t="s">
        <v>37</v>
      </c>
      <c r="AI5" s="619" t="s">
        <v>34</v>
      </c>
      <c r="AJ5" s="620" t="s">
        <v>35</v>
      </c>
      <c r="AK5" s="643"/>
      <c r="AL5" s="593" t="s">
        <v>31</v>
      </c>
      <c r="AM5" s="619" t="s">
        <v>32</v>
      </c>
      <c r="AN5" s="619" t="s">
        <v>36</v>
      </c>
      <c r="AO5" s="619" t="s">
        <v>33</v>
      </c>
      <c r="AP5" s="619" t="s">
        <v>37</v>
      </c>
      <c r="AQ5" s="619" t="s">
        <v>34</v>
      </c>
      <c r="AR5" s="620" t="s">
        <v>35</v>
      </c>
      <c r="AS5" s="643"/>
      <c r="AT5" s="593" t="s">
        <v>31</v>
      </c>
      <c r="AU5" s="619" t="s">
        <v>32</v>
      </c>
      <c r="AV5" s="619" t="s">
        <v>267</v>
      </c>
      <c r="AW5" s="619" t="s">
        <v>33</v>
      </c>
      <c r="AX5" s="619" t="s">
        <v>37</v>
      </c>
      <c r="AY5" s="619" t="s">
        <v>34</v>
      </c>
      <c r="AZ5" s="620" t="s">
        <v>35</v>
      </c>
      <c r="BA5" s="643"/>
      <c r="BB5" s="593" t="s">
        <v>31</v>
      </c>
      <c r="BC5" s="619" t="s">
        <v>32</v>
      </c>
      <c r="BD5" s="619" t="s">
        <v>40</v>
      </c>
      <c r="BE5" s="619" t="s">
        <v>33</v>
      </c>
      <c r="BF5" s="619" t="s">
        <v>41</v>
      </c>
      <c r="BG5" s="619" t="s">
        <v>34</v>
      </c>
      <c r="BH5" s="620" t="s">
        <v>35</v>
      </c>
      <c r="BI5" s="643"/>
      <c r="BJ5" s="593" t="s">
        <v>31</v>
      </c>
      <c r="BK5" s="619" t="s">
        <v>32</v>
      </c>
      <c r="BL5" s="619" t="s">
        <v>40</v>
      </c>
      <c r="BM5" s="619" t="s">
        <v>33</v>
      </c>
      <c r="BN5" s="619" t="s">
        <v>41</v>
      </c>
      <c r="BO5" s="619" t="s">
        <v>34</v>
      </c>
      <c r="BP5" s="620" t="s">
        <v>35</v>
      </c>
      <c r="BQ5" s="643"/>
      <c r="BR5" s="593" t="s">
        <v>31</v>
      </c>
      <c r="BS5" s="619" t="s">
        <v>32</v>
      </c>
      <c r="BT5" s="619" t="s">
        <v>42</v>
      </c>
      <c r="BU5" s="619" t="s">
        <v>33</v>
      </c>
      <c r="BV5" s="619" t="s">
        <v>41</v>
      </c>
      <c r="BW5" s="619" t="s">
        <v>34</v>
      </c>
      <c r="BX5" s="620" t="s">
        <v>35</v>
      </c>
      <c r="BY5" s="643"/>
      <c r="BZ5" s="593" t="s">
        <v>31</v>
      </c>
      <c r="CA5" s="619" t="s">
        <v>32</v>
      </c>
      <c r="CB5" s="619" t="s">
        <v>42</v>
      </c>
      <c r="CC5" s="619" t="s">
        <v>33</v>
      </c>
      <c r="CD5" s="619" t="s">
        <v>41</v>
      </c>
      <c r="CE5" s="619" t="s">
        <v>34</v>
      </c>
      <c r="CF5" s="620" t="s">
        <v>35</v>
      </c>
      <c r="CG5" s="643"/>
      <c r="CH5" s="593" t="s">
        <v>31</v>
      </c>
      <c r="CI5" s="619" t="s">
        <v>32</v>
      </c>
      <c r="CJ5" s="619" t="s">
        <v>42</v>
      </c>
      <c r="CK5" s="619" t="s">
        <v>33</v>
      </c>
      <c r="CL5" s="619" t="s">
        <v>41</v>
      </c>
      <c r="CM5" s="619" t="s">
        <v>34</v>
      </c>
      <c r="CN5" s="620" t="s">
        <v>35</v>
      </c>
      <c r="CO5" s="643"/>
      <c r="CP5" s="593" t="s">
        <v>31</v>
      </c>
      <c r="CQ5" s="619" t="s">
        <v>32</v>
      </c>
      <c r="CR5" s="619" t="s">
        <v>42</v>
      </c>
      <c r="CS5" s="619" t="s">
        <v>33</v>
      </c>
      <c r="CT5" s="619" t="s">
        <v>41</v>
      </c>
      <c r="CU5" s="619" t="s">
        <v>34</v>
      </c>
      <c r="CV5" s="620" t="s">
        <v>35</v>
      </c>
      <c r="CW5" s="643"/>
      <c r="CX5" s="593" t="s">
        <v>32</v>
      </c>
      <c r="CY5" s="619" t="s">
        <v>43</v>
      </c>
      <c r="CZ5" s="619" t="s">
        <v>44</v>
      </c>
      <c r="DA5" s="619" t="s">
        <v>42</v>
      </c>
      <c r="DB5" s="619" t="s">
        <v>34</v>
      </c>
      <c r="DC5" s="619" t="s">
        <v>45</v>
      </c>
      <c r="DD5" s="619" t="s">
        <v>46</v>
      </c>
      <c r="DE5" s="619" t="s">
        <v>47</v>
      </c>
      <c r="DF5" s="620" t="s">
        <v>48</v>
      </c>
      <c r="DG5" s="688"/>
    </row>
    <row r="6" ht="6.75" customHeight="1" spans="102:110">
      <c r="CX6" s="585"/>
      <c r="CY6" s="585"/>
      <c r="CZ6" s="585"/>
      <c r="DA6" s="585"/>
      <c r="DB6" s="585"/>
      <c r="DC6" s="585"/>
      <c r="DD6" s="585"/>
      <c r="DE6" s="585"/>
      <c r="DF6" s="585"/>
    </row>
    <row r="7" ht="15" spans="2:112">
      <c r="B7" s="594" t="s">
        <v>166</v>
      </c>
      <c r="C7" s="595"/>
      <c r="D7" s="596">
        <v>719155866.56007</v>
      </c>
      <c r="E7" s="621">
        <v>776551692.892527</v>
      </c>
      <c r="F7" s="621">
        <v>-57395826.3324577</v>
      </c>
      <c r="G7" s="621">
        <v>835383492.79545</v>
      </c>
      <c r="H7" s="622" t="s">
        <v>53</v>
      </c>
      <c r="I7" s="595"/>
      <c r="J7" s="596">
        <v>-23184354.0650914</v>
      </c>
      <c r="K7" s="621">
        <v>-40215723.4097187</v>
      </c>
      <c r="L7" s="621">
        <v>17031369.3446273</v>
      </c>
      <c r="M7" s="621">
        <v>-10149999.2646607</v>
      </c>
      <c r="N7" s="622" t="s">
        <v>53</v>
      </c>
      <c r="O7" s="653"/>
      <c r="P7" s="596">
        <v>-9092222.11873049</v>
      </c>
      <c r="Q7" s="621">
        <v>8581479.72923356</v>
      </c>
      <c r="R7" s="621">
        <v>-17673701.847964</v>
      </c>
      <c r="S7" s="621">
        <v>5451174.35978264</v>
      </c>
      <c r="T7" s="622" t="s">
        <v>53</v>
      </c>
      <c r="U7" s="661"/>
      <c r="V7" s="596">
        <v>-24586793.8671137</v>
      </c>
      <c r="W7" s="621">
        <v>26266643.8512827</v>
      </c>
      <c r="X7" s="621">
        <v>-9158906.23902583</v>
      </c>
      <c r="Y7" s="621">
        <v>-50853437.7183964</v>
      </c>
      <c r="Z7" s="621">
        <v>-15427887.6280879</v>
      </c>
      <c r="AA7" s="621">
        <v>384351794.035189</v>
      </c>
      <c r="AB7" s="622">
        <v>-1.06396950462748</v>
      </c>
      <c r="AC7" s="653"/>
      <c r="AD7" s="596">
        <v>-2536745.79017693</v>
      </c>
      <c r="AE7" s="621">
        <v>42117408.805748</v>
      </c>
      <c r="AF7" s="621">
        <v>25967343.0729253</v>
      </c>
      <c r="AG7" s="621">
        <v>-44654154.595925</v>
      </c>
      <c r="AH7" s="621">
        <v>-28504088.8631023</v>
      </c>
      <c r="AI7" s="621">
        <v>9529682.858298</v>
      </c>
      <c r="AJ7" s="622">
        <v>-1.26619414600645</v>
      </c>
      <c r="AK7" s="653"/>
      <c r="AL7" s="596">
        <v>-100616001.290865</v>
      </c>
      <c r="AM7" s="621">
        <v>78061041.6160582</v>
      </c>
      <c r="AN7" s="621">
        <v>98526906.2861027</v>
      </c>
      <c r="AO7" s="621">
        <v>-178677042.906923</v>
      </c>
      <c r="AP7" s="621">
        <v>-199142907.576968</v>
      </c>
      <c r="AQ7" s="621">
        <v>6301787.04830992</v>
      </c>
      <c r="AR7" s="622">
        <v>-16.9662648895521</v>
      </c>
      <c r="AS7" s="653"/>
      <c r="AT7" s="596">
        <v>-90115413.900973</v>
      </c>
      <c r="AU7" s="621">
        <v>84607038.1665692</v>
      </c>
      <c r="AV7" s="621">
        <v>4167942.52485138</v>
      </c>
      <c r="AW7" s="621">
        <v>-174722452.067542</v>
      </c>
      <c r="AX7" s="621">
        <v>-94283356.4258243</v>
      </c>
      <c r="AY7" s="621">
        <v>1508776.98004794</v>
      </c>
      <c r="AZ7" s="622" t="s">
        <v>53</v>
      </c>
      <c r="BA7" s="653"/>
      <c r="BB7" s="596">
        <v>-80799952.0154066</v>
      </c>
      <c r="BC7" s="621">
        <v>134980649.564236</v>
      </c>
      <c r="BD7" s="621">
        <v>-32634803.6994597</v>
      </c>
      <c r="BE7" s="621">
        <v>-215780601.579643</v>
      </c>
      <c r="BF7" s="621">
        <v>-48165148.3159469</v>
      </c>
      <c r="BG7" s="621">
        <v>299781.729328811</v>
      </c>
      <c r="BH7" s="622">
        <v>-270.529274503525</v>
      </c>
      <c r="BI7" s="653"/>
      <c r="BJ7" s="596">
        <v>-163593352.244162</v>
      </c>
      <c r="BK7" s="621">
        <v>170962557.928705</v>
      </c>
      <c r="BL7" s="621">
        <v>-56073329.4014485</v>
      </c>
      <c r="BM7" s="621">
        <v>-334555910.172867</v>
      </c>
      <c r="BN7" s="621">
        <v>-107520022.842713</v>
      </c>
      <c r="BO7" s="621">
        <v>-55560576.6054239</v>
      </c>
      <c r="BP7" s="622">
        <v>1.94441422748286</v>
      </c>
      <c r="BQ7" s="653"/>
      <c r="BR7" s="596">
        <v>148359440.360678</v>
      </c>
      <c r="BS7" s="621">
        <v>198593905.565041</v>
      </c>
      <c r="BT7" s="621">
        <v>-40294959.8739826</v>
      </c>
      <c r="BU7" s="621">
        <v>-50234465.204363</v>
      </c>
      <c r="BV7" s="621">
        <v>188654400.234661</v>
      </c>
      <c r="BW7" s="621">
        <v>4132502.6441524</v>
      </c>
      <c r="BX7" s="622">
        <v>34.9006280541914</v>
      </c>
      <c r="BY7" s="653"/>
      <c r="BZ7" s="596">
        <v>0</v>
      </c>
      <c r="CA7" s="621">
        <v>0</v>
      </c>
      <c r="CB7" s="621">
        <v>0</v>
      </c>
      <c r="CC7" s="621">
        <v>0</v>
      </c>
      <c r="CD7" s="621">
        <v>0</v>
      </c>
      <c r="CE7" s="621">
        <v>0</v>
      </c>
      <c r="CF7" s="622" t="s">
        <v>51</v>
      </c>
      <c r="CG7" s="653"/>
      <c r="CH7" s="596">
        <v>0</v>
      </c>
      <c r="CI7" s="621">
        <v>0</v>
      </c>
      <c r="CJ7" s="621">
        <v>-250000</v>
      </c>
      <c r="CK7" s="621">
        <v>0</v>
      </c>
      <c r="CL7" s="621">
        <v>250000</v>
      </c>
      <c r="CM7" s="621">
        <v>0</v>
      </c>
      <c r="CN7" s="622" t="s">
        <v>51</v>
      </c>
      <c r="CO7" s="653"/>
      <c r="CP7" s="664">
        <v>372990471.628228</v>
      </c>
      <c r="CQ7" s="621">
        <v>1480506694.70968</v>
      </c>
      <c r="CR7" s="621">
        <v>184336071.393569</v>
      </c>
      <c r="CS7" s="621">
        <v>-1107516223.08145</v>
      </c>
      <c r="CT7" s="621">
        <v>188654400.234659</v>
      </c>
      <c r="CU7" s="621">
        <v>1181248416.58047</v>
      </c>
      <c r="CV7" s="622" t="s">
        <v>53</v>
      </c>
      <c r="CW7" s="653"/>
      <c r="CX7" s="596">
        <v>2011300683.93789</v>
      </c>
      <c r="CY7" s="636">
        <v>0</v>
      </c>
      <c r="CZ7" s="636">
        <v>0</v>
      </c>
      <c r="DA7" s="636">
        <v>197262772.845952</v>
      </c>
      <c r="DB7" s="636">
        <v>2397122783.71176</v>
      </c>
      <c r="DC7" s="680">
        <v>-0.160952164150916</v>
      </c>
      <c r="DD7" s="680">
        <v>-1</v>
      </c>
      <c r="DE7" s="680">
        <v>-1</v>
      </c>
      <c r="DF7" s="689">
        <v>-0.917708523657472</v>
      </c>
      <c r="DG7" s="690"/>
      <c r="DH7" s="625"/>
    </row>
    <row r="8" ht="5.25" customHeight="1" spans="2:112">
      <c r="B8" s="597"/>
      <c r="D8" s="598"/>
      <c r="E8" s="623"/>
      <c r="F8" s="623"/>
      <c r="G8" s="623"/>
      <c r="H8" s="624"/>
      <c r="J8" s="598"/>
      <c r="K8" s="623"/>
      <c r="L8" s="623"/>
      <c r="M8" s="623"/>
      <c r="N8" s="624"/>
      <c r="O8" s="654"/>
      <c r="P8" s="598"/>
      <c r="Q8" s="623"/>
      <c r="R8" s="623"/>
      <c r="S8" s="623"/>
      <c r="T8" s="624"/>
      <c r="U8" s="654"/>
      <c r="V8" s="598"/>
      <c r="W8" s="623"/>
      <c r="X8" s="623"/>
      <c r="Y8" s="623"/>
      <c r="Z8" s="623"/>
      <c r="AA8" s="623"/>
      <c r="AB8" s="624"/>
      <c r="AC8" s="654"/>
      <c r="AD8" s="598"/>
      <c r="AE8" s="623"/>
      <c r="AF8" s="623"/>
      <c r="AG8" s="623"/>
      <c r="AH8" s="623"/>
      <c r="AI8" s="623"/>
      <c r="AJ8" s="624"/>
      <c r="AK8" s="654"/>
      <c r="AL8" s="598"/>
      <c r="AM8" s="623"/>
      <c r="AN8" s="623"/>
      <c r="AO8" s="623"/>
      <c r="AP8" s="623"/>
      <c r="AQ8" s="623"/>
      <c r="AR8" s="624"/>
      <c r="AS8" s="654"/>
      <c r="AT8" s="598"/>
      <c r="AU8" s="623"/>
      <c r="AV8" s="623"/>
      <c r="AW8" s="623"/>
      <c r="AX8" s="623"/>
      <c r="AY8" s="623"/>
      <c r="AZ8" s="624"/>
      <c r="BA8" s="654"/>
      <c r="BB8" s="598"/>
      <c r="BC8" s="623"/>
      <c r="BD8" s="623"/>
      <c r="BE8" s="623"/>
      <c r="BF8" s="623"/>
      <c r="BG8" s="623"/>
      <c r="BH8" s="624"/>
      <c r="BI8" s="654"/>
      <c r="BJ8" s="598"/>
      <c r="BK8" s="623"/>
      <c r="BL8" s="623"/>
      <c r="BM8" s="623"/>
      <c r="BN8" s="623"/>
      <c r="BO8" s="623"/>
      <c r="BP8" s="624"/>
      <c r="BQ8" s="654"/>
      <c r="BR8" s="598"/>
      <c r="BS8" s="623"/>
      <c r="BT8" s="623"/>
      <c r="BU8" s="623"/>
      <c r="BV8" s="623"/>
      <c r="BW8" s="623"/>
      <c r="BX8" s="624"/>
      <c r="BY8" s="654"/>
      <c r="BZ8" s="598"/>
      <c r="CA8" s="623"/>
      <c r="CB8" s="623"/>
      <c r="CC8" s="623"/>
      <c r="CD8" s="623"/>
      <c r="CE8" s="623"/>
      <c r="CF8" s="624"/>
      <c r="CG8" s="654"/>
      <c r="CH8" s="598"/>
      <c r="CI8" s="623"/>
      <c r="CJ8" s="623"/>
      <c r="CK8" s="623"/>
      <c r="CL8" s="623"/>
      <c r="CM8" s="623"/>
      <c r="CN8" s="624"/>
      <c r="CO8" s="654"/>
      <c r="CP8" s="598"/>
      <c r="CQ8" s="623"/>
      <c r="CR8" s="623"/>
      <c r="CS8" s="623"/>
      <c r="CT8" s="623"/>
      <c r="CU8" s="623"/>
      <c r="CV8" s="624"/>
      <c r="CW8" s="654"/>
      <c r="CX8" s="598"/>
      <c r="CY8" s="623"/>
      <c r="CZ8" s="623"/>
      <c r="DA8" s="623"/>
      <c r="DB8" s="623"/>
      <c r="DC8" s="681"/>
      <c r="DD8" s="681"/>
      <c r="DE8" s="681"/>
      <c r="DF8" s="624"/>
      <c r="DG8" s="690"/>
      <c r="DH8" s="625"/>
    </row>
    <row r="9" ht="15" spans="2:112">
      <c r="B9" s="599" t="s">
        <v>268</v>
      </c>
      <c r="D9" s="600">
        <v>104000000</v>
      </c>
      <c r="E9" s="625">
        <v>104000000</v>
      </c>
      <c r="F9" s="625">
        <v>0</v>
      </c>
      <c r="G9" s="625">
        <v>2000000</v>
      </c>
      <c r="H9" s="626">
        <v>51</v>
      </c>
      <c r="J9" s="600">
        <v>2000000</v>
      </c>
      <c r="K9" s="625">
        <v>2000000</v>
      </c>
      <c r="L9" s="625">
        <v>0</v>
      </c>
      <c r="M9" s="625">
        <v>-952562107.681255</v>
      </c>
      <c r="N9" s="626">
        <v>-1.00209960062853</v>
      </c>
      <c r="O9" s="654"/>
      <c r="P9" s="600">
        <v>19505495</v>
      </c>
      <c r="Q9" s="625">
        <v>2000000</v>
      </c>
      <c r="R9" s="625">
        <v>17505495</v>
      </c>
      <c r="S9" s="625">
        <v>952112209.293184</v>
      </c>
      <c r="T9" s="626">
        <v>-0.979513449350177</v>
      </c>
      <c r="U9" s="654"/>
      <c r="V9" s="600">
        <v>4000000</v>
      </c>
      <c r="W9" s="625">
        <v>2000000</v>
      </c>
      <c r="X9" s="625">
        <v>2000000</v>
      </c>
      <c r="Y9" s="662">
        <v>2000000</v>
      </c>
      <c r="Z9" s="662">
        <v>2000000</v>
      </c>
      <c r="AA9" s="625">
        <v>2000000</v>
      </c>
      <c r="AB9" s="626">
        <v>1</v>
      </c>
      <c r="AC9" s="654"/>
      <c r="AD9" s="600">
        <v>8000000</v>
      </c>
      <c r="AE9" s="625">
        <v>2000000</v>
      </c>
      <c r="AF9" s="625">
        <v>2000000</v>
      </c>
      <c r="AG9" s="631">
        <v>6000000</v>
      </c>
      <c r="AH9" s="631">
        <v>6000000</v>
      </c>
      <c r="AI9" s="625">
        <v>2000000</v>
      </c>
      <c r="AJ9" s="626">
        <v>3</v>
      </c>
      <c r="AK9" s="654"/>
      <c r="AL9" s="600">
        <v>42145710</v>
      </c>
      <c r="AM9" s="625"/>
      <c r="AN9" s="625"/>
      <c r="AO9" s="631">
        <v>42145710</v>
      </c>
      <c r="AP9" s="631">
        <v>42145710</v>
      </c>
      <c r="AQ9" s="625"/>
      <c r="AR9" s="626" t="s">
        <v>51</v>
      </c>
      <c r="AS9" s="654"/>
      <c r="AT9" s="666">
        <v>9500000</v>
      </c>
      <c r="AU9" s="625"/>
      <c r="AV9" s="625"/>
      <c r="AW9" s="631">
        <v>9500000</v>
      </c>
      <c r="AX9" s="625">
        <v>9500000</v>
      </c>
      <c r="AY9" s="625"/>
      <c r="AZ9" s="626" t="s">
        <v>51</v>
      </c>
      <c r="BA9" s="654"/>
      <c r="BB9" s="666">
        <v>11000000</v>
      </c>
      <c r="BC9" s="625"/>
      <c r="BD9" s="625">
        <v>2000000</v>
      </c>
      <c r="BE9" s="625">
        <v>0</v>
      </c>
      <c r="BF9" s="625">
        <v>9000000</v>
      </c>
      <c r="BG9" s="625">
        <v>500000</v>
      </c>
      <c r="BH9" s="626">
        <v>21</v>
      </c>
      <c r="BI9" s="654"/>
      <c r="BJ9" s="600">
        <v>-17400000</v>
      </c>
      <c r="BK9" s="625"/>
      <c r="BL9" s="668"/>
      <c r="BM9" s="625"/>
      <c r="BN9" s="625"/>
      <c r="BO9" s="668"/>
      <c r="BP9" s="626" t="s">
        <v>51</v>
      </c>
      <c r="BQ9" s="654"/>
      <c r="BR9" s="600">
        <v>14000000</v>
      </c>
      <c r="BS9" s="625">
        <v>2000000</v>
      </c>
      <c r="BT9" s="625">
        <v>2000000</v>
      </c>
      <c r="BU9" s="625"/>
      <c r="BV9" s="631">
        <v>12000000</v>
      </c>
      <c r="BW9" s="625">
        <v>-1923333.33333333</v>
      </c>
      <c r="BX9" s="626">
        <v>-8.2790294627383</v>
      </c>
      <c r="BY9" s="654"/>
      <c r="BZ9" s="600">
        <v>0</v>
      </c>
      <c r="CA9" s="625"/>
      <c r="CB9" s="625"/>
      <c r="CC9" s="637">
        <v>0</v>
      </c>
      <c r="CD9" s="637">
        <v>0</v>
      </c>
      <c r="CE9" s="625"/>
      <c r="CF9" s="626" t="s">
        <v>51</v>
      </c>
      <c r="CG9" s="654"/>
      <c r="CH9" s="600">
        <v>0</v>
      </c>
      <c r="CI9" s="625"/>
      <c r="CJ9" s="625"/>
      <c r="CK9" s="637">
        <v>0</v>
      </c>
      <c r="CL9" s="637">
        <v>0</v>
      </c>
      <c r="CM9" s="625"/>
      <c r="CN9" s="626" t="s">
        <v>51</v>
      </c>
      <c r="CO9" s="654"/>
      <c r="CP9" s="666">
        <v>196751205</v>
      </c>
      <c r="CQ9" s="625">
        <v>114000000</v>
      </c>
      <c r="CR9" s="625">
        <v>184751205</v>
      </c>
      <c r="CS9" s="625">
        <v>82751205</v>
      </c>
      <c r="CT9" s="625">
        <v>12000000</v>
      </c>
      <c r="CU9" s="625">
        <v>4126768.27859489</v>
      </c>
      <c r="CV9" s="626" t="s">
        <v>53</v>
      </c>
      <c r="CW9" s="654"/>
      <c r="CX9" s="600">
        <v>126000000</v>
      </c>
      <c r="CY9" s="625">
        <v>480000000</v>
      </c>
      <c r="CZ9" s="625"/>
      <c r="DA9" s="625">
        <v>199848205</v>
      </c>
      <c r="DB9" s="625">
        <v>27565538.3966662</v>
      </c>
      <c r="DC9" s="682">
        <v>3.57092468816929</v>
      </c>
      <c r="DD9" s="683"/>
      <c r="DE9" s="683">
        <v>-1</v>
      </c>
      <c r="DF9" s="629">
        <v>6.24992931841919</v>
      </c>
      <c r="DG9" s="690"/>
      <c r="DH9" s="625"/>
    </row>
    <row r="10" ht="15" spans="2:112">
      <c r="B10" s="599" t="s">
        <v>269</v>
      </c>
      <c r="D10" s="600"/>
      <c r="E10" s="625"/>
      <c r="F10" s="625"/>
      <c r="G10" s="625"/>
      <c r="H10" s="626" t="s">
        <v>51</v>
      </c>
      <c r="J10" s="600"/>
      <c r="K10" s="625"/>
      <c r="L10" s="625"/>
      <c r="M10" s="625"/>
      <c r="N10" s="626" t="s">
        <v>51</v>
      </c>
      <c r="O10" s="654"/>
      <c r="P10" s="600">
        <v>2445250873.77188</v>
      </c>
      <c r="Q10" s="625"/>
      <c r="R10" s="625"/>
      <c r="S10" s="625">
        <v>3600000</v>
      </c>
      <c r="T10" s="626">
        <v>678.236353825521</v>
      </c>
      <c r="U10" s="654"/>
      <c r="V10" s="600">
        <v>0</v>
      </c>
      <c r="W10" s="625"/>
      <c r="X10" s="625">
        <v>0</v>
      </c>
      <c r="Y10" s="662">
        <v>0</v>
      </c>
      <c r="Z10" s="662">
        <v>0</v>
      </c>
      <c r="AA10" s="625">
        <v>0</v>
      </c>
      <c r="AB10" s="626" t="s">
        <v>51</v>
      </c>
      <c r="AC10" s="654"/>
      <c r="AD10" s="600"/>
      <c r="AE10" s="625"/>
      <c r="AF10" s="625"/>
      <c r="AG10" s="625"/>
      <c r="AH10" s="625"/>
      <c r="AI10" s="625"/>
      <c r="AJ10" s="626" t="s">
        <v>51</v>
      </c>
      <c r="AK10" s="654"/>
      <c r="AL10" s="600">
        <v>-125700000</v>
      </c>
      <c r="AM10" s="625"/>
      <c r="AN10" s="625"/>
      <c r="AO10" s="625"/>
      <c r="AP10" s="625"/>
      <c r="AQ10" s="625"/>
      <c r="AR10" s="626" t="s">
        <v>51</v>
      </c>
      <c r="AS10" s="654"/>
      <c r="AT10" s="600"/>
      <c r="AU10" s="625"/>
      <c r="AV10" s="625"/>
      <c r="AW10" s="625"/>
      <c r="AX10" s="625"/>
      <c r="AY10" s="625"/>
      <c r="AZ10" s="626" t="s">
        <v>51</v>
      </c>
      <c r="BA10" s="654"/>
      <c r="BB10" s="600"/>
      <c r="BC10" s="625"/>
      <c r="BD10" s="625"/>
      <c r="BE10" s="625"/>
      <c r="BF10" s="625"/>
      <c r="BG10" s="625"/>
      <c r="BH10" s="626" t="s">
        <v>51</v>
      </c>
      <c r="BI10" s="654"/>
      <c r="BJ10" s="600">
        <v>52300000</v>
      </c>
      <c r="BK10" s="625"/>
      <c r="BL10" s="625"/>
      <c r="BM10" s="625"/>
      <c r="BN10" s="625"/>
      <c r="BO10" s="625"/>
      <c r="BP10" s="626" t="s">
        <v>51</v>
      </c>
      <c r="BQ10" s="654"/>
      <c r="BR10" s="600">
        <v>96790000</v>
      </c>
      <c r="BS10" s="625"/>
      <c r="BT10" s="625"/>
      <c r="BU10" s="625"/>
      <c r="BV10" s="625"/>
      <c r="BW10" s="625"/>
      <c r="BX10" s="626" t="s">
        <v>51</v>
      </c>
      <c r="BY10" s="654"/>
      <c r="BZ10" s="600"/>
      <c r="CA10" s="625"/>
      <c r="CB10" s="625"/>
      <c r="CC10" s="625"/>
      <c r="CD10" s="625"/>
      <c r="CE10" s="625"/>
      <c r="CF10" s="626" t="s">
        <v>51</v>
      </c>
      <c r="CG10" s="654"/>
      <c r="CH10" s="600"/>
      <c r="CI10" s="625"/>
      <c r="CJ10" s="625"/>
      <c r="CK10" s="625"/>
      <c r="CL10" s="625"/>
      <c r="CM10" s="625"/>
      <c r="CN10" s="626" t="s">
        <v>51</v>
      </c>
      <c r="CO10" s="654"/>
      <c r="CP10" s="600">
        <v>2468640873.77188</v>
      </c>
      <c r="CQ10" s="625">
        <v>0</v>
      </c>
      <c r="CR10" s="625">
        <v>2371850873.77188</v>
      </c>
      <c r="CS10" s="625">
        <v>2468640873.77188</v>
      </c>
      <c r="CT10" s="625">
        <v>96790000</v>
      </c>
      <c r="CU10" s="625">
        <v>3600000</v>
      </c>
      <c r="CV10" s="626">
        <v>684.733576047743</v>
      </c>
      <c r="CW10" s="654"/>
      <c r="CX10" s="600"/>
      <c r="CY10" s="625"/>
      <c r="CZ10" s="625"/>
      <c r="DA10" s="625">
        <v>3316396358.39</v>
      </c>
      <c r="DB10" s="625">
        <v>1107749777.89157</v>
      </c>
      <c r="DC10" s="682">
        <v>-1</v>
      </c>
      <c r="DD10" s="682"/>
      <c r="DE10" s="682">
        <v>-1</v>
      </c>
      <c r="DF10" s="626">
        <v>1.9938136071688</v>
      </c>
      <c r="DG10" s="690"/>
      <c r="DH10" s="625"/>
    </row>
    <row r="11" spans="2:112">
      <c r="B11" s="601" t="s">
        <v>270</v>
      </c>
      <c r="C11" s="602"/>
      <c r="D11" s="603">
        <v>-8818875925.66007</v>
      </c>
      <c r="E11" s="627">
        <v>-4178129509.55398</v>
      </c>
      <c r="F11" s="627">
        <v>-4640746416.10609</v>
      </c>
      <c r="G11" s="627">
        <v>-833097832.73429</v>
      </c>
      <c r="H11" s="628">
        <v>9.58564262100629</v>
      </c>
      <c r="I11" s="602"/>
      <c r="J11" s="603">
        <v>15012933169.0651</v>
      </c>
      <c r="K11" s="627">
        <v>7605457347.77627</v>
      </c>
      <c r="L11" s="627">
        <v>7407475821.28882</v>
      </c>
      <c r="M11" s="627">
        <v>1310180115.01781</v>
      </c>
      <c r="N11" s="628">
        <v>10.4586788465043</v>
      </c>
      <c r="O11" s="655"/>
      <c r="P11" s="603">
        <v>21410455.3468542</v>
      </c>
      <c r="Q11" s="627">
        <v>846402438.559413</v>
      </c>
      <c r="R11" s="627">
        <v>-824991983.212559</v>
      </c>
      <c r="S11" s="627">
        <v>-1393478542.89382</v>
      </c>
      <c r="T11" s="628">
        <v>-1.01536475423754</v>
      </c>
      <c r="U11" s="655"/>
      <c r="V11" s="603">
        <v>47253613.8671138</v>
      </c>
      <c r="W11" s="627">
        <v>1893721122.04037</v>
      </c>
      <c r="X11" s="627">
        <v>745635924.89164</v>
      </c>
      <c r="Y11" s="627">
        <v>-1846467508.17326</v>
      </c>
      <c r="Z11" s="627">
        <v>-698382311.024527</v>
      </c>
      <c r="AA11" s="627">
        <v>-583500480.471723</v>
      </c>
      <c r="AB11" s="628">
        <v>-1.08098299050056</v>
      </c>
      <c r="AC11" s="655"/>
      <c r="AD11" s="603">
        <v>-15594126.2098235</v>
      </c>
      <c r="AE11" s="627">
        <v>-1181040172.42669</v>
      </c>
      <c r="AF11" s="627">
        <v>563521509.60825</v>
      </c>
      <c r="AG11" s="627">
        <v>1165446046.21687</v>
      </c>
      <c r="AH11" s="627">
        <v>-579115635.818074</v>
      </c>
      <c r="AI11" s="627">
        <v>82231247.141702</v>
      </c>
      <c r="AJ11" s="628">
        <v>-1.18963747665108</v>
      </c>
      <c r="AK11" s="655"/>
      <c r="AL11" s="603">
        <v>580742595.390864</v>
      </c>
      <c r="AM11" s="627">
        <v>19137303118.7223</v>
      </c>
      <c r="AN11" s="627">
        <v>18395674512.855</v>
      </c>
      <c r="AO11" s="627">
        <v>-18556560523.3314</v>
      </c>
      <c r="AP11" s="627">
        <v>-17814931917.4641</v>
      </c>
      <c r="AQ11" s="627">
        <v>6881949592.95169</v>
      </c>
      <c r="AR11" s="628">
        <v>-0.915613651691718</v>
      </c>
      <c r="AS11" s="655"/>
      <c r="AT11" s="603">
        <v>408142047.810973</v>
      </c>
      <c r="AU11" s="627">
        <v>-84607038.1665692</v>
      </c>
      <c r="AV11" s="627">
        <v>-4167942.52485138</v>
      </c>
      <c r="AW11" s="627">
        <v>492749085.977543</v>
      </c>
      <c r="AX11" s="627">
        <v>412309990.335825</v>
      </c>
      <c r="AY11" s="627">
        <v>-1508776.98004794</v>
      </c>
      <c r="AZ11" s="628" t="s">
        <v>53</v>
      </c>
      <c r="BA11" s="655"/>
      <c r="BB11" s="603">
        <v>150491590.115409</v>
      </c>
      <c r="BC11" s="627">
        <v>180218279.800586</v>
      </c>
      <c r="BD11" s="627">
        <v>110523019.819772</v>
      </c>
      <c r="BE11" s="627">
        <v>-29726689.685177</v>
      </c>
      <c r="BF11" s="627">
        <v>39968570.2956366</v>
      </c>
      <c r="BG11" s="627">
        <v>116559398.270671</v>
      </c>
      <c r="BH11" s="628">
        <v>0.291115022453541</v>
      </c>
      <c r="BI11" s="655"/>
      <c r="BJ11" s="603">
        <v>-333251391.934111</v>
      </c>
      <c r="BK11" s="627">
        <v>144236371.436117</v>
      </c>
      <c r="BL11" s="627">
        <v>371272258.766271</v>
      </c>
      <c r="BM11" s="627">
        <v>-477487763.370227</v>
      </c>
      <c r="BN11" s="627">
        <v>-704523650.700381</v>
      </c>
      <c r="BO11" s="627">
        <v>7210317645.60542</v>
      </c>
      <c r="BP11" s="628">
        <v>-1.04621868387965</v>
      </c>
      <c r="BQ11" s="655"/>
      <c r="BR11" s="603">
        <v>-239743418.360678</v>
      </c>
      <c r="BS11" s="627">
        <v>114605023.799781</v>
      </c>
      <c r="BT11" s="627">
        <v>448520116.30818</v>
      </c>
      <c r="BU11" s="627">
        <v>-354348442.160459</v>
      </c>
      <c r="BV11" s="627">
        <v>-688263534.668858</v>
      </c>
      <c r="BW11" s="627">
        <v>87364923.5464235</v>
      </c>
      <c r="BX11" s="628">
        <v>-3.74416102743207</v>
      </c>
      <c r="BY11" s="655"/>
      <c r="BZ11" s="603">
        <v>18939186431</v>
      </c>
      <c r="CA11" s="627">
        <v>0</v>
      </c>
      <c r="CB11" s="627">
        <v>0</v>
      </c>
      <c r="CC11" s="627">
        <v>18939186431</v>
      </c>
      <c r="CD11" s="627">
        <v>18939186431</v>
      </c>
      <c r="CE11" s="627"/>
      <c r="CF11" s="628" t="s">
        <v>51</v>
      </c>
      <c r="CG11" s="655"/>
      <c r="CH11" s="603">
        <v>0</v>
      </c>
      <c r="CI11" s="627">
        <v>0</v>
      </c>
      <c r="CJ11" s="627">
        <v>250000</v>
      </c>
      <c r="CK11" s="627">
        <v>0</v>
      </c>
      <c r="CL11" s="627">
        <v>-250000</v>
      </c>
      <c r="CM11" s="627">
        <v>0</v>
      </c>
      <c r="CN11" s="628" t="s">
        <v>51</v>
      </c>
      <c r="CO11" s="655"/>
      <c r="CP11" s="613">
        <v>6664146999.43163</v>
      </c>
      <c r="CQ11" s="627">
        <v>16758153797.9805</v>
      </c>
      <c r="CR11" s="627">
        <v>20496104169.9724</v>
      </c>
      <c r="CS11" s="627">
        <v>-10094006798.5489</v>
      </c>
      <c r="CT11" s="627">
        <v>-13831957170.5407</v>
      </c>
      <c r="CU11" s="627">
        <v>-6873055329.26757</v>
      </c>
      <c r="CV11" s="628">
        <v>-1.96960473620133</v>
      </c>
      <c r="CW11" s="655"/>
      <c r="CX11" s="603">
        <v>6744057186.12237</v>
      </c>
      <c r="CY11" s="627">
        <v>-4005335124.93498</v>
      </c>
      <c r="CZ11" s="627">
        <v>0</v>
      </c>
      <c r="DA11" s="627">
        <v>9357362823.96301</v>
      </c>
      <c r="DB11" s="627">
        <v>-3171436625</v>
      </c>
      <c r="DC11" s="684">
        <v>-3.12649911808418</v>
      </c>
      <c r="DD11" s="684">
        <v>0.262940300733576</v>
      </c>
      <c r="DE11" s="684">
        <v>-1</v>
      </c>
      <c r="DF11" s="691">
        <v>-3.9505123167842</v>
      </c>
      <c r="DG11" s="690"/>
      <c r="DH11" s="625"/>
    </row>
    <row r="12" spans="2:112">
      <c r="B12" s="604"/>
      <c r="D12" s="600"/>
      <c r="E12" s="625"/>
      <c r="F12" s="625"/>
      <c r="G12" s="625"/>
      <c r="H12" s="626" t="s">
        <v>51</v>
      </c>
      <c r="J12" s="600"/>
      <c r="K12" s="625"/>
      <c r="L12" s="625"/>
      <c r="M12" s="625"/>
      <c r="N12" s="626" t="s">
        <v>51</v>
      </c>
      <c r="O12" s="654"/>
      <c r="P12" s="600"/>
      <c r="Q12" s="625"/>
      <c r="R12" s="625"/>
      <c r="S12" s="625"/>
      <c r="T12" s="626" t="s">
        <v>51</v>
      </c>
      <c r="U12" s="654"/>
      <c r="V12" s="600"/>
      <c r="W12" s="625"/>
      <c r="X12" s="625"/>
      <c r="Y12" s="625"/>
      <c r="Z12" s="625"/>
      <c r="AA12" s="625"/>
      <c r="AB12" s="626" t="s">
        <v>51</v>
      </c>
      <c r="AC12" s="654"/>
      <c r="AD12" s="600"/>
      <c r="AE12" s="625"/>
      <c r="AF12" s="625"/>
      <c r="AG12" s="625"/>
      <c r="AH12" s="625"/>
      <c r="AI12" s="625"/>
      <c r="AJ12" s="626" t="s">
        <v>51</v>
      </c>
      <c r="AK12" s="654"/>
      <c r="AL12" s="600"/>
      <c r="AM12" s="625"/>
      <c r="AN12" s="625"/>
      <c r="AO12" s="625"/>
      <c r="AP12" s="625"/>
      <c r="AQ12" s="625"/>
      <c r="AR12" s="626" t="s">
        <v>51</v>
      </c>
      <c r="AS12" s="654"/>
      <c r="AT12" s="600"/>
      <c r="AU12" s="625"/>
      <c r="AV12" s="625"/>
      <c r="AW12" s="625"/>
      <c r="AX12" s="625"/>
      <c r="AY12" s="625"/>
      <c r="AZ12" s="626" t="s">
        <v>51</v>
      </c>
      <c r="BA12" s="654"/>
      <c r="BB12" s="600"/>
      <c r="BC12" s="625"/>
      <c r="BD12" s="625"/>
      <c r="BE12" s="625"/>
      <c r="BF12" s="625"/>
      <c r="BG12" s="625"/>
      <c r="BH12" s="626" t="s">
        <v>51</v>
      </c>
      <c r="BI12" s="654"/>
      <c r="BJ12" s="600"/>
      <c r="BK12" s="625"/>
      <c r="BL12" s="625"/>
      <c r="BM12" s="625"/>
      <c r="BN12" s="625"/>
      <c r="BO12" s="625"/>
      <c r="BP12" s="626" t="s">
        <v>51</v>
      </c>
      <c r="BQ12" s="654"/>
      <c r="BR12" s="600"/>
      <c r="BS12" s="625"/>
      <c r="BT12" s="625"/>
      <c r="BU12" s="625"/>
      <c r="BV12" s="625"/>
      <c r="BW12" s="625"/>
      <c r="BX12" s="626" t="s">
        <v>51</v>
      </c>
      <c r="BY12" s="654"/>
      <c r="BZ12" s="600"/>
      <c r="CA12" s="625"/>
      <c r="CB12" s="625"/>
      <c r="CC12" s="631"/>
      <c r="CD12" s="631"/>
      <c r="CE12" s="625"/>
      <c r="CF12" s="626" t="s">
        <v>51</v>
      </c>
      <c r="CG12" s="654"/>
      <c r="CH12" s="600"/>
      <c r="CI12" s="625"/>
      <c r="CJ12" s="625"/>
      <c r="CK12" s="625"/>
      <c r="CL12" s="625"/>
      <c r="CM12" s="625"/>
      <c r="CN12" s="626" t="s">
        <v>51</v>
      </c>
      <c r="CO12" s="654"/>
      <c r="CP12" s="600"/>
      <c r="CQ12" s="625"/>
      <c r="CR12" s="625"/>
      <c r="CS12" s="625"/>
      <c r="CT12" s="625"/>
      <c r="CU12" s="625"/>
      <c r="CV12" s="626"/>
      <c r="CW12" s="654"/>
      <c r="CX12" s="600"/>
      <c r="CY12" s="625"/>
      <c r="CZ12" s="625"/>
      <c r="DA12" s="625"/>
      <c r="DB12" s="625"/>
      <c r="DC12" s="682"/>
      <c r="DD12" s="682"/>
      <c r="DE12" s="682" t="s">
        <v>51</v>
      </c>
      <c r="DF12" s="626" t="s">
        <v>51</v>
      </c>
      <c r="DG12" s="690"/>
      <c r="DH12" s="625"/>
    </row>
    <row r="13" ht="15" spans="2:112">
      <c r="B13" s="604" t="s">
        <v>271</v>
      </c>
      <c r="D13" s="600">
        <v>0</v>
      </c>
      <c r="E13" s="625"/>
      <c r="F13" s="625">
        <v>0</v>
      </c>
      <c r="G13" s="625">
        <v>0</v>
      </c>
      <c r="H13" s="629" t="s">
        <v>51</v>
      </c>
      <c r="J13" s="644"/>
      <c r="K13" s="625"/>
      <c r="L13" s="625">
        <v>0</v>
      </c>
      <c r="M13" s="625">
        <v>0</v>
      </c>
      <c r="N13" s="629" t="s">
        <v>51</v>
      </c>
      <c r="O13" s="654"/>
      <c r="P13" s="600">
        <v>0</v>
      </c>
      <c r="Q13" s="625">
        <v>0</v>
      </c>
      <c r="R13" s="625">
        <v>0</v>
      </c>
      <c r="S13" s="625">
        <v>0</v>
      </c>
      <c r="T13" s="629" t="s">
        <v>51</v>
      </c>
      <c r="U13" s="654"/>
      <c r="V13" s="600">
        <v>0</v>
      </c>
      <c r="W13" s="625">
        <v>0</v>
      </c>
      <c r="X13" s="625">
        <v>0</v>
      </c>
      <c r="Y13" s="662">
        <v>0</v>
      </c>
      <c r="Z13" s="662">
        <v>0</v>
      </c>
      <c r="AA13" s="625">
        <v>0</v>
      </c>
      <c r="AB13" s="629" t="s">
        <v>51</v>
      </c>
      <c r="AC13" s="654"/>
      <c r="AD13" s="600">
        <v>0</v>
      </c>
      <c r="AE13" s="625">
        <v>0</v>
      </c>
      <c r="AF13" s="625">
        <v>0</v>
      </c>
      <c r="AG13" s="662">
        <v>0</v>
      </c>
      <c r="AH13" s="663"/>
      <c r="AI13" s="625">
        <v>0</v>
      </c>
      <c r="AJ13" s="629" t="s">
        <v>51</v>
      </c>
      <c r="AK13" s="654"/>
      <c r="AL13" s="600">
        <v>0</v>
      </c>
      <c r="AM13" s="625">
        <v>0</v>
      </c>
      <c r="AN13" s="625">
        <v>0</v>
      </c>
      <c r="AO13" s="663"/>
      <c r="AP13" s="663"/>
      <c r="AQ13" s="625">
        <v>0</v>
      </c>
      <c r="AR13" s="629" t="s">
        <v>51</v>
      </c>
      <c r="AS13" s="654"/>
      <c r="AT13" s="600">
        <v>0</v>
      </c>
      <c r="AU13" s="625">
        <v>0</v>
      </c>
      <c r="AV13" s="625">
        <v>0</v>
      </c>
      <c r="AW13" s="663">
        <v>0</v>
      </c>
      <c r="AX13" s="663">
        <v>0</v>
      </c>
      <c r="AY13" s="625">
        <v>0</v>
      </c>
      <c r="AZ13" s="629" t="s">
        <v>51</v>
      </c>
      <c r="BA13" s="654"/>
      <c r="BB13" s="600">
        <v>0</v>
      </c>
      <c r="BC13" s="625">
        <v>0</v>
      </c>
      <c r="BD13" s="625">
        <v>0</v>
      </c>
      <c r="BE13" s="663">
        <v>0</v>
      </c>
      <c r="BF13" s="663">
        <v>0</v>
      </c>
      <c r="BG13" s="625">
        <v>0</v>
      </c>
      <c r="BH13" s="629" t="s">
        <v>51</v>
      </c>
      <c r="BI13" s="654"/>
      <c r="BJ13" s="600">
        <v>0</v>
      </c>
      <c r="BK13" s="625">
        <v>0</v>
      </c>
      <c r="BL13" s="625">
        <v>0</v>
      </c>
      <c r="BM13" s="663"/>
      <c r="BN13" s="663"/>
      <c r="BO13" s="625">
        <v>0</v>
      </c>
      <c r="BP13" s="629" t="s">
        <v>51</v>
      </c>
      <c r="BQ13" s="654"/>
      <c r="BR13" s="600">
        <v>0</v>
      </c>
      <c r="BS13" s="625">
        <v>0</v>
      </c>
      <c r="BT13" s="625">
        <v>0</v>
      </c>
      <c r="BU13" s="663"/>
      <c r="BV13" s="631">
        <v>0</v>
      </c>
      <c r="BW13" s="625">
        <v>0</v>
      </c>
      <c r="BX13" s="629" t="s">
        <v>51</v>
      </c>
      <c r="BY13" s="654"/>
      <c r="BZ13" s="600">
        <v>0</v>
      </c>
      <c r="CA13" s="625">
        <v>0</v>
      </c>
      <c r="CB13" s="625">
        <v>0</v>
      </c>
      <c r="CC13" s="631">
        <v>0</v>
      </c>
      <c r="CD13" s="631">
        <v>0</v>
      </c>
      <c r="CE13" s="625">
        <v>0</v>
      </c>
      <c r="CF13" s="629" t="s">
        <v>51</v>
      </c>
      <c r="CG13" s="654"/>
      <c r="CH13" s="600">
        <v>0</v>
      </c>
      <c r="CI13" s="625">
        <v>0</v>
      </c>
      <c r="CJ13" s="625">
        <v>0</v>
      </c>
      <c r="CK13" s="637">
        <v>0</v>
      </c>
      <c r="CL13" s="637">
        <v>0</v>
      </c>
      <c r="CM13" s="625">
        <v>0</v>
      </c>
      <c r="CN13" s="629" t="s">
        <v>51</v>
      </c>
      <c r="CO13" s="654"/>
      <c r="CP13" s="600">
        <v>0</v>
      </c>
      <c r="CQ13" s="625">
        <v>0</v>
      </c>
      <c r="CR13" s="625">
        <v>0</v>
      </c>
      <c r="CS13" s="663">
        <v>0</v>
      </c>
      <c r="CT13" s="663">
        <v>0</v>
      </c>
      <c r="CU13" s="625">
        <v>0</v>
      </c>
      <c r="CV13" s="629" t="s">
        <v>51</v>
      </c>
      <c r="CW13" s="654"/>
      <c r="CX13" s="600">
        <v>0</v>
      </c>
      <c r="CY13" s="625">
        <v>0</v>
      </c>
      <c r="CZ13" s="625">
        <v>0</v>
      </c>
      <c r="DA13" s="625">
        <v>0</v>
      </c>
      <c r="DB13" s="625">
        <v>0</v>
      </c>
      <c r="DC13" s="682" t="s">
        <v>51</v>
      </c>
      <c r="DD13" s="683"/>
      <c r="DE13" s="683" t="s">
        <v>51</v>
      </c>
      <c r="DF13" s="629" t="s">
        <v>51</v>
      </c>
      <c r="DG13" s="690"/>
      <c r="DH13" s="625"/>
    </row>
    <row r="14" ht="15" spans="2:112">
      <c r="B14" s="604"/>
      <c r="D14" s="600"/>
      <c r="E14" s="625"/>
      <c r="F14" s="625"/>
      <c r="G14" s="625"/>
      <c r="H14" s="626" t="s">
        <v>51</v>
      </c>
      <c r="J14" s="600"/>
      <c r="K14" s="625"/>
      <c r="L14" s="625"/>
      <c r="M14" s="625"/>
      <c r="N14" s="626" t="s">
        <v>51</v>
      </c>
      <c r="O14" s="654"/>
      <c r="P14" s="600"/>
      <c r="Q14" s="625"/>
      <c r="R14" s="625"/>
      <c r="S14" s="625"/>
      <c r="T14" s="626" t="s">
        <v>51</v>
      </c>
      <c r="U14" s="654"/>
      <c r="V14" s="600"/>
      <c r="W14" s="625"/>
      <c r="X14" s="625"/>
      <c r="Y14" s="662"/>
      <c r="Z14" s="662"/>
      <c r="AA14" s="625"/>
      <c r="AB14" s="626" t="s">
        <v>51</v>
      </c>
      <c r="AC14" s="654"/>
      <c r="AD14" s="600"/>
      <c r="AE14" s="625"/>
      <c r="AF14" s="625"/>
      <c r="AG14" s="662"/>
      <c r="AH14" s="625"/>
      <c r="AI14" s="625"/>
      <c r="AJ14" s="626" t="s">
        <v>51</v>
      </c>
      <c r="AK14" s="654"/>
      <c r="AL14" s="600"/>
      <c r="AM14" s="625"/>
      <c r="AN14" s="625"/>
      <c r="AO14" s="625"/>
      <c r="AP14" s="625"/>
      <c r="AQ14" s="625"/>
      <c r="AR14" s="626" t="s">
        <v>51</v>
      </c>
      <c r="AS14" s="654"/>
      <c r="AT14" s="600"/>
      <c r="AU14" s="625"/>
      <c r="AV14" s="625"/>
      <c r="AW14" s="625"/>
      <c r="AX14" s="625"/>
      <c r="AY14" s="625"/>
      <c r="AZ14" s="626" t="s">
        <v>51</v>
      </c>
      <c r="BA14" s="654"/>
      <c r="BB14" s="600"/>
      <c r="BC14" s="625"/>
      <c r="BD14" s="625"/>
      <c r="BE14" s="625"/>
      <c r="BF14" s="625"/>
      <c r="BG14" s="625"/>
      <c r="BH14" s="626" t="s">
        <v>51</v>
      </c>
      <c r="BI14" s="654"/>
      <c r="BJ14" s="600"/>
      <c r="BK14" s="625"/>
      <c r="BL14" s="625"/>
      <c r="BM14" s="625"/>
      <c r="BN14" s="625"/>
      <c r="BO14" s="625"/>
      <c r="BP14" s="626" t="s">
        <v>51</v>
      </c>
      <c r="BQ14" s="654"/>
      <c r="BR14" s="600"/>
      <c r="BS14" s="625"/>
      <c r="BT14" s="625"/>
      <c r="BU14" s="625"/>
      <c r="BV14" s="631">
        <v>0</v>
      </c>
      <c r="BW14" s="625"/>
      <c r="BX14" s="626" t="s">
        <v>51</v>
      </c>
      <c r="BY14" s="654"/>
      <c r="BZ14" s="600"/>
      <c r="CA14" s="625"/>
      <c r="CB14" s="625"/>
      <c r="CC14" s="631"/>
      <c r="CD14" s="631"/>
      <c r="CE14" s="625"/>
      <c r="CF14" s="626" t="s">
        <v>51</v>
      </c>
      <c r="CG14" s="654"/>
      <c r="CH14" s="600"/>
      <c r="CI14" s="625"/>
      <c r="CJ14" s="625"/>
      <c r="CK14" s="637"/>
      <c r="CL14" s="637"/>
      <c r="CM14" s="625"/>
      <c r="CN14" s="626" t="s">
        <v>51</v>
      </c>
      <c r="CO14" s="654"/>
      <c r="CP14" s="600"/>
      <c r="CQ14" s="625"/>
      <c r="CR14" s="625"/>
      <c r="CS14" s="625"/>
      <c r="CT14" s="625"/>
      <c r="CU14" s="625"/>
      <c r="CV14" s="626"/>
      <c r="CW14" s="654"/>
      <c r="CX14" s="600"/>
      <c r="CY14" s="625"/>
      <c r="CZ14" s="625"/>
      <c r="DA14" s="625"/>
      <c r="DB14" s="625"/>
      <c r="DC14" s="682" t="s">
        <v>51</v>
      </c>
      <c r="DD14" s="682"/>
      <c r="DE14" s="682" t="s">
        <v>51</v>
      </c>
      <c r="DF14" s="626" t="s">
        <v>51</v>
      </c>
      <c r="DG14" s="690"/>
      <c r="DH14" s="625"/>
    </row>
    <row r="15" ht="15" spans="2:112">
      <c r="B15" s="604" t="s">
        <v>272</v>
      </c>
      <c r="D15" s="600">
        <v>0</v>
      </c>
      <c r="E15" s="625"/>
      <c r="F15" s="625">
        <v>0</v>
      </c>
      <c r="G15" s="625"/>
      <c r="H15" s="626" t="s">
        <v>51</v>
      </c>
      <c r="J15" s="600"/>
      <c r="K15" s="625"/>
      <c r="L15" s="625">
        <v>0</v>
      </c>
      <c r="M15" s="625">
        <v>0</v>
      </c>
      <c r="N15" s="626" t="s">
        <v>51</v>
      </c>
      <c r="O15" s="654"/>
      <c r="P15" s="600">
        <v>0</v>
      </c>
      <c r="Q15" s="625">
        <v>0</v>
      </c>
      <c r="R15" s="625">
        <v>0</v>
      </c>
      <c r="S15" s="625">
        <v>0</v>
      </c>
      <c r="T15" s="626" t="s">
        <v>51</v>
      </c>
      <c r="U15" s="654"/>
      <c r="V15" s="600">
        <v>0</v>
      </c>
      <c r="W15" s="625">
        <v>0</v>
      </c>
      <c r="X15" s="625">
        <v>0</v>
      </c>
      <c r="Y15" s="662">
        <v>0</v>
      </c>
      <c r="Z15" s="662">
        <v>0</v>
      </c>
      <c r="AA15" s="625">
        <v>0</v>
      </c>
      <c r="AB15" s="626" t="s">
        <v>51</v>
      </c>
      <c r="AC15" s="654"/>
      <c r="AD15" s="600">
        <v>0</v>
      </c>
      <c r="AE15" s="625">
        <v>0</v>
      </c>
      <c r="AF15" s="625">
        <v>0</v>
      </c>
      <c r="AG15" s="662">
        <v>0</v>
      </c>
      <c r="AH15" s="625"/>
      <c r="AI15" s="625">
        <v>0</v>
      </c>
      <c r="AJ15" s="626" t="s">
        <v>51</v>
      </c>
      <c r="AK15" s="654"/>
      <c r="AL15" s="600">
        <v>0</v>
      </c>
      <c r="AM15" s="625">
        <v>0</v>
      </c>
      <c r="AN15" s="625">
        <v>0</v>
      </c>
      <c r="AO15" s="663"/>
      <c r="AP15" s="625"/>
      <c r="AQ15" s="625">
        <v>0</v>
      </c>
      <c r="AR15" s="626" t="s">
        <v>51</v>
      </c>
      <c r="AS15" s="654"/>
      <c r="AT15" s="600">
        <v>0</v>
      </c>
      <c r="AU15" s="625">
        <v>0</v>
      </c>
      <c r="AV15" s="625">
        <v>0</v>
      </c>
      <c r="AW15" s="663">
        <v>0</v>
      </c>
      <c r="AX15" s="625">
        <v>0</v>
      </c>
      <c r="AY15" s="625">
        <v>0</v>
      </c>
      <c r="AZ15" s="626" t="s">
        <v>51</v>
      </c>
      <c r="BA15" s="654"/>
      <c r="BB15" s="600">
        <v>0</v>
      </c>
      <c r="BC15" s="625">
        <v>0</v>
      </c>
      <c r="BD15" s="625">
        <v>0</v>
      </c>
      <c r="BE15" s="663"/>
      <c r="BF15" s="625"/>
      <c r="BG15" s="625">
        <v>0</v>
      </c>
      <c r="BH15" s="626" t="s">
        <v>51</v>
      </c>
      <c r="BI15" s="654"/>
      <c r="BJ15" s="600">
        <v>0</v>
      </c>
      <c r="BK15" s="625">
        <v>0</v>
      </c>
      <c r="BL15" s="625">
        <v>0</v>
      </c>
      <c r="BM15" s="663"/>
      <c r="BN15" s="625"/>
      <c r="BO15" s="625">
        <v>0</v>
      </c>
      <c r="BP15" s="626" t="s">
        <v>51</v>
      </c>
      <c r="BQ15" s="654"/>
      <c r="BR15" s="600">
        <v>0</v>
      </c>
      <c r="BS15" s="625">
        <v>0</v>
      </c>
      <c r="BT15" s="625">
        <v>0</v>
      </c>
      <c r="BU15" s="663"/>
      <c r="BV15" s="631">
        <v>0</v>
      </c>
      <c r="BW15" s="625">
        <v>0</v>
      </c>
      <c r="BX15" s="626" t="s">
        <v>51</v>
      </c>
      <c r="BY15" s="654"/>
      <c r="BZ15" s="600">
        <v>0</v>
      </c>
      <c r="CA15" s="625">
        <v>0</v>
      </c>
      <c r="CB15" s="625">
        <v>0</v>
      </c>
      <c r="CC15" s="631">
        <v>0</v>
      </c>
      <c r="CD15" s="631">
        <v>0</v>
      </c>
      <c r="CE15" s="625">
        <v>0</v>
      </c>
      <c r="CF15" s="626" t="s">
        <v>51</v>
      </c>
      <c r="CG15" s="654"/>
      <c r="CH15" s="600">
        <v>0</v>
      </c>
      <c r="CI15" s="625">
        <v>0</v>
      </c>
      <c r="CJ15" s="625">
        <v>0</v>
      </c>
      <c r="CK15" s="637">
        <v>0</v>
      </c>
      <c r="CL15" s="637">
        <v>0</v>
      </c>
      <c r="CM15" s="625">
        <v>0</v>
      </c>
      <c r="CN15" s="626" t="s">
        <v>51</v>
      </c>
      <c r="CO15" s="654"/>
      <c r="CP15" s="600">
        <v>0</v>
      </c>
      <c r="CQ15" s="625">
        <v>0</v>
      </c>
      <c r="CR15" s="625">
        <v>0</v>
      </c>
      <c r="CS15" s="625">
        <v>0</v>
      </c>
      <c r="CT15" s="625">
        <v>0</v>
      </c>
      <c r="CU15" s="625">
        <v>0</v>
      </c>
      <c r="CV15" s="626" t="s">
        <v>51</v>
      </c>
      <c r="CW15" s="654"/>
      <c r="CX15" s="600">
        <v>0</v>
      </c>
      <c r="CY15" s="625">
        <v>0</v>
      </c>
      <c r="CZ15" s="625">
        <v>0</v>
      </c>
      <c r="DA15" s="625">
        <v>0</v>
      </c>
      <c r="DB15" s="625">
        <v>0</v>
      </c>
      <c r="DC15" s="682" t="s">
        <v>51</v>
      </c>
      <c r="DD15" s="682"/>
      <c r="DE15" s="682" t="s">
        <v>51</v>
      </c>
      <c r="DF15" s="626" t="s">
        <v>51</v>
      </c>
      <c r="DG15" s="690"/>
      <c r="DH15" s="625"/>
    </row>
    <row r="16" spans="2:112">
      <c r="B16" s="605" t="s">
        <v>273</v>
      </c>
      <c r="D16" s="600">
        <v>-1900000</v>
      </c>
      <c r="E16" s="630">
        <v>-7040917555</v>
      </c>
      <c r="F16" s="631">
        <v>7039017555</v>
      </c>
      <c r="G16" s="630">
        <v>-400000</v>
      </c>
      <c r="H16" s="626">
        <v>3.75</v>
      </c>
      <c r="J16" s="600">
        <v>-15881057838</v>
      </c>
      <c r="K16" s="630">
        <v>-16971767170.3979</v>
      </c>
      <c r="L16" s="631">
        <v>1090709332.39787</v>
      </c>
      <c r="M16" s="630">
        <v>-17180401.0718905</v>
      </c>
      <c r="N16" s="626">
        <v>923.370611113588</v>
      </c>
      <c r="O16" s="654"/>
      <c r="P16" s="600">
        <v>-2554943319</v>
      </c>
      <c r="Q16" s="631">
        <v>-1281928967.94509</v>
      </c>
      <c r="R16" s="631">
        <v>-1273014351.05491</v>
      </c>
      <c r="S16" s="630">
        <v>-46398518.7591452</v>
      </c>
      <c r="T16" s="626">
        <v>54.0651914614498</v>
      </c>
      <c r="U16" s="654"/>
      <c r="V16" s="600">
        <v>-38560000.0000001</v>
      </c>
      <c r="W16" s="631">
        <v>-588942201.164633</v>
      </c>
      <c r="X16" s="631">
        <v>-518755918.681176</v>
      </c>
      <c r="Y16" s="631">
        <v>550382201.164633</v>
      </c>
      <c r="Z16" s="631">
        <v>480195918.681175</v>
      </c>
      <c r="AA16" s="630">
        <v>-13297004.1689642</v>
      </c>
      <c r="AB16" s="626">
        <v>1.89990132439011</v>
      </c>
      <c r="AC16" s="654"/>
      <c r="AD16" s="600">
        <v>-327145828</v>
      </c>
      <c r="AE16" s="631">
        <v>-518755918.681176</v>
      </c>
      <c r="AF16" s="631">
        <v>-518755918.681176</v>
      </c>
      <c r="AG16" s="631">
        <v>191610090.681176</v>
      </c>
      <c r="AH16" s="631">
        <v>191610090.681176</v>
      </c>
      <c r="AI16" s="630">
        <v>-21506324</v>
      </c>
      <c r="AJ16" s="626">
        <v>14.2116106871634</v>
      </c>
      <c r="AK16" s="654"/>
      <c r="AL16" s="600">
        <v>-445933014.999999</v>
      </c>
      <c r="AM16" s="631"/>
      <c r="AN16" s="631"/>
      <c r="AO16" s="631">
        <v>-445933014.999999</v>
      </c>
      <c r="AP16" s="631">
        <v>-445933014.999999</v>
      </c>
      <c r="AQ16" s="630"/>
      <c r="AR16" s="626" t="s">
        <v>51</v>
      </c>
      <c r="AS16" s="654"/>
      <c r="AT16" s="600">
        <v>-241165105.91</v>
      </c>
      <c r="AU16" s="631"/>
      <c r="AV16" s="631"/>
      <c r="AW16" s="631">
        <v>-241165105.91</v>
      </c>
      <c r="AX16" s="631">
        <v>-241165105.91</v>
      </c>
      <c r="AY16" s="630"/>
      <c r="AZ16" s="626" t="s">
        <v>51</v>
      </c>
      <c r="BA16" s="654"/>
      <c r="BB16" s="600">
        <v>-5289744</v>
      </c>
      <c r="BC16" s="631">
        <v>-315198929.364822</v>
      </c>
      <c r="BD16" s="631">
        <v>0</v>
      </c>
      <c r="BE16" s="631">
        <v>309909185.364822</v>
      </c>
      <c r="BF16" s="631">
        <v>-5289744</v>
      </c>
      <c r="BG16" s="630">
        <v>-39285075</v>
      </c>
      <c r="BH16" s="626">
        <v>-0.86534977978278</v>
      </c>
      <c r="BI16" s="654"/>
      <c r="BJ16" s="600">
        <v>185723467.178272</v>
      </c>
      <c r="BK16" s="631">
        <v>-315198929.364822</v>
      </c>
      <c r="BL16" s="631">
        <v>-315198929.364822</v>
      </c>
      <c r="BM16" s="631">
        <v>500922396.543094</v>
      </c>
      <c r="BN16" s="631">
        <v>500922396.543094</v>
      </c>
      <c r="BO16" s="630">
        <v>-272445651</v>
      </c>
      <c r="BP16" s="626">
        <v>-1.68168996824351</v>
      </c>
      <c r="BQ16" s="654"/>
      <c r="BR16" s="600">
        <v>-2000000</v>
      </c>
      <c r="BS16" s="631">
        <v>-315198929.364822</v>
      </c>
      <c r="BT16" s="631">
        <v>-315198929.364822</v>
      </c>
      <c r="BU16" s="631">
        <v>313198929.364822</v>
      </c>
      <c r="BV16" s="631">
        <v>313198929.364822</v>
      </c>
      <c r="BW16" s="630">
        <v>-55225495</v>
      </c>
      <c r="BX16" s="626">
        <v>-0.963784842489868</v>
      </c>
      <c r="BY16" s="654"/>
      <c r="BZ16" s="600">
        <v>0</v>
      </c>
      <c r="CA16" s="631">
        <v>0</v>
      </c>
      <c r="CB16" s="631">
        <v>0</v>
      </c>
      <c r="CC16" s="631">
        <v>0</v>
      </c>
      <c r="CD16" s="631">
        <v>0</v>
      </c>
      <c r="CE16" s="630">
        <v>0</v>
      </c>
      <c r="CF16" s="626" t="s">
        <v>51</v>
      </c>
      <c r="CG16" s="654"/>
      <c r="CH16" s="600">
        <v>0</v>
      </c>
      <c r="CI16" s="631">
        <v>0</v>
      </c>
      <c r="CJ16" s="631">
        <v>0</v>
      </c>
      <c r="CK16" s="631">
        <v>0</v>
      </c>
      <c r="CL16" s="631">
        <v>0</v>
      </c>
      <c r="CM16" s="630"/>
      <c r="CN16" s="626" t="s">
        <v>51</v>
      </c>
      <c r="CO16" s="654"/>
      <c r="CP16" s="600">
        <v>-19312271382.7317</v>
      </c>
      <c r="CQ16" s="631">
        <v>-27347908601.2832</v>
      </c>
      <c r="CR16" s="625">
        <v>-19625470312.0965</v>
      </c>
      <c r="CS16" s="631">
        <v>8035637218.55151</v>
      </c>
      <c r="CT16" s="631">
        <v>313198929.364822</v>
      </c>
      <c r="CU16" s="630">
        <v>-465738469</v>
      </c>
      <c r="CV16" s="626">
        <v>40.4659141732433</v>
      </c>
      <c r="CW16" s="654"/>
      <c r="CX16" s="600">
        <v>-19485350434.5803</v>
      </c>
      <c r="CY16" s="625">
        <v>0</v>
      </c>
      <c r="CZ16" s="625">
        <v>0</v>
      </c>
      <c r="DA16" s="625">
        <v>-19485350434.5803</v>
      </c>
      <c r="DB16" s="625">
        <v>-1869600000</v>
      </c>
      <c r="DC16" s="682">
        <v>9.42220284262963</v>
      </c>
      <c r="DD16" s="682">
        <v>-1</v>
      </c>
      <c r="DE16" s="682">
        <v>-1</v>
      </c>
      <c r="DF16" s="626">
        <v>9.42220284262963</v>
      </c>
      <c r="DG16" s="690"/>
      <c r="DH16" s="625"/>
    </row>
    <row r="17" ht="15" spans="2:111">
      <c r="B17" s="604" t="s">
        <v>274</v>
      </c>
      <c r="D17" s="600"/>
      <c r="E17" s="625"/>
      <c r="F17" s="631"/>
      <c r="G17" s="625"/>
      <c r="H17" s="629" t="s">
        <v>51</v>
      </c>
      <c r="J17" s="600"/>
      <c r="K17" s="625"/>
      <c r="L17" s="631"/>
      <c r="M17" s="625"/>
      <c r="N17" s="629" t="s">
        <v>51</v>
      </c>
      <c r="O17" s="654"/>
      <c r="P17" s="600"/>
      <c r="Q17" s="625"/>
      <c r="R17" s="631"/>
      <c r="S17" s="625"/>
      <c r="T17" s="629" t="s">
        <v>51</v>
      </c>
      <c r="U17" s="654"/>
      <c r="V17" s="600"/>
      <c r="W17" s="625"/>
      <c r="X17" s="625"/>
      <c r="Y17" s="631"/>
      <c r="Z17" s="631"/>
      <c r="AA17" s="625"/>
      <c r="AB17" s="629" t="s">
        <v>51</v>
      </c>
      <c r="AC17" s="654"/>
      <c r="AD17" s="600"/>
      <c r="AE17" s="625"/>
      <c r="AF17" s="625">
        <v>0</v>
      </c>
      <c r="AG17" s="631"/>
      <c r="AH17" s="631"/>
      <c r="AI17" s="625"/>
      <c r="AJ17" s="629" t="s">
        <v>51</v>
      </c>
      <c r="AK17" s="654"/>
      <c r="AL17" s="600"/>
      <c r="AM17" s="625">
        <v>0</v>
      </c>
      <c r="AN17" s="625"/>
      <c r="AO17" s="631"/>
      <c r="AP17" s="631"/>
      <c r="AQ17" s="625"/>
      <c r="AR17" s="629" t="s">
        <v>51</v>
      </c>
      <c r="AS17" s="654"/>
      <c r="AT17" s="600"/>
      <c r="AU17" s="625"/>
      <c r="AV17" s="625"/>
      <c r="AW17" s="631"/>
      <c r="AX17" s="631"/>
      <c r="AY17" s="625"/>
      <c r="AZ17" s="629" t="s">
        <v>51</v>
      </c>
      <c r="BA17" s="654"/>
      <c r="BB17" s="600"/>
      <c r="BC17" s="625"/>
      <c r="BD17" s="625"/>
      <c r="BE17" s="631"/>
      <c r="BF17" s="631"/>
      <c r="BG17" s="625"/>
      <c r="BH17" s="629" t="s">
        <v>51</v>
      </c>
      <c r="BI17" s="654"/>
      <c r="BJ17" s="600"/>
      <c r="BK17" s="625"/>
      <c r="BL17" s="625"/>
      <c r="BM17" s="631"/>
      <c r="BN17" s="631"/>
      <c r="BO17" s="625"/>
      <c r="BP17" s="629" t="s">
        <v>51</v>
      </c>
      <c r="BQ17" s="654"/>
      <c r="BR17" s="600"/>
      <c r="BS17" s="625"/>
      <c r="BT17" s="625"/>
      <c r="BU17" s="631"/>
      <c r="BV17" s="631"/>
      <c r="BW17" s="625"/>
      <c r="BX17" s="629" t="s">
        <v>51</v>
      </c>
      <c r="BY17" s="654"/>
      <c r="BZ17" s="600"/>
      <c r="CA17" s="625"/>
      <c r="CB17" s="625"/>
      <c r="CC17" s="631"/>
      <c r="CD17" s="631"/>
      <c r="CE17" s="625"/>
      <c r="CF17" s="629" t="s">
        <v>51</v>
      </c>
      <c r="CG17" s="654"/>
      <c r="CH17" s="600"/>
      <c r="CI17" s="625"/>
      <c r="CJ17" s="625"/>
      <c r="CK17" s="631"/>
      <c r="CL17" s="631"/>
      <c r="CM17" s="625"/>
      <c r="CN17" s="629" t="s">
        <v>51</v>
      </c>
      <c r="CO17" s="654"/>
      <c r="CP17" s="600"/>
      <c r="CQ17" s="625"/>
      <c r="CR17" s="625"/>
      <c r="CS17" s="631"/>
      <c r="CT17" s="631"/>
      <c r="CU17" s="625"/>
      <c r="CV17" s="629"/>
      <c r="CW17" s="654"/>
      <c r="CX17" s="600">
        <v>0</v>
      </c>
      <c r="CY17" s="625">
        <v>0</v>
      </c>
      <c r="CZ17" s="625">
        <v>0</v>
      </c>
      <c r="DA17" s="625">
        <v>0</v>
      </c>
      <c r="DB17" s="625"/>
      <c r="DC17" s="682" t="s">
        <v>51</v>
      </c>
      <c r="DD17" s="682"/>
      <c r="DE17" s="682" t="s">
        <v>51</v>
      </c>
      <c r="DF17" s="626" t="s">
        <v>51</v>
      </c>
      <c r="DG17" s="690"/>
    </row>
    <row r="18" ht="6.75" customHeight="1" spans="2:111">
      <c r="B18" s="606"/>
      <c r="D18" s="607"/>
      <c r="E18" s="625"/>
      <c r="F18" s="632"/>
      <c r="G18" s="625"/>
      <c r="H18" s="633" t="s">
        <v>51</v>
      </c>
      <c r="J18" s="607"/>
      <c r="K18" s="632"/>
      <c r="L18" s="632"/>
      <c r="M18" s="632"/>
      <c r="N18" s="633" t="s">
        <v>51</v>
      </c>
      <c r="O18" s="654"/>
      <c r="P18" s="607"/>
      <c r="Q18" s="632"/>
      <c r="R18" s="632"/>
      <c r="S18" s="632"/>
      <c r="T18" s="633" t="s">
        <v>51</v>
      </c>
      <c r="U18" s="654"/>
      <c r="V18" s="607"/>
      <c r="W18" s="632"/>
      <c r="X18" s="632"/>
      <c r="Y18" s="632"/>
      <c r="Z18" s="632"/>
      <c r="AA18" s="632"/>
      <c r="AB18" s="633" t="s">
        <v>51</v>
      </c>
      <c r="AC18" s="654"/>
      <c r="AD18" s="607"/>
      <c r="AE18" s="632"/>
      <c r="AF18" s="632"/>
      <c r="AG18" s="632"/>
      <c r="AH18" s="632"/>
      <c r="AI18" s="632"/>
      <c r="AJ18" s="633" t="s">
        <v>51</v>
      </c>
      <c r="AK18" s="654"/>
      <c r="AL18" s="607"/>
      <c r="AM18" s="632"/>
      <c r="AN18" s="632"/>
      <c r="AO18" s="632"/>
      <c r="AP18" s="632"/>
      <c r="AQ18" s="632"/>
      <c r="AR18" s="633" t="s">
        <v>51</v>
      </c>
      <c r="AS18" s="654"/>
      <c r="AT18" s="607"/>
      <c r="AU18" s="632"/>
      <c r="AV18" s="632"/>
      <c r="AW18" s="632"/>
      <c r="AX18" s="632"/>
      <c r="AY18" s="632"/>
      <c r="AZ18" s="633" t="s">
        <v>51</v>
      </c>
      <c r="BA18" s="654"/>
      <c r="BB18" s="607"/>
      <c r="BC18" s="632"/>
      <c r="BD18" s="632"/>
      <c r="BE18" s="632"/>
      <c r="BF18" s="632"/>
      <c r="BG18" s="632"/>
      <c r="BH18" s="633" t="s">
        <v>51</v>
      </c>
      <c r="BI18" s="654"/>
      <c r="BJ18" s="607"/>
      <c r="BK18" s="632"/>
      <c r="BL18" s="632"/>
      <c r="BM18" s="632"/>
      <c r="BN18" s="632"/>
      <c r="BO18" s="632"/>
      <c r="BP18" s="633" t="s">
        <v>51</v>
      </c>
      <c r="BQ18" s="654"/>
      <c r="BR18" s="607"/>
      <c r="BS18" s="632"/>
      <c r="BT18" s="632"/>
      <c r="BU18" s="632"/>
      <c r="BV18" s="632"/>
      <c r="BW18" s="632"/>
      <c r="BX18" s="633" t="s">
        <v>51</v>
      </c>
      <c r="BY18" s="654"/>
      <c r="BZ18" s="607"/>
      <c r="CA18" s="632"/>
      <c r="CB18" s="632"/>
      <c r="CC18" s="632"/>
      <c r="CD18" s="632"/>
      <c r="CE18" s="632"/>
      <c r="CF18" s="633" t="s">
        <v>51</v>
      </c>
      <c r="CG18" s="654"/>
      <c r="CH18" s="607"/>
      <c r="CI18" s="632"/>
      <c r="CJ18" s="632"/>
      <c r="CK18" s="632"/>
      <c r="CL18" s="632"/>
      <c r="CM18" s="632"/>
      <c r="CN18" s="633" t="s">
        <v>51</v>
      </c>
      <c r="CO18" s="654"/>
      <c r="CP18" s="607"/>
      <c r="CQ18" s="632"/>
      <c r="CR18" s="632"/>
      <c r="CS18" s="632"/>
      <c r="CT18" s="632"/>
      <c r="CU18" s="632"/>
      <c r="CV18" s="633"/>
      <c r="CW18" s="654"/>
      <c r="CX18" s="607"/>
      <c r="CY18" s="632"/>
      <c r="CZ18" s="632"/>
      <c r="DA18" s="632"/>
      <c r="DB18" s="632"/>
      <c r="DC18" s="685"/>
      <c r="DD18" s="685"/>
      <c r="DE18" s="685" t="s">
        <v>51</v>
      </c>
      <c r="DF18" s="633" t="s">
        <v>51</v>
      </c>
      <c r="DG18" s="690"/>
    </row>
    <row r="19" s="582" customFormat="1" spans="2:113">
      <c r="B19" s="608" t="s">
        <v>275</v>
      </c>
      <c r="C19" s="609"/>
      <c r="D19" s="596">
        <v>-7997620059.1</v>
      </c>
      <c r="E19" s="621">
        <v>-10338495371.6615</v>
      </c>
      <c r="F19" s="621">
        <v>2340875312.56146</v>
      </c>
      <c r="G19" s="621">
        <v>-6421929545.93884</v>
      </c>
      <c r="H19" s="622">
        <v>0.245360915576785</v>
      </c>
      <c r="I19" s="609"/>
      <c r="J19" s="596">
        <v>-889309023</v>
      </c>
      <c r="K19" s="621">
        <v>-9404525546.03132</v>
      </c>
      <c r="L19" s="621">
        <v>8515216523.03132</v>
      </c>
      <c r="M19" s="621">
        <v>330287607</v>
      </c>
      <c r="N19" s="622">
        <v>-3.69252919017334</v>
      </c>
      <c r="O19" s="653"/>
      <c r="P19" s="596">
        <v>-77868717</v>
      </c>
      <c r="Q19" s="621">
        <v>-424945049.656441</v>
      </c>
      <c r="R19" s="621">
        <v>347076332.656441</v>
      </c>
      <c r="S19" s="621">
        <v>-482313678</v>
      </c>
      <c r="T19" s="622">
        <v>-0.83855171322759</v>
      </c>
      <c r="U19" s="653"/>
      <c r="V19" s="596">
        <v>-11893180</v>
      </c>
      <c r="W19" s="621">
        <v>1333045564.72702</v>
      </c>
      <c r="X19" s="621">
        <v>219721099.971439</v>
      </c>
      <c r="Y19" s="621">
        <v>-1344938744.72702</v>
      </c>
      <c r="Z19" s="621">
        <v>-231614279.971439</v>
      </c>
      <c r="AA19" s="621">
        <v>-210445690.605498</v>
      </c>
      <c r="AB19" s="622">
        <v>-0.943485751759607</v>
      </c>
      <c r="AC19" s="653"/>
      <c r="AD19" s="596">
        <v>-337276700</v>
      </c>
      <c r="AE19" s="621">
        <v>-1655678682.30212</v>
      </c>
      <c r="AF19" s="621">
        <v>72732934</v>
      </c>
      <c r="AG19" s="621">
        <v>1318401982.30212</v>
      </c>
      <c r="AH19" s="621">
        <v>-410009634</v>
      </c>
      <c r="AI19" s="621">
        <v>72254606</v>
      </c>
      <c r="AJ19" s="622">
        <v>-5.66789203722182</v>
      </c>
      <c r="AK19" s="653"/>
      <c r="AL19" s="596">
        <v>-49360710.9000006</v>
      </c>
      <c r="AM19" s="621">
        <v>19215364160.3384</v>
      </c>
      <c r="AN19" s="621">
        <v>18494201419.1411</v>
      </c>
      <c r="AO19" s="621">
        <v>-19264724871.2384</v>
      </c>
      <c r="AP19" s="621">
        <v>-18543562130.0411</v>
      </c>
      <c r="AQ19" s="621">
        <v>6888251380</v>
      </c>
      <c r="AR19" s="622">
        <v>-1.00716592763198</v>
      </c>
      <c r="AS19" s="653"/>
      <c r="AT19" s="596">
        <v>86361528</v>
      </c>
      <c r="AU19" s="621">
        <v>0</v>
      </c>
      <c r="AV19" s="621">
        <v>0</v>
      </c>
      <c r="AW19" s="621">
        <v>86361528</v>
      </c>
      <c r="AX19" s="621">
        <v>86361528</v>
      </c>
      <c r="AY19" s="621">
        <v>0</v>
      </c>
      <c r="AZ19" s="622" t="s">
        <v>51</v>
      </c>
      <c r="BA19" s="653"/>
      <c r="BB19" s="596">
        <v>75401894.1000023</v>
      </c>
      <c r="BC19" s="621">
        <v>0</v>
      </c>
      <c r="BD19" s="621">
        <v>79888216.1203127</v>
      </c>
      <c r="BE19" s="621">
        <v>75401894.1000023</v>
      </c>
      <c r="BF19" s="621">
        <v>-4486322.02031037</v>
      </c>
      <c r="BG19" s="621">
        <v>78074105</v>
      </c>
      <c r="BH19" s="622">
        <v>-0.0342265966417125</v>
      </c>
      <c r="BI19" s="653"/>
      <c r="BJ19" s="596">
        <v>-328521277</v>
      </c>
      <c r="BK19" s="621">
        <v>0</v>
      </c>
      <c r="BL19" s="621">
        <v>0</v>
      </c>
      <c r="BM19" s="621">
        <v>-328521277</v>
      </c>
      <c r="BN19" s="621">
        <v>-328521277</v>
      </c>
      <c r="BO19" s="621">
        <v>6882311418</v>
      </c>
      <c r="BP19" s="622">
        <v>-1.04773414875427</v>
      </c>
      <c r="BQ19" s="653"/>
      <c r="BR19" s="596">
        <v>-79383978</v>
      </c>
      <c r="BS19" s="621">
        <v>0</v>
      </c>
      <c r="BT19" s="621">
        <v>95026227.069375</v>
      </c>
      <c r="BU19" s="621">
        <v>-79383978</v>
      </c>
      <c r="BV19" s="621">
        <v>-174410205.069375</v>
      </c>
      <c r="BW19" s="621">
        <v>34348597.8572426</v>
      </c>
      <c r="BX19" s="622">
        <v>-3.31112717700823</v>
      </c>
      <c r="BY19" s="653"/>
      <c r="BZ19" s="596">
        <v>18939186431</v>
      </c>
      <c r="CA19" s="621">
        <v>0</v>
      </c>
      <c r="CB19" s="621">
        <v>0</v>
      </c>
      <c r="CC19" s="621">
        <v>18939186431</v>
      </c>
      <c r="CD19" s="621">
        <v>18939186431</v>
      </c>
      <c r="CE19" s="621">
        <v>6816500293</v>
      </c>
      <c r="CF19" s="622">
        <v>1.77843257051555</v>
      </c>
      <c r="CG19" s="653"/>
      <c r="CH19" s="596">
        <v>0</v>
      </c>
      <c r="CI19" s="621">
        <v>0</v>
      </c>
      <c r="CJ19" s="621">
        <v>0</v>
      </c>
      <c r="CK19" s="621">
        <v>0</v>
      </c>
      <c r="CL19" s="621">
        <v>0</v>
      </c>
      <c r="CM19" s="621">
        <v>0</v>
      </c>
      <c r="CN19" s="622" t="s">
        <v>51</v>
      </c>
      <c r="CO19" s="653"/>
      <c r="CP19" s="596">
        <v>-9609741832.9</v>
      </c>
      <c r="CQ19" s="621">
        <v>-8995248108.59302</v>
      </c>
      <c r="CR19" s="621">
        <v>1054969929.26938</v>
      </c>
      <c r="CS19" s="621">
        <v>-614493724.306978</v>
      </c>
      <c r="CT19" s="621">
        <v>-10664711762.1694</v>
      </c>
      <c r="CU19" s="621">
        <v>-6157545381.6871</v>
      </c>
      <c r="CV19" s="622">
        <v>0.560644905919807</v>
      </c>
      <c r="CW19" s="653"/>
      <c r="CX19" s="596">
        <v>-10603992564.5201</v>
      </c>
      <c r="CY19" s="636">
        <v>-4005335124.93498</v>
      </c>
      <c r="CZ19" s="636">
        <v>0</v>
      </c>
      <c r="DA19" s="636">
        <v>-9930724837.77139</v>
      </c>
      <c r="DB19" s="636">
        <v>-1508598525</v>
      </c>
      <c r="DC19" s="680">
        <v>6.02903548478552</v>
      </c>
      <c r="DD19" s="680">
        <v>1.65500400441859</v>
      </c>
      <c r="DE19" s="680">
        <v>-1</v>
      </c>
      <c r="DF19" s="689">
        <v>5.58274860620813</v>
      </c>
      <c r="DG19" s="692"/>
      <c r="DH19" s="631"/>
      <c r="DI19" s="695"/>
    </row>
    <row r="20" ht="5.25" customHeight="1" spans="2:111">
      <c r="B20" s="597"/>
      <c r="D20" s="598"/>
      <c r="E20" s="625"/>
      <c r="F20" s="623"/>
      <c r="G20" s="625"/>
      <c r="H20" s="624"/>
      <c r="J20" s="598"/>
      <c r="K20" s="623"/>
      <c r="L20" s="623"/>
      <c r="M20" s="623"/>
      <c r="N20" s="624"/>
      <c r="O20" s="654"/>
      <c r="P20" s="598"/>
      <c r="Q20" s="623"/>
      <c r="R20" s="623"/>
      <c r="S20" s="623"/>
      <c r="T20" s="624"/>
      <c r="U20" s="654"/>
      <c r="V20" s="598"/>
      <c r="W20" s="623"/>
      <c r="X20" s="623"/>
      <c r="Y20" s="623"/>
      <c r="Z20" s="623"/>
      <c r="AA20" s="623"/>
      <c r="AB20" s="624"/>
      <c r="AC20" s="654"/>
      <c r="AD20" s="598"/>
      <c r="AE20" s="623"/>
      <c r="AF20" s="623"/>
      <c r="AG20" s="623"/>
      <c r="AH20" s="623"/>
      <c r="AI20" s="623"/>
      <c r="AJ20" s="624"/>
      <c r="AK20" s="654"/>
      <c r="AL20" s="598"/>
      <c r="AM20" s="623"/>
      <c r="AN20" s="623"/>
      <c r="AO20" s="623"/>
      <c r="AP20" s="623"/>
      <c r="AQ20" s="623"/>
      <c r="AR20" s="624"/>
      <c r="AS20" s="654"/>
      <c r="AT20" s="598"/>
      <c r="AU20" s="623"/>
      <c r="AV20" s="623"/>
      <c r="AW20" s="623"/>
      <c r="AX20" s="623"/>
      <c r="AY20" s="623"/>
      <c r="AZ20" s="624"/>
      <c r="BA20" s="654"/>
      <c r="BB20" s="598"/>
      <c r="BC20" s="623"/>
      <c r="BD20" s="623"/>
      <c r="BE20" s="623"/>
      <c r="BF20" s="623"/>
      <c r="BG20" s="623"/>
      <c r="BH20" s="624"/>
      <c r="BI20" s="654"/>
      <c r="BJ20" s="598"/>
      <c r="BK20" s="623"/>
      <c r="BL20" s="623"/>
      <c r="BM20" s="623"/>
      <c r="BN20" s="623"/>
      <c r="BO20" s="623"/>
      <c r="BP20" s="624"/>
      <c r="BQ20" s="654"/>
      <c r="BR20" s="598"/>
      <c r="BS20" s="623"/>
      <c r="BT20" s="623"/>
      <c r="BU20" s="623"/>
      <c r="BV20" s="623"/>
      <c r="BW20" s="623"/>
      <c r="BX20" s="624"/>
      <c r="BY20" s="654"/>
      <c r="BZ20" s="598"/>
      <c r="CA20" s="623"/>
      <c r="CB20" s="623"/>
      <c r="CC20" s="623"/>
      <c r="CD20" s="623"/>
      <c r="CE20" s="623"/>
      <c r="CF20" s="624"/>
      <c r="CG20" s="654"/>
      <c r="CH20" s="598"/>
      <c r="CI20" s="623"/>
      <c r="CJ20" s="623"/>
      <c r="CK20" s="623"/>
      <c r="CL20" s="623"/>
      <c r="CM20" s="623"/>
      <c r="CN20" s="624"/>
      <c r="CO20" s="654"/>
      <c r="CP20" s="598"/>
      <c r="CQ20" s="623"/>
      <c r="CR20" s="623"/>
      <c r="CS20" s="623"/>
      <c r="CT20" s="623"/>
      <c r="CU20" s="623"/>
      <c r="CV20" s="624"/>
      <c r="CW20" s="654"/>
      <c r="CX20" s="598"/>
      <c r="CY20" s="623"/>
      <c r="CZ20" s="623"/>
      <c r="DA20" s="623"/>
      <c r="DB20" s="623"/>
      <c r="DC20" s="681"/>
      <c r="DD20" s="681"/>
      <c r="DE20" s="681" t="s">
        <v>51</v>
      </c>
      <c r="DF20" s="624" t="s">
        <v>51</v>
      </c>
      <c r="DG20" s="690"/>
    </row>
    <row r="21" ht="15" spans="2:112">
      <c r="B21" s="599" t="s">
        <v>276</v>
      </c>
      <c r="D21" s="600">
        <v>-95511897</v>
      </c>
      <c r="E21" s="625">
        <v>-92216619.2708333</v>
      </c>
      <c r="F21" s="625">
        <v>-3295277.72916669</v>
      </c>
      <c r="G21" s="625">
        <v>-19868022</v>
      </c>
      <c r="H21" s="626">
        <v>3.8073178598252</v>
      </c>
      <c r="J21" s="600">
        <v>-101282465</v>
      </c>
      <c r="K21" s="625">
        <v>-153314400.008053</v>
      </c>
      <c r="L21" s="625">
        <v>65760325.0080532</v>
      </c>
      <c r="M21" s="625">
        <v>-21684533</v>
      </c>
      <c r="N21" s="626">
        <v>3.03762787974267</v>
      </c>
      <c r="O21" s="654"/>
      <c r="P21" s="600">
        <v>-269616675</v>
      </c>
      <c r="Q21" s="625">
        <v>-106719391.280659</v>
      </c>
      <c r="R21" s="625">
        <v>-162897283.719341</v>
      </c>
      <c r="S21" s="625">
        <v>44039180</v>
      </c>
      <c r="T21" s="626">
        <v>-7.12220016358161</v>
      </c>
      <c r="U21" s="654"/>
      <c r="V21" s="600">
        <v>-102216675</v>
      </c>
      <c r="W21" s="625">
        <v>-106833288.650764</v>
      </c>
      <c r="X21" s="625">
        <v>-104265837.236042</v>
      </c>
      <c r="Y21" s="625">
        <v>4616613.65076351</v>
      </c>
      <c r="Z21" s="625">
        <v>2049162.23604165</v>
      </c>
      <c r="AA21" s="625"/>
      <c r="AB21" s="626" t="s">
        <v>51</v>
      </c>
      <c r="AC21" s="654"/>
      <c r="AD21" s="600">
        <v>-158473885</v>
      </c>
      <c r="AE21" s="625">
        <v>-103508138.236042</v>
      </c>
      <c r="AF21" s="625"/>
      <c r="AG21" s="625">
        <v>-54965746.7639583</v>
      </c>
      <c r="AH21" s="625">
        <v>-158473885</v>
      </c>
      <c r="AI21" s="625">
        <v>0</v>
      </c>
      <c r="AJ21" s="626" t="s">
        <v>51</v>
      </c>
      <c r="AK21" s="654"/>
      <c r="AL21" s="600">
        <v>-739741754.200002</v>
      </c>
      <c r="AM21" s="625"/>
      <c r="AN21" s="625"/>
      <c r="AO21" s="625">
        <v>-739741754.200002</v>
      </c>
      <c r="AP21" s="625">
        <v>-739741754.200002</v>
      </c>
      <c r="AQ21" s="625"/>
      <c r="AR21" s="626" t="s">
        <v>51</v>
      </c>
      <c r="AS21" s="654"/>
      <c r="AT21" s="600">
        <v>-99239348</v>
      </c>
      <c r="AU21" s="625"/>
      <c r="AV21" s="625"/>
      <c r="AW21" s="625">
        <v>-99239348</v>
      </c>
      <c r="AX21" s="625">
        <v>-99239348</v>
      </c>
      <c r="AY21" s="625"/>
      <c r="AZ21" s="626" t="s">
        <v>51</v>
      </c>
      <c r="BA21" s="654"/>
      <c r="BB21" s="600">
        <v>-102216675</v>
      </c>
      <c r="BC21" s="625"/>
      <c r="BD21" s="625">
        <v>-95765128.069375</v>
      </c>
      <c r="BE21" s="625">
        <v>-102216675</v>
      </c>
      <c r="BF21" s="625">
        <v>-6451546.93062499</v>
      </c>
      <c r="BG21" s="625">
        <v>0</v>
      </c>
      <c r="BH21" s="626" t="s">
        <v>51</v>
      </c>
      <c r="BI21" s="654"/>
      <c r="BJ21" s="600">
        <v>708555672</v>
      </c>
      <c r="BK21" s="625"/>
      <c r="BL21" s="625"/>
      <c r="BM21" s="625">
        <v>708555672</v>
      </c>
      <c r="BN21" s="625">
        <v>708555672</v>
      </c>
      <c r="BO21" s="625"/>
      <c r="BP21" s="626" t="s">
        <v>51</v>
      </c>
      <c r="BQ21" s="654"/>
      <c r="BR21" s="600">
        <v>-97285759</v>
      </c>
      <c r="BS21" s="625">
        <v>0</v>
      </c>
      <c r="BT21" s="625">
        <v>-95026227.069375</v>
      </c>
      <c r="BU21" s="625">
        <v>-97285759</v>
      </c>
      <c r="BV21" s="625">
        <v>-2259531.93062499</v>
      </c>
      <c r="BW21" s="625"/>
      <c r="BX21" s="626" t="s">
        <v>51</v>
      </c>
      <c r="BY21" s="654"/>
      <c r="BZ21" s="600"/>
      <c r="CA21" s="625"/>
      <c r="CB21" s="625"/>
      <c r="CC21" s="625">
        <v>0</v>
      </c>
      <c r="CD21" s="625">
        <v>0</v>
      </c>
      <c r="CE21" s="625"/>
      <c r="CF21" s="626" t="s">
        <v>51</v>
      </c>
      <c r="CG21" s="654"/>
      <c r="CH21" s="600"/>
      <c r="CI21" s="625"/>
      <c r="CJ21" s="625"/>
      <c r="CK21" s="625">
        <v>0</v>
      </c>
      <c r="CL21" s="625">
        <v>0</v>
      </c>
      <c r="CM21" s="625"/>
      <c r="CN21" s="626" t="s">
        <v>51</v>
      </c>
      <c r="CO21" s="654"/>
      <c r="CP21" s="600">
        <v>-1057029461.2</v>
      </c>
      <c r="CQ21" s="625">
        <v>-562591837.44635</v>
      </c>
      <c r="CR21" s="625">
        <v>-1054769929.26938</v>
      </c>
      <c r="CS21" s="625">
        <v>-494437623.753651</v>
      </c>
      <c r="CT21" s="625">
        <v>-2259531.93062496</v>
      </c>
      <c r="CU21" s="625">
        <v>2486625</v>
      </c>
      <c r="CV21" s="626">
        <v>-426.085994550848</v>
      </c>
      <c r="CW21" s="654"/>
      <c r="CX21" s="600">
        <v>0</v>
      </c>
      <c r="CY21" s="625">
        <v>-3513187894.13134</v>
      </c>
      <c r="CZ21" s="625"/>
      <c r="DA21" s="625">
        <v>-1248505717.2775</v>
      </c>
      <c r="DB21" s="625">
        <v>6786625</v>
      </c>
      <c r="DC21" s="682">
        <v>-1</v>
      </c>
      <c r="DD21" s="682">
        <v>-518.663476931662</v>
      </c>
      <c r="DE21" s="682">
        <v>-1</v>
      </c>
      <c r="DF21" s="626">
        <v>-184.965626106865</v>
      </c>
      <c r="DG21" s="690"/>
      <c r="DH21" s="693"/>
    </row>
    <row r="22" ht="5.25" customHeight="1" spans="2:111">
      <c r="B22" s="604"/>
      <c r="D22" s="600"/>
      <c r="E22" s="625"/>
      <c r="F22" s="625"/>
      <c r="G22" s="625"/>
      <c r="H22" s="626"/>
      <c r="J22" s="645"/>
      <c r="K22" s="646"/>
      <c r="L22" s="625"/>
      <c r="M22" s="625"/>
      <c r="N22" s="626"/>
      <c r="O22" s="654"/>
      <c r="P22" s="600"/>
      <c r="Q22" s="625"/>
      <c r="R22" s="625"/>
      <c r="S22" s="625"/>
      <c r="T22" s="626"/>
      <c r="U22" s="654"/>
      <c r="V22" s="600"/>
      <c r="W22" s="625"/>
      <c r="X22" s="625"/>
      <c r="Y22" s="625"/>
      <c r="Z22" s="625"/>
      <c r="AA22" s="625"/>
      <c r="AB22" s="626"/>
      <c r="AC22" s="654"/>
      <c r="AD22" s="600"/>
      <c r="AE22" s="625"/>
      <c r="AF22" s="625"/>
      <c r="AG22" s="625"/>
      <c r="AH22" s="625"/>
      <c r="AI22" s="625"/>
      <c r="AJ22" s="626"/>
      <c r="AK22" s="654"/>
      <c r="AL22" s="600"/>
      <c r="AM22" s="625"/>
      <c r="AN22" s="625"/>
      <c r="AO22" s="625"/>
      <c r="AP22" s="625"/>
      <c r="AQ22" s="625"/>
      <c r="AR22" s="626"/>
      <c r="AS22" s="654"/>
      <c r="AT22" s="600"/>
      <c r="AU22" s="625"/>
      <c r="AV22" s="625"/>
      <c r="AW22" s="625"/>
      <c r="AX22" s="625"/>
      <c r="AY22" s="625"/>
      <c r="AZ22" s="626"/>
      <c r="BA22" s="654"/>
      <c r="BB22" s="600"/>
      <c r="BC22" s="625"/>
      <c r="BD22" s="625"/>
      <c r="BE22" s="625"/>
      <c r="BF22" s="625"/>
      <c r="BG22" s="625"/>
      <c r="BH22" s="626"/>
      <c r="BI22" s="654"/>
      <c r="BJ22" s="600"/>
      <c r="BK22" s="625"/>
      <c r="BL22" s="625"/>
      <c r="BM22" s="625"/>
      <c r="BN22" s="625"/>
      <c r="BO22" s="625"/>
      <c r="BP22" s="626"/>
      <c r="BQ22" s="654"/>
      <c r="BR22" s="600"/>
      <c r="BS22" s="625"/>
      <c r="BT22" s="625"/>
      <c r="BU22" s="625"/>
      <c r="BV22" s="625"/>
      <c r="BW22" s="625"/>
      <c r="BX22" s="626"/>
      <c r="BY22" s="654"/>
      <c r="BZ22" s="600"/>
      <c r="CA22" s="625"/>
      <c r="CB22" s="625"/>
      <c r="CC22" s="625"/>
      <c r="CD22" s="625"/>
      <c r="CE22" s="625"/>
      <c r="CF22" s="626"/>
      <c r="CG22" s="654"/>
      <c r="CH22" s="600"/>
      <c r="CI22" s="625"/>
      <c r="CJ22" s="625"/>
      <c r="CK22" s="625"/>
      <c r="CL22" s="625"/>
      <c r="CM22" s="625"/>
      <c r="CN22" s="626"/>
      <c r="CO22" s="654"/>
      <c r="CP22" s="600"/>
      <c r="CQ22" s="625"/>
      <c r="CR22" s="625"/>
      <c r="CS22" s="625"/>
      <c r="CT22" s="625"/>
      <c r="CU22" s="625"/>
      <c r="CV22" s="626" t="s">
        <v>51</v>
      </c>
      <c r="CW22" s="654"/>
      <c r="CX22" s="600"/>
      <c r="CY22" s="625"/>
      <c r="CZ22" s="625"/>
      <c r="DA22" s="625"/>
      <c r="DB22" s="625"/>
      <c r="DC22" s="682" t="s">
        <v>51</v>
      </c>
      <c r="DD22" s="682"/>
      <c r="DE22" s="682" t="s">
        <v>51</v>
      </c>
      <c r="DF22" s="626" t="s">
        <v>51</v>
      </c>
      <c r="DG22" s="690"/>
    </row>
    <row r="23" spans="2:112">
      <c r="B23" s="604" t="s">
        <v>277</v>
      </c>
      <c r="D23" s="600"/>
      <c r="E23" s="625"/>
      <c r="F23" s="625">
        <v>0</v>
      </c>
      <c r="G23" s="625">
        <v>0</v>
      </c>
      <c r="H23" s="626" t="s">
        <v>51</v>
      </c>
      <c r="J23" s="645"/>
      <c r="K23" s="646"/>
      <c r="L23" s="625">
        <v>0</v>
      </c>
      <c r="M23" s="625">
        <v>0</v>
      </c>
      <c r="N23" s="626" t="s">
        <v>51</v>
      </c>
      <c r="O23" s="654"/>
      <c r="P23" s="648"/>
      <c r="Q23" s="649"/>
      <c r="R23" s="625">
        <v>0</v>
      </c>
      <c r="S23" s="625"/>
      <c r="T23" s="626" t="s">
        <v>51</v>
      </c>
      <c r="U23" s="654"/>
      <c r="V23" s="648"/>
      <c r="W23" s="625">
        <v>0</v>
      </c>
      <c r="X23" s="625"/>
      <c r="Y23" s="662">
        <v>0</v>
      </c>
      <c r="Z23" s="662">
        <v>0</v>
      </c>
      <c r="AA23" s="625"/>
      <c r="AB23" s="626" t="s">
        <v>51</v>
      </c>
      <c r="AC23" s="654"/>
      <c r="AD23" s="600"/>
      <c r="AE23" s="625">
        <v>0</v>
      </c>
      <c r="AF23" s="625">
        <v>0</v>
      </c>
      <c r="AG23" s="625">
        <v>0</v>
      </c>
      <c r="AH23" s="625">
        <v>0</v>
      </c>
      <c r="AI23" s="625"/>
      <c r="AJ23" s="626" t="s">
        <v>51</v>
      </c>
      <c r="AK23" s="654"/>
      <c r="AL23" s="600">
        <v>-9200000</v>
      </c>
      <c r="AM23" s="625"/>
      <c r="AN23" s="625"/>
      <c r="AO23" s="625"/>
      <c r="AP23" s="625"/>
      <c r="AQ23" s="625"/>
      <c r="AR23" s="626" t="s">
        <v>51</v>
      </c>
      <c r="AS23" s="654"/>
      <c r="AT23" s="600">
        <v>0</v>
      </c>
      <c r="AU23" s="625">
        <v>0</v>
      </c>
      <c r="AV23" s="625"/>
      <c r="AW23" s="625">
        <v>0</v>
      </c>
      <c r="AX23" s="625">
        <v>0</v>
      </c>
      <c r="AY23" s="625">
        <v>0</v>
      </c>
      <c r="AZ23" s="626" t="s">
        <v>51</v>
      </c>
      <c r="BA23" s="654"/>
      <c r="BB23" s="600">
        <v>0</v>
      </c>
      <c r="BC23" s="625"/>
      <c r="BD23" s="625"/>
      <c r="BE23" s="625"/>
      <c r="BF23" s="625"/>
      <c r="BG23" s="625">
        <v>0</v>
      </c>
      <c r="BH23" s="626" t="s">
        <v>51</v>
      </c>
      <c r="BI23" s="654"/>
      <c r="BJ23" s="600">
        <v>9000000</v>
      </c>
      <c r="BK23" s="625">
        <v>0</v>
      </c>
      <c r="BL23" s="625">
        <v>0</v>
      </c>
      <c r="BM23" s="625"/>
      <c r="BN23" s="625"/>
      <c r="BO23" s="625"/>
      <c r="BP23" s="626" t="s">
        <v>51</v>
      </c>
      <c r="BQ23" s="654"/>
      <c r="BR23" s="600">
        <v>0</v>
      </c>
      <c r="BS23" s="625">
        <v>0</v>
      </c>
      <c r="BT23" s="625">
        <v>0</v>
      </c>
      <c r="BU23" s="625"/>
      <c r="BV23" s="625">
        <v>0</v>
      </c>
      <c r="BW23" s="625">
        <v>0</v>
      </c>
      <c r="BX23" s="626" t="s">
        <v>51</v>
      </c>
      <c r="BY23" s="654"/>
      <c r="BZ23" s="600">
        <v>0</v>
      </c>
      <c r="CA23" s="625">
        <v>0</v>
      </c>
      <c r="CB23" s="625">
        <v>0</v>
      </c>
      <c r="CC23" s="625"/>
      <c r="CD23" s="625"/>
      <c r="CE23" s="625"/>
      <c r="CF23" s="626" t="s">
        <v>51</v>
      </c>
      <c r="CG23" s="654"/>
      <c r="CH23" s="600"/>
      <c r="CI23" s="625"/>
      <c r="CJ23" s="625"/>
      <c r="CK23" s="625"/>
      <c r="CL23" s="625"/>
      <c r="CM23" s="625"/>
      <c r="CN23" s="626" t="s">
        <v>51</v>
      </c>
      <c r="CO23" s="654"/>
      <c r="CP23" s="600">
        <v>-200000</v>
      </c>
      <c r="CQ23" s="625">
        <v>0</v>
      </c>
      <c r="CR23" s="625">
        <v>-200000</v>
      </c>
      <c r="CS23" s="625">
        <v>-200000</v>
      </c>
      <c r="CT23" s="625">
        <v>0</v>
      </c>
      <c r="CU23" s="625">
        <v>0</v>
      </c>
      <c r="CV23" s="626" t="s">
        <v>51</v>
      </c>
      <c r="CW23" s="654"/>
      <c r="CX23" s="600"/>
      <c r="CY23" s="625">
        <v>-547731412.514977</v>
      </c>
      <c r="CZ23" s="625"/>
      <c r="DA23" s="625"/>
      <c r="DB23" s="625">
        <v>-300000</v>
      </c>
      <c r="DC23" s="682">
        <v>-1</v>
      </c>
      <c r="DD23" s="682">
        <v>1824.77137504992</v>
      </c>
      <c r="DE23" s="682">
        <v>-1</v>
      </c>
      <c r="DF23" s="626">
        <v>-1</v>
      </c>
      <c r="DG23" s="690"/>
      <c r="DH23" s="687"/>
    </row>
    <row r="24" ht="5.25" customHeight="1" spans="2:111">
      <c r="B24" s="604"/>
      <c r="D24" s="600"/>
      <c r="E24" s="625"/>
      <c r="F24" s="625"/>
      <c r="G24" s="625"/>
      <c r="H24" s="626" t="s">
        <v>51</v>
      </c>
      <c r="J24" s="645"/>
      <c r="K24" s="646"/>
      <c r="L24" s="625"/>
      <c r="M24" s="625"/>
      <c r="N24" s="626" t="s">
        <v>51</v>
      </c>
      <c r="O24" s="654"/>
      <c r="P24" s="648"/>
      <c r="Q24" s="649"/>
      <c r="R24" s="625"/>
      <c r="S24" s="625"/>
      <c r="T24" s="626" t="s">
        <v>51</v>
      </c>
      <c r="U24" s="654"/>
      <c r="V24" s="648"/>
      <c r="W24" s="625"/>
      <c r="X24" s="625"/>
      <c r="Y24" s="625"/>
      <c r="Z24" s="625"/>
      <c r="AA24" s="625"/>
      <c r="AB24" s="626" t="s">
        <v>51</v>
      </c>
      <c r="AC24" s="654"/>
      <c r="AD24" s="600"/>
      <c r="AE24" s="625"/>
      <c r="AF24" s="625"/>
      <c r="AG24" s="625"/>
      <c r="AH24" s="625"/>
      <c r="AI24" s="625"/>
      <c r="AJ24" s="626" t="s">
        <v>51</v>
      </c>
      <c r="AK24" s="654"/>
      <c r="AL24" s="600"/>
      <c r="AM24" s="625"/>
      <c r="AN24" s="625"/>
      <c r="AO24" s="625"/>
      <c r="AP24" s="625"/>
      <c r="AQ24" s="625"/>
      <c r="AR24" s="626" t="s">
        <v>51</v>
      </c>
      <c r="AS24" s="654"/>
      <c r="AT24" s="600"/>
      <c r="AU24" s="625"/>
      <c r="AV24" s="625"/>
      <c r="AW24" s="625"/>
      <c r="AX24" s="625"/>
      <c r="AY24" s="625"/>
      <c r="AZ24" s="626" t="s">
        <v>51</v>
      </c>
      <c r="BA24" s="654"/>
      <c r="BB24" s="600"/>
      <c r="BC24" s="625"/>
      <c r="BD24" s="625"/>
      <c r="BE24" s="625"/>
      <c r="BF24" s="625"/>
      <c r="BG24" s="625"/>
      <c r="BH24" s="626" t="s">
        <v>51</v>
      </c>
      <c r="BI24" s="654"/>
      <c r="BJ24" s="600"/>
      <c r="BK24" s="625"/>
      <c r="BL24" s="625"/>
      <c r="BM24" s="625"/>
      <c r="BN24" s="625"/>
      <c r="BO24" s="625"/>
      <c r="BP24" s="626" t="s">
        <v>51</v>
      </c>
      <c r="BQ24" s="654"/>
      <c r="BR24" s="600"/>
      <c r="BS24" s="625"/>
      <c r="BT24" s="625"/>
      <c r="BU24" s="625"/>
      <c r="BV24" s="625"/>
      <c r="BW24" s="625"/>
      <c r="BX24" s="626" t="s">
        <v>51</v>
      </c>
      <c r="BY24" s="654"/>
      <c r="BZ24" s="600"/>
      <c r="CA24" s="625"/>
      <c r="CB24" s="625"/>
      <c r="CC24" s="625"/>
      <c r="CD24" s="625"/>
      <c r="CE24" s="625"/>
      <c r="CF24" s="626" t="s">
        <v>51</v>
      </c>
      <c r="CG24" s="654"/>
      <c r="CH24" s="600"/>
      <c r="CI24" s="625"/>
      <c r="CJ24" s="625"/>
      <c r="CK24" s="625"/>
      <c r="CL24" s="625"/>
      <c r="CM24" s="625"/>
      <c r="CN24" s="626" t="s">
        <v>51</v>
      </c>
      <c r="CO24" s="654"/>
      <c r="CP24" s="600"/>
      <c r="CQ24" s="625"/>
      <c r="CR24" s="625"/>
      <c r="CS24" s="625"/>
      <c r="CT24" s="625"/>
      <c r="CU24" s="625"/>
      <c r="CV24" s="626" t="s">
        <v>51</v>
      </c>
      <c r="CW24" s="654"/>
      <c r="CX24" s="600"/>
      <c r="CY24" s="625"/>
      <c r="CZ24" s="625"/>
      <c r="DA24" s="625"/>
      <c r="DB24" s="625"/>
      <c r="DC24" s="682"/>
      <c r="DD24" s="682"/>
      <c r="DE24" s="682" t="s">
        <v>51</v>
      </c>
      <c r="DF24" s="626" t="s">
        <v>51</v>
      </c>
      <c r="DG24" s="690"/>
    </row>
    <row r="25" ht="15" spans="2:111">
      <c r="B25" s="604" t="s">
        <v>278</v>
      </c>
      <c r="D25" s="600">
        <v>0</v>
      </c>
      <c r="E25" s="625"/>
      <c r="F25" s="625">
        <v>0</v>
      </c>
      <c r="G25" s="625">
        <v>0</v>
      </c>
      <c r="H25" s="629" t="s">
        <v>51</v>
      </c>
      <c r="J25" s="647"/>
      <c r="K25" s="646"/>
      <c r="L25" s="625">
        <v>0</v>
      </c>
      <c r="M25" s="625">
        <v>0</v>
      </c>
      <c r="N25" s="629" t="s">
        <v>51</v>
      </c>
      <c r="O25" s="654"/>
      <c r="P25" s="648"/>
      <c r="Q25" s="649"/>
      <c r="R25" s="625">
        <v>0</v>
      </c>
      <c r="S25" s="625">
        <v>0</v>
      </c>
      <c r="T25" s="629" t="s">
        <v>51</v>
      </c>
      <c r="U25" s="654"/>
      <c r="V25" s="648"/>
      <c r="W25" s="625">
        <v>0</v>
      </c>
      <c r="X25" s="625">
        <v>0</v>
      </c>
      <c r="Y25" s="662">
        <v>0</v>
      </c>
      <c r="Z25" s="662">
        <v>0</v>
      </c>
      <c r="AA25" s="625">
        <v>0</v>
      </c>
      <c r="AB25" s="629" t="s">
        <v>51</v>
      </c>
      <c r="AC25" s="654"/>
      <c r="AD25" s="600"/>
      <c r="AE25" s="625">
        <v>0</v>
      </c>
      <c r="AF25" s="625">
        <v>0</v>
      </c>
      <c r="AG25" s="625">
        <v>0</v>
      </c>
      <c r="AH25" s="625">
        <v>0</v>
      </c>
      <c r="AI25" s="625"/>
      <c r="AJ25" s="629" t="s">
        <v>51</v>
      </c>
      <c r="AK25" s="654"/>
      <c r="AL25" s="600"/>
      <c r="AM25" s="625"/>
      <c r="AN25" s="625"/>
      <c r="AO25" s="625"/>
      <c r="AP25" s="625"/>
      <c r="AQ25" s="625">
        <v>0</v>
      </c>
      <c r="AR25" s="629" t="s">
        <v>51</v>
      </c>
      <c r="AS25" s="654"/>
      <c r="AT25" s="600">
        <v>0</v>
      </c>
      <c r="AU25" s="625">
        <v>0</v>
      </c>
      <c r="AV25" s="625">
        <v>0</v>
      </c>
      <c r="AW25" s="625">
        <v>0</v>
      </c>
      <c r="AX25" s="625">
        <v>0</v>
      </c>
      <c r="AY25" s="625">
        <v>0</v>
      </c>
      <c r="AZ25" s="629" t="s">
        <v>51</v>
      </c>
      <c r="BA25" s="654"/>
      <c r="BB25" s="600">
        <v>0</v>
      </c>
      <c r="BC25" s="625">
        <v>0</v>
      </c>
      <c r="BD25" s="625"/>
      <c r="BE25" s="625">
        <v>0</v>
      </c>
      <c r="BF25" s="625">
        <v>0</v>
      </c>
      <c r="BG25" s="625">
        <v>0</v>
      </c>
      <c r="BH25" s="629" t="s">
        <v>51</v>
      </c>
      <c r="BI25" s="654"/>
      <c r="BJ25" s="600">
        <v>0</v>
      </c>
      <c r="BK25" s="625">
        <v>0</v>
      </c>
      <c r="BL25" s="625">
        <v>0</v>
      </c>
      <c r="BM25" s="625"/>
      <c r="BN25" s="625"/>
      <c r="BO25" s="625">
        <v>0</v>
      </c>
      <c r="BP25" s="629" t="s">
        <v>51</v>
      </c>
      <c r="BQ25" s="654"/>
      <c r="BR25" s="600">
        <v>0</v>
      </c>
      <c r="BS25" s="625">
        <v>0</v>
      </c>
      <c r="BT25" s="625"/>
      <c r="BU25" s="625"/>
      <c r="BV25" s="625">
        <v>0</v>
      </c>
      <c r="BW25" s="625">
        <v>0</v>
      </c>
      <c r="BX25" s="629" t="s">
        <v>51</v>
      </c>
      <c r="BY25" s="654"/>
      <c r="BZ25" s="600">
        <v>0</v>
      </c>
      <c r="CA25" s="625">
        <v>0</v>
      </c>
      <c r="CB25" s="625"/>
      <c r="CC25" s="625"/>
      <c r="CD25" s="625"/>
      <c r="CE25" s="625">
        <v>0</v>
      </c>
      <c r="CF25" s="629" t="s">
        <v>51</v>
      </c>
      <c r="CG25" s="654"/>
      <c r="CH25" s="600"/>
      <c r="CI25" s="625">
        <v>0</v>
      </c>
      <c r="CJ25" s="625">
        <v>0</v>
      </c>
      <c r="CK25" s="625"/>
      <c r="CL25" s="625"/>
      <c r="CM25" s="625">
        <v>0</v>
      </c>
      <c r="CN25" s="629" t="s">
        <v>51</v>
      </c>
      <c r="CO25" s="654"/>
      <c r="CP25" s="600">
        <v>0</v>
      </c>
      <c r="CQ25" s="625">
        <v>0</v>
      </c>
      <c r="CR25" s="625">
        <v>0</v>
      </c>
      <c r="CS25" s="625">
        <v>0</v>
      </c>
      <c r="CT25" s="625">
        <v>0</v>
      </c>
      <c r="CU25" s="625">
        <v>0</v>
      </c>
      <c r="CV25" s="629" t="s">
        <v>51</v>
      </c>
      <c r="CW25" s="654"/>
      <c r="CX25" s="600">
        <v>0</v>
      </c>
      <c r="CY25" s="625">
        <v>0</v>
      </c>
      <c r="CZ25" s="625">
        <v>0</v>
      </c>
      <c r="DA25" s="625">
        <v>0</v>
      </c>
      <c r="DB25" s="625">
        <v>0</v>
      </c>
      <c r="DC25" s="682" t="s">
        <v>51</v>
      </c>
      <c r="DD25" s="682"/>
      <c r="DE25" s="682" t="s">
        <v>51</v>
      </c>
      <c r="DF25" s="626" t="s">
        <v>51</v>
      </c>
      <c r="DG25" s="690"/>
    </row>
    <row r="26" hidden="1" spans="2:111">
      <c r="B26" s="604" t="s">
        <v>175</v>
      </c>
      <c r="D26" s="600"/>
      <c r="E26" s="625"/>
      <c r="F26" s="625">
        <v>0</v>
      </c>
      <c r="G26" s="625">
        <v>0</v>
      </c>
      <c r="H26" s="626" t="s">
        <v>51</v>
      </c>
      <c r="J26" s="600"/>
      <c r="K26" s="625"/>
      <c r="L26" s="625">
        <v>0</v>
      </c>
      <c r="M26" s="625"/>
      <c r="N26" s="626" t="s">
        <v>51</v>
      </c>
      <c r="O26" s="654"/>
      <c r="P26" s="600"/>
      <c r="Q26" s="625"/>
      <c r="R26" s="625">
        <v>0</v>
      </c>
      <c r="S26" s="625"/>
      <c r="T26" s="626" t="s">
        <v>51</v>
      </c>
      <c r="U26" s="654"/>
      <c r="V26" s="600"/>
      <c r="W26" s="625"/>
      <c r="X26" s="625"/>
      <c r="Y26" s="625"/>
      <c r="Z26" s="625"/>
      <c r="AA26" s="625"/>
      <c r="AB26" s="626" t="s">
        <v>51</v>
      </c>
      <c r="AC26" s="654"/>
      <c r="AD26" s="600"/>
      <c r="AE26" s="625"/>
      <c r="AF26" s="625"/>
      <c r="AG26" s="625"/>
      <c r="AH26" s="625"/>
      <c r="AI26" s="625"/>
      <c r="AJ26" s="626" t="s">
        <v>51</v>
      </c>
      <c r="AK26" s="654"/>
      <c r="AL26" s="600"/>
      <c r="AM26" s="625"/>
      <c r="AN26" s="625"/>
      <c r="AO26" s="625"/>
      <c r="AP26" s="625"/>
      <c r="AQ26" s="625"/>
      <c r="AR26" s="626" t="s">
        <v>51</v>
      </c>
      <c r="AS26" s="654"/>
      <c r="AT26" s="600"/>
      <c r="AU26" s="625"/>
      <c r="AV26" s="625"/>
      <c r="AW26" s="625"/>
      <c r="AX26" s="625"/>
      <c r="AY26" s="625"/>
      <c r="AZ26" s="626" t="s">
        <v>51</v>
      </c>
      <c r="BA26" s="654"/>
      <c r="BB26" s="600"/>
      <c r="BC26" s="625"/>
      <c r="BD26" s="625"/>
      <c r="BE26" s="625"/>
      <c r="BF26" s="625"/>
      <c r="BG26" s="625"/>
      <c r="BH26" s="626" t="s">
        <v>51</v>
      </c>
      <c r="BI26" s="654"/>
      <c r="BJ26" s="600"/>
      <c r="BK26" s="625"/>
      <c r="BL26" s="625"/>
      <c r="BM26" s="625"/>
      <c r="BN26" s="625"/>
      <c r="BO26" s="625"/>
      <c r="BP26" s="626" t="s">
        <v>51</v>
      </c>
      <c r="BQ26" s="654"/>
      <c r="BR26" s="600"/>
      <c r="BS26" s="625"/>
      <c r="BT26" s="625"/>
      <c r="BU26" s="625"/>
      <c r="BV26" s="625"/>
      <c r="BW26" s="625"/>
      <c r="BX26" s="626" t="s">
        <v>51</v>
      </c>
      <c r="BY26" s="654"/>
      <c r="BZ26" s="600"/>
      <c r="CA26" s="625"/>
      <c r="CB26" s="625"/>
      <c r="CC26" s="625"/>
      <c r="CD26" s="625"/>
      <c r="CE26" s="625"/>
      <c r="CF26" s="626" t="s">
        <v>51</v>
      </c>
      <c r="CG26" s="654"/>
      <c r="CH26" s="600"/>
      <c r="CI26" s="625"/>
      <c r="CJ26" s="625"/>
      <c r="CK26" s="625"/>
      <c r="CL26" s="625"/>
      <c r="CM26" s="625"/>
      <c r="CN26" s="626" t="s">
        <v>51</v>
      </c>
      <c r="CO26" s="654"/>
      <c r="CP26" s="600"/>
      <c r="CQ26" s="625"/>
      <c r="CR26" s="625"/>
      <c r="CS26" s="625"/>
      <c r="CT26" s="625"/>
      <c r="CU26" s="625"/>
      <c r="CV26" s="626"/>
      <c r="CW26" s="654"/>
      <c r="CX26" s="600"/>
      <c r="CY26" s="625"/>
      <c r="CZ26" s="625"/>
      <c r="DA26" s="625"/>
      <c r="DB26" s="625"/>
      <c r="DC26" s="682"/>
      <c r="DD26" s="682"/>
      <c r="DE26" s="682" t="s">
        <v>51</v>
      </c>
      <c r="DF26" s="626" t="s">
        <v>51</v>
      </c>
      <c r="DG26" s="690"/>
    </row>
    <row r="27" spans="2:111">
      <c r="B27" s="601" t="s">
        <v>279</v>
      </c>
      <c r="C27" s="602"/>
      <c r="D27" s="603">
        <v>-95511897</v>
      </c>
      <c r="E27" s="627">
        <v>-92216619.2708333</v>
      </c>
      <c r="F27" s="627">
        <v>-3295277.72916669</v>
      </c>
      <c r="G27" s="627">
        <v>-19868022</v>
      </c>
      <c r="H27" s="628">
        <v>3.8073178598252</v>
      </c>
      <c r="I27" s="602"/>
      <c r="J27" s="603">
        <v>-101282465</v>
      </c>
      <c r="K27" s="627">
        <v>-153314400.008053</v>
      </c>
      <c r="L27" s="627">
        <v>65760325.0080532</v>
      </c>
      <c r="M27" s="627">
        <v>-21684533</v>
      </c>
      <c r="N27" s="628">
        <v>3.03762787974267</v>
      </c>
      <c r="O27" s="656"/>
      <c r="P27" s="603">
        <v>-269616675</v>
      </c>
      <c r="Q27" s="627">
        <v>-106719391.280659</v>
      </c>
      <c r="R27" s="627">
        <v>-162897283.719341</v>
      </c>
      <c r="S27" s="627">
        <v>44039180</v>
      </c>
      <c r="T27" s="628">
        <v>-7.12220016358161</v>
      </c>
      <c r="U27" s="656"/>
      <c r="V27" s="603">
        <v>-102216675</v>
      </c>
      <c r="W27" s="627">
        <v>-106833288.650764</v>
      </c>
      <c r="X27" s="627">
        <v>-104265837.236042</v>
      </c>
      <c r="Y27" s="627">
        <v>4616613.65076351</v>
      </c>
      <c r="Z27" s="627">
        <v>2049162.23604165</v>
      </c>
      <c r="AA27" s="627">
        <v>0</v>
      </c>
      <c r="AB27" s="628" t="s">
        <v>51</v>
      </c>
      <c r="AC27" s="656"/>
      <c r="AD27" s="603">
        <v>-158473885</v>
      </c>
      <c r="AE27" s="627">
        <v>-103508138.236042</v>
      </c>
      <c r="AF27" s="627">
        <v>0</v>
      </c>
      <c r="AG27" s="627">
        <v>-54965746.7639583</v>
      </c>
      <c r="AH27" s="627">
        <v>-158473885</v>
      </c>
      <c r="AI27" s="627">
        <v>0</v>
      </c>
      <c r="AJ27" s="628" t="s">
        <v>51</v>
      </c>
      <c r="AK27" s="656"/>
      <c r="AL27" s="603">
        <v>-748941754.200002</v>
      </c>
      <c r="AM27" s="627">
        <v>0</v>
      </c>
      <c r="AN27" s="627">
        <v>0</v>
      </c>
      <c r="AO27" s="627">
        <v>-748941754.200002</v>
      </c>
      <c r="AP27" s="627">
        <v>-748941754.200002</v>
      </c>
      <c r="AQ27" s="627">
        <v>0</v>
      </c>
      <c r="AR27" s="628" t="s">
        <v>51</v>
      </c>
      <c r="AS27" s="656"/>
      <c r="AT27" s="603">
        <v>-99239348</v>
      </c>
      <c r="AU27" s="627"/>
      <c r="AV27" s="627"/>
      <c r="AW27" s="627">
        <v>-99239348</v>
      </c>
      <c r="AX27" s="627">
        <v>-99239348</v>
      </c>
      <c r="AY27" s="627">
        <v>0</v>
      </c>
      <c r="AZ27" s="628" t="s">
        <v>51</v>
      </c>
      <c r="BA27" s="656"/>
      <c r="BB27" s="603">
        <v>-102216675</v>
      </c>
      <c r="BC27" s="627">
        <v>0</v>
      </c>
      <c r="BD27" s="627">
        <v>-95765128.069375</v>
      </c>
      <c r="BE27" s="627">
        <v>-102216675</v>
      </c>
      <c r="BF27" s="627">
        <v>-6451546.93062499</v>
      </c>
      <c r="BG27" s="627">
        <v>0</v>
      </c>
      <c r="BH27" s="628" t="s">
        <v>51</v>
      </c>
      <c r="BI27" s="656"/>
      <c r="BJ27" s="603">
        <v>717555672</v>
      </c>
      <c r="BK27" s="627">
        <v>0</v>
      </c>
      <c r="BL27" s="627">
        <v>0</v>
      </c>
      <c r="BM27" s="627">
        <v>717555672</v>
      </c>
      <c r="BN27" s="627">
        <v>717555672</v>
      </c>
      <c r="BO27" s="627">
        <v>0</v>
      </c>
      <c r="BP27" s="628" t="s">
        <v>51</v>
      </c>
      <c r="BQ27" s="656"/>
      <c r="BR27" s="603">
        <v>-97285759</v>
      </c>
      <c r="BS27" s="627">
        <v>0</v>
      </c>
      <c r="BT27" s="627">
        <v>-95026227.069375</v>
      </c>
      <c r="BU27" s="627">
        <v>-97285759</v>
      </c>
      <c r="BV27" s="627">
        <v>-2259531.93062499</v>
      </c>
      <c r="BW27" s="627">
        <v>0</v>
      </c>
      <c r="BX27" s="628" t="s">
        <v>51</v>
      </c>
      <c r="BY27" s="656"/>
      <c r="BZ27" s="603">
        <v>0</v>
      </c>
      <c r="CA27" s="627">
        <v>0</v>
      </c>
      <c r="CB27" s="627">
        <v>0</v>
      </c>
      <c r="CC27" s="627">
        <v>0</v>
      </c>
      <c r="CD27" s="627">
        <v>0</v>
      </c>
      <c r="CE27" s="627">
        <v>0</v>
      </c>
      <c r="CF27" s="628" t="s">
        <v>51</v>
      </c>
      <c r="CG27" s="656"/>
      <c r="CH27" s="603">
        <v>0</v>
      </c>
      <c r="CI27" s="627">
        <v>0</v>
      </c>
      <c r="CJ27" s="627">
        <v>0</v>
      </c>
      <c r="CK27" s="627">
        <v>0</v>
      </c>
      <c r="CL27" s="627">
        <v>0</v>
      </c>
      <c r="CM27" s="627">
        <v>0</v>
      </c>
      <c r="CN27" s="628" t="s">
        <v>51</v>
      </c>
      <c r="CO27" s="656"/>
      <c r="CP27" s="603">
        <v>-1057229461.2</v>
      </c>
      <c r="CQ27" s="627">
        <v>-562591837.44635</v>
      </c>
      <c r="CR27" s="627">
        <v>-1054969929.26938</v>
      </c>
      <c r="CS27" s="627">
        <v>-494637623.753651</v>
      </c>
      <c r="CT27" s="627">
        <v>-2259531.93062496</v>
      </c>
      <c r="CU27" s="627">
        <v>2486625</v>
      </c>
      <c r="CV27" s="628">
        <v>-426.166424852964</v>
      </c>
      <c r="CW27" s="656"/>
      <c r="CX27" s="603">
        <v>0</v>
      </c>
      <c r="CY27" s="627">
        <v>-4060919306.64631</v>
      </c>
      <c r="CZ27" s="627">
        <v>0</v>
      </c>
      <c r="DA27" s="627">
        <v>-1248505717.2775</v>
      </c>
      <c r="DB27" s="627">
        <v>6486625</v>
      </c>
      <c r="DC27" s="684">
        <v>-1</v>
      </c>
      <c r="DD27" s="684">
        <v>-627.045024438181</v>
      </c>
      <c r="DE27" s="684">
        <v>-1</v>
      </c>
      <c r="DF27" s="691">
        <v>-193.473854628177</v>
      </c>
      <c r="DG27" s="690"/>
    </row>
    <row r="28" ht="5.25" customHeight="1" spans="2:111">
      <c r="B28" s="610"/>
      <c r="C28" s="611"/>
      <c r="D28" s="612"/>
      <c r="E28" s="634"/>
      <c r="F28" s="634"/>
      <c r="G28" s="634"/>
      <c r="H28" s="635" t="s">
        <v>51</v>
      </c>
      <c r="I28" s="611"/>
      <c r="J28" s="648"/>
      <c r="K28" s="649"/>
      <c r="L28" s="634"/>
      <c r="M28" s="634"/>
      <c r="N28" s="635" t="s">
        <v>51</v>
      </c>
      <c r="O28" s="656"/>
      <c r="P28" s="612"/>
      <c r="Q28" s="634"/>
      <c r="R28" s="634"/>
      <c r="S28" s="634"/>
      <c r="T28" s="635" t="s">
        <v>51</v>
      </c>
      <c r="U28" s="656"/>
      <c r="V28" s="612"/>
      <c r="W28" s="634"/>
      <c r="X28" s="634"/>
      <c r="Y28" s="634"/>
      <c r="Z28" s="634"/>
      <c r="AA28" s="634"/>
      <c r="AB28" s="635" t="s">
        <v>51</v>
      </c>
      <c r="AC28" s="656"/>
      <c r="AD28" s="612"/>
      <c r="AE28" s="634"/>
      <c r="AF28" s="634"/>
      <c r="AG28" s="634"/>
      <c r="AH28" s="634"/>
      <c r="AI28" s="634"/>
      <c r="AJ28" s="635" t="s">
        <v>51</v>
      </c>
      <c r="AK28" s="656"/>
      <c r="AL28" s="612"/>
      <c r="AM28" s="634"/>
      <c r="AN28" s="634"/>
      <c r="AO28" s="634"/>
      <c r="AP28" s="634"/>
      <c r="AQ28" s="634"/>
      <c r="AR28" s="635" t="s">
        <v>51</v>
      </c>
      <c r="AS28" s="656"/>
      <c r="AT28" s="612"/>
      <c r="AU28" s="634"/>
      <c r="AV28" s="634"/>
      <c r="AW28" s="634"/>
      <c r="AX28" s="634"/>
      <c r="AY28" s="634"/>
      <c r="AZ28" s="635" t="s">
        <v>51</v>
      </c>
      <c r="BA28" s="656"/>
      <c r="BB28" s="612"/>
      <c r="BC28" s="634"/>
      <c r="BD28" s="634"/>
      <c r="BE28" s="634"/>
      <c r="BF28" s="634"/>
      <c r="BG28" s="634"/>
      <c r="BH28" s="635" t="s">
        <v>51</v>
      </c>
      <c r="BI28" s="656"/>
      <c r="BJ28" s="612"/>
      <c r="BK28" s="634"/>
      <c r="BL28" s="634"/>
      <c r="BM28" s="634"/>
      <c r="BN28" s="634"/>
      <c r="BO28" s="634"/>
      <c r="BP28" s="635" t="s">
        <v>51</v>
      </c>
      <c r="BQ28" s="656"/>
      <c r="BR28" s="612"/>
      <c r="BS28" s="634"/>
      <c r="BT28" s="634"/>
      <c r="BU28" s="634"/>
      <c r="BV28" s="634"/>
      <c r="BW28" s="634"/>
      <c r="BX28" s="635" t="s">
        <v>51</v>
      </c>
      <c r="BY28" s="656"/>
      <c r="BZ28" s="612"/>
      <c r="CA28" s="634"/>
      <c r="CB28" s="634"/>
      <c r="CC28" s="634"/>
      <c r="CD28" s="634"/>
      <c r="CE28" s="634"/>
      <c r="CF28" s="635" t="s">
        <v>51</v>
      </c>
      <c r="CG28" s="656"/>
      <c r="CH28" s="612"/>
      <c r="CI28" s="634"/>
      <c r="CJ28" s="634"/>
      <c r="CK28" s="634"/>
      <c r="CL28" s="634"/>
      <c r="CM28" s="634"/>
      <c r="CN28" s="635" t="s">
        <v>51</v>
      </c>
      <c r="CO28" s="656"/>
      <c r="CP28" s="670"/>
      <c r="CQ28" s="634"/>
      <c r="CR28" s="634"/>
      <c r="CS28" s="634"/>
      <c r="CT28" s="634"/>
      <c r="CU28" s="634"/>
      <c r="CV28" s="635"/>
      <c r="CW28" s="656"/>
      <c r="CX28" s="612"/>
      <c r="CY28" s="634"/>
      <c r="CZ28" s="634"/>
      <c r="DA28" s="634"/>
      <c r="DB28" s="634"/>
      <c r="DC28" s="686"/>
      <c r="DD28" s="686"/>
      <c r="DE28" s="686" t="s">
        <v>51</v>
      </c>
      <c r="DF28" s="626" t="s">
        <v>51</v>
      </c>
      <c r="DG28" s="690"/>
    </row>
    <row r="29" spans="2:111">
      <c r="B29" s="601" t="s">
        <v>280</v>
      </c>
      <c r="C29" s="602"/>
      <c r="D29" s="613"/>
      <c r="E29" s="627"/>
      <c r="F29" s="627">
        <v>0</v>
      </c>
      <c r="G29" s="627"/>
      <c r="H29" s="628" t="s">
        <v>51</v>
      </c>
      <c r="I29" s="602"/>
      <c r="J29" s="650"/>
      <c r="K29" s="651"/>
      <c r="L29" s="627">
        <v>0</v>
      </c>
      <c r="M29" s="627">
        <v>0</v>
      </c>
      <c r="N29" s="628" t="s">
        <v>51</v>
      </c>
      <c r="O29" s="656"/>
      <c r="P29" s="613">
        <v>0</v>
      </c>
      <c r="Q29" s="627"/>
      <c r="R29" s="627">
        <v>0</v>
      </c>
      <c r="S29" s="627">
        <v>0</v>
      </c>
      <c r="T29" s="628" t="s">
        <v>51</v>
      </c>
      <c r="U29" s="656"/>
      <c r="V29" s="613"/>
      <c r="W29" s="627"/>
      <c r="X29" s="627">
        <v>0</v>
      </c>
      <c r="Y29" s="662">
        <v>0</v>
      </c>
      <c r="Z29" s="662">
        <v>0</v>
      </c>
      <c r="AA29" s="627">
        <v>0</v>
      </c>
      <c r="AB29" s="628" t="s">
        <v>51</v>
      </c>
      <c r="AC29" s="656"/>
      <c r="AD29" s="613"/>
      <c r="AE29" s="627">
        <v>0</v>
      </c>
      <c r="AF29" s="627"/>
      <c r="AG29" s="627"/>
      <c r="AH29" s="627"/>
      <c r="AI29" s="627"/>
      <c r="AJ29" s="628" t="s">
        <v>51</v>
      </c>
      <c r="AK29" s="656"/>
      <c r="AL29" s="613"/>
      <c r="AM29" s="627">
        <v>0</v>
      </c>
      <c r="AN29" s="627">
        <v>0</v>
      </c>
      <c r="AO29" s="627">
        <v>0</v>
      </c>
      <c r="AP29" s="627">
        <v>0</v>
      </c>
      <c r="AQ29" s="627">
        <v>0</v>
      </c>
      <c r="AR29" s="628" t="s">
        <v>51</v>
      </c>
      <c r="AS29" s="656"/>
      <c r="AT29" s="613">
        <v>0</v>
      </c>
      <c r="AU29" s="627">
        <v>0</v>
      </c>
      <c r="AV29" s="627">
        <v>0</v>
      </c>
      <c r="AW29" s="627">
        <v>0</v>
      </c>
      <c r="AX29" s="627">
        <v>0</v>
      </c>
      <c r="AY29" s="627"/>
      <c r="AZ29" s="628" t="s">
        <v>51</v>
      </c>
      <c r="BA29" s="656"/>
      <c r="BB29" s="613"/>
      <c r="BC29" s="627"/>
      <c r="BD29" s="627"/>
      <c r="BE29" s="627"/>
      <c r="BF29" s="627"/>
      <c r="BG29" s="627"/>
      <c r="BH29" s="628" t="s">
        <v>51</v>
      </c>
      <c r="BI29" s="656"/>
      <c r="BJ29" s="613"/>
      <c r="BK29" s="627"/>
      <c r="BL29" s="627"/>
      <c r="BM29" s="627"/>
      <c r="BN29" s="627"/>
      <c r="BO29" s="627"/>
      <c r="BP29" s="628" t="s">
        <v>51</v>
      </c>
      <c r="BQ29" s="656"/>
      <c r="BR29" s="613"/>
      <c r="BS29" s="627"/>
      <c r="BT29" s="627"/>
      <c r="BU29" s="627"/>
      <c r="BV29" s="627"/>
      <c r="BW29" s="627"/>
      <c r="BX29" s="628" t="s">
        <v>51</v>
      </c>
      <c r="BY29" s="656"/>
      <c r="BZ29" s="603">
        <v>0</v>
      </c>
      <c r="CA29" s="627"/>
      <c r="CB29" s="627"/>
      <c r="CC29" s="627"/>
      <c r="CD29" s="627"/>
      <c r="CE29" s="625"/>
      <c r="CF29" s="628" t="s">
        <v>51</v>
      </c>
      <c r="CG29" s="656"/>
      <c r="CH29" s="613"/>
      <c r="CI29" s="627"/>
      <c r="CJ29" s="627"/>
      <c r="CK29" s="627"/>
      <c r="CL29" s="627"/>
      <c r="CM29" s="627"/>
      <c r="CN29" s="628" t="s">
        <v>51</v>
      </c>
      <c r="CO29" s="656"/>
      <c r="CP29" s="670">
        <v>0</v>
      </c>
      <c r="CQ29" s="627">
        <v>0</v>
      </c>
      <c r="CR29" s="625">
        <v>0</v>
      </c>
      <c r="CS29" s="627">
        <v>0</v>
      </c>
      <c r="CT29" s="627">
        <v>0</v>
      </c>
      <c r="CU29" s="627">
        <v>0</v>
      </c>
      <c r="CV29" s="635" t="s">
        <v>51</v>
      </c>
      <c r="CW29" s="656"/>
      <c r="CX29" s="603"/>
      <c r="CY29" s="627">
        <v>-536600000</v>
      </c>
      <c r="CZ29" s="627"/>
      <c r="DA29" s="627"/>
      <c r="DB29" s="627">
        <v>0</v>
      </c>
      <c r="DC29" s="682" t="s">
        <v>51</v>
      </c>
      <c r="DD29" s="684"/>
      <c r="DE29" s="684" t="s">
        <v>51</v>
      </c>
      <c r="DF29" s="691" t="s">
        <v>51</v>
      </c>
      <c r="DG29" s="690"/>
    </row>
    <row r="30" ht="15" spans="2:111">
      <c r="B30" s="599" t="s">
        <v>281</v>
      </c>
      <c r="D30" s="600"/>
      <c r="E30" s="625"/>
      <c r="F30" s="625">
        <v>0</v>
      </c>
      <c r="G30" s="625">
        <v>-23841978</v>
      </c>
      <c r="H30" s="626">
        <v>-1</v>
      </c>
      <c r="J30" s="648"/>
      <c r="K30" s="649"/>
      <c r="L30" s="625">
        <v>0</v>
      </c>
      <c r="M30" s="625">
        <v>-19450174</v>
      </c>
      <c r="N30" s="626">
        <v>-1</v>
      </c>
      <c r="O30" s="654"/>
      <c r="P30" s="600">
        <v>169700000</v>
      </c>
      <c r="Q30" s="625"/>
      <c r="R30" s="625">
        <v>169700000</v>
      </c>
      <c r="S30" s="625">
        <v>-86219493</v>
      </c>
      <c r="T30" s="626">
        <v>-2.96823240424297</v>
      </c>
      <c r="U30" s="654"/>
      <c r="V30" s="600">
        <v>14000000</v>
      </c>
      <c r="W30" s="625"/>
      <c r="X30" s="625"/>
      <c r="Y30" s="662">
        <v>14000000</v>
      </c>
      <c r="Z30" s="662">
        <v>14000000</v>
      </c>
      <c r="AA30" s="625">
        <v>-42549392.3945016</v>
      </c>
      <c r="AB30" s="626">
        <v>-1.3290293753245</v>
      </c>
      <c r="AC30" s="654"/>
      <c r="AD30" s="600">
        <v>-158473885</v>
      </c>
      <c r="AE30" s="625"/>
      <c r="AF30" s="625"/>
      <c r="AG30" s="625">
        <v>-158473885</v>
      </c>
      <c r="AH30" s="625">
        <v>-158473885</v>
      </c>
      <c r="AI30" s="625">
        <v>-46354606</v>
      </c>
      <c r="AJ30" s="626">
        <v>2.41873006104291</v>
      </c>
      <c r="AK30" s="654"/>
      <c r="AL30" s="600">
        <v>778800000</v>
      </c>
      <c r="AM30" s="625"/>
      <c r="AN30" s="625"/>
      <c r="AO30" s="625">
        <v>778800000</v>
      </c>
      <c r="AP30" s="625">
        <v>778800000</v>
      </c>
      <c r="AQ30" s="625"/>
      <c r="AR30" s="626" t="s">
        <v>51</v>
      </c>
      <c r="AS30" s="654"/>
      <c r="AT30" s="600">
        <v>-99239348</v>
      </c>
      <c r="AU30" s="625"/>
      <c r="AV30" s="625"/>
      <c r="AW30" s="625">
        <v>-99239348</v>
      </c>
      <c r="AX30" s="625">
        <v>-99239348</v>
      </c>
      <c r="AY30" s="625"/>
      <c r="AZ30" s="626" t="s">
        <v>51</v>
      </c>
      <c r="BA30" s="654"/>
      <c r="BB30" s="600">
        <v>-102216675</v>
      </c>
      <c r="BC30" s="625"/>
      <c r="BD30" s="625"/>
      <c r="BE30" s="625"/>
      <c r="BF30" s="625"/>
      <c r="BG30" s="625">
        <v>-49265600</v>
      </c>
      <c r="BH30" s="626">
        <v>1.07480828407652</v>
      </c>
      <c r="BI30" s="654"/>
      <c r="BJ30" s="600">
        <v>-602000000</v>
      </c>
      <c r="BK30" s="625"/>
      <c r="BL30" s="625"/>
      <c r="BM30" s="625"/>
      <c r="BN30" s="625"/>
      <c r="BO30" s="625"/>
      <c r="BP30" s="626" t="s">
        <v>51</v>
      </c>
      <c r="BQ30" s="654"/>
      <c r="BR30" s="600">
        <v>320100000</v>
      </c>
      <c r="BS30" s="625"/>
      <c r="BT30" s="625"/>
      <c r="BU30" s="625"/>
      <c r="BV30" s="625">
        <v>320100000</v>
      </c>
      <c r="BW30" s="625">
        <v>-42899545.8572426</v>
      </c>
      <c r="BX30" s="626">
        <v>-8.46161745080476</v>
      </c>
      <c r="BY30" s="654"/>
      <c r="BZ30" s="600">
        <v>0</v>
      </c>
      <c r="CA30" s="625"/>
      <c r="CB30" s="625"/>
      <c r="CC30" s="625">
        <v>0</v>
      </c>
      <c r="CD30" s="625">
        <v>0</v>
      </c>
      <c r="CE30" s="625"/>
      <c r="CF30" s="626" t="s">
        <v>51</v>
      </c>
      <c r="CG30" s="654"/>
      <c r="CH30" s="600"/>
      <c r="CI30" s="625"/>
      <c r="CJ30" s="625"/>
      <c r="CK30" s="625">
        <v>0</v>
      </c>
      <c r="CL30" s="625">
        <v>0</v>
      </c>
      <c r="CM30" s="625"/>
      <c r="CN30" s="626" t="s">
        <v>51</v>
      </c>
      <c r="CO30" s="654"/>
      <c r="CP30" s="670">
        <v>320670092</v>
      </c>
      <c r="CQ30" s="625">
        <v>0</v>
      </c>
      <c r="CR30" s="625"/>
      <c r="CS30" s="625">
        <v>320670092</v>
      </c>
      <c r="CT30" s="625">
        <v>320670092</v>
      </c>
      <c r="CU30" s="625">
        <v>-310580789.251744</v>
      </c>
      <c r="CV30" s="626">
        <v>-2.03248527628693</v>
      </c>
      <c r="CW30" s="654"/>
      <c r="CX30" s="600"/>
      <c r="CY30" s="625">
        <v>-524544341</v>
      </c>
      <c r="CZ30" s="625"/>
      <c r="DA30" s="625">
        <v>5362207059</v>
      </c>
      <c r="DB30" s="625">
        <v>-664958215</v>
      </c>
      <c r="DC30" s="682">
        <v>-1</v>
      </c>
      <c r="DD30" s="682"/>
      <c r="DE30" s="682">
        <v>-1</v>
      </c>
      <c r="DF30" s="626">
        <v>-9.06397595824875</v>
      </c>
      <c r="DG30" s="690"/>
    </row>
    <row r="31" ht="5.25" customHeight="1" spans="2:111">
      <c r="B31" s="606"/>
      <c r="D31" s="607"/>
      <c r="E31" s="632"/>
      <c r="F31" s="632"/>
      <c r="G31" s="625"/>
      <c r="H31" s="633" t="s">
        <v>51</v>
      </c>
      <c r="J31" s="607"/>
      <c r="K31" s="632"/>
      <c r="L31" s="632"/>
      <c r="M31" s="632"/>
      <c r="N31" s="633" t="s">
        <v>51</v>
      </c>
      <c r="O31" s="654"/>
      <c r="P31" s="607"/>
      <c r="Q31" s="632"/>
      <c r="R31" s="632"/>
      <c r="S31" s="632"/>
      <c r="T31" s="633" t="s">
        <v>51</v>
      </c>
      <c r="U31" s="654"/>
      <c r="V31" s="607"/>
      <c r="W31" s="632"/>
      <c r="X31" s="632"/>
      <c r="Y31" s="632"/>
      <c r="Z31" s="632"/>
      <c r="AA31" s="632"/>
      <c r="AB31" s="633" t="s">
        <v>51</v>
      </c>
      <c r="AC31" s="654"/>
      <c r="AD31" s="607"/>
      <c r="AE31" s="632"/>
      <c r="AF31" s="632"/>
      <c r="AG31" s="632"/>
      <c r="AH31" s="632"/>
      <c r="AI31" s="632"/>
      <c r="AJ31" s="633" t="s">
        <v>51</v>
      </c>
      <c r="AK31" s="654"/>
      <c r="AL31" s="607"/>
      <c r="AM31" s="632"/>
      <c r="AN31" s="632"/>
      <c r="AO31" s="632"/>
      <c r="AP31" s="632"/>
      <c r="AQ31" s="632"/>
      <c r="AR31" s="633" t="s">
        <v>51</v>
      </c>
      <c r="AS31" s="654"/>
      <c r="AT31" s="607"/>
      <c r="AU31" s="632"/>
      <c r="AV31" s="632"/>
      <c r="AW31" s="632"/>
      <c r="AX31" s="632"/>
      <c r="AY31" s="632"/>
      <c r="AZ31" s="633" t="s">
        <v>51</v>
      </c>
      <c r="BA31" s="654"/>
      <c r="BB31" s="607"/>
      <c r="BC31" s="632"/>
      <c r="BD31" s="632"/>
      <c r="BE31" s="632"/>
      <c r="BF31" s="632"/>
      <c r="BG31" s="632"/>
      <c r="BH31" s="633" t="s">
        <v>51</v>
      </c>
      <c r="BI31" s="654"/>
      <c r="BJ31" s="607"/>
      <c r="BK31" s="632"/>
      <c r="BL31" s="632"/>
      <c r="BM31" s="632"/>
      <c r="BN31" s="632"/>
      <c r="BO31" s="632"/>
      <c r="BP31" s="633" t="s">
        <v>51</v>
      </c>
      <c r="BQ31" s="654"/>
      <c r="BR31" s="607"/>
      <c r="BS31" s="632"/>
      <c r="BT31" s="632"/>
      <c r="BU31" s="632"/>
      <c r="BV31" s="632"/>
      <c r="BW31" s="632"/>
      <c r="BX31" s="633" t="s">
        <v>51</v>
      </c>
      <c r="BY31" s="654"/>
      <c r="BZ31" s="607"/>
      <c r="CA31" s="632"/>
      <c r="CB31" s="632"/>
      <c r="CC31" s="632"/>
      <c r="CD31" s="632"/>
      <c r="CE31" s="632"/>
      <c r="CF31" s="633" t="s">
        <v>51</v>
      </c>
      <c r="CG31" s="654"/>
      <c r="CH31" s="607"/>
      <c r="CI31" s="632"/>
      <c r="CJ31" s="632"/>
      <c r="CK31" s="632"/>
      <c r="CL31" s="632"/>
      <c r="CM31" s="632"/>
      <c r="CN31" s="633" t="s">
        <v>51</v>
      </c>
      <c r="CO31" s="654"/>
      <c r="CP31" s="607"/>
      <c r="CQ31" s="632"/>
      <c r="CR31" s="632"/>
      <c r="CS31" s="632"/>
      <c r="CT31" s="632"/>
      <c r="CU31" s="632"/>
      <c r="CV31" s="633"/>
      <c r="CW31" s="654"/>
      <c r="CX31" s="607"/>
      <c r="CY31" s="632"/>
      <c r="CZ31" s="632"/>
      <c r="DA31" s="632"/>
      <c r="DB31" s="632"/>
      <c r="DC31" s="685"/>
      <c r="DD31" s="685"/>
      <c r="DE31" s="685" t="s">
        <v>51</v>
      </c>
      <c r="DF31" s="633" t="s">
        <v>51</v>
      </c>
      <c r="DG31" s="690"/>
    </row>
    <row r="32" spans="2:111">
      <c r="B32" s="594" t="s">
        <v>282</v>
      </c>
      <c r="C32" s="595"/>
      <c r="D32" s="596">
        <v>-8093131956.1</v>
      </c>
      <c r="E32" s="636">
        <v>-10430711990.9323</v>
      </c>
      <c r="F32" s="636">
        <v>2337580034.83229</v>
      </c>
      <c r="G32" s="636">
        <v>-6465639545.93884</v>
      </c>
      <c r="H32" s="622">
        <v>0.251714064571294</v>
      </c>
      <c r="I32" s="595"/>
      <c r="J32" s="596">
        <v>-976863098</v>
      </c>
      <c r="K32" s="636">
        <v>-9557839946.03937</v>
      </c>
      <c r="L32" s="636">
        <v>8580976848.03937</v>
      </c>
      <c r="M32" s="636">
        <v>289152900</v>
      </c>
      <c r="N32" s="622">
        <v>-4.37836175255375</v>
      </c>
      <c r="O32" s="653"/>
      <c r="P32" s="596">
        <v>-191785392</v>
      </c>
      <c r="Q32" s="636">
        <v>-531664440.937099</v>
      </c>
      <c r="R32" s="636">
        <v>339879048.937099</v>
      </c>
      <c r="S32" s="636">
        <v>-524493991</v>
      </c>
      <c r="T32" s="622">
        <v>-0.634342060555657</v>
      </c>
      <c r="U32" s="653"/>
      <c r="V32" s="596">
        <v>-100109855</v>
      </c>
      <c r="W32" s="636">
        <v>1226212276.07626</v>
      </c>
      <c r="X32" s="636">
        <v>115455262.735397</v>
      </c>
      <c r="Y32" s="636">
        <v>-1326322131.07626</v>
      </c>
      <c r="Z32" s="636">
        <v>-215565117.735397</v>
      </c>
      <c r="AA32" s="636">
        <v>-252995083</v>
      </c>
      <c r="AB32" s="622">
        <v>-0.604301183197304</v>
      </c>
      <c r="AC32" s="653"/>
      <c r="AD32" s="596">
        <v>-654224470</v>
      </c>
      <c r="AE32" s="636">
        <v>-1759186820.53816</v>
      </c>
      <c r="AF32" s="636">
        <v>72732934</v>
      </c>
      <c r="AG32" s="636">
        <v>1104962350.53816</v>
      </c>
      <c r="AH32" s="636">
        <v>-726957404</v>
      </c>
      <c r="AI32" s="636">
        <v>25900000</v>
      </c>
      <c r="AJ32" s="622">
        <v>-26.259632046332</v>
      </c>
      <c r="AK32" s="653"/>
      <c r="AL32" s="664">
        <v>-19502465.1000023</v>
      </c>
      <c r="AM32" s="636">
        <v>19215364160.3384</v>
      </c>
      <c r="AN32" s="636">
        <v>18494201419.1411</v>
      </c>
      <c r="AO32" s="636">
        <v>-19234866625.4384</v>
      </c>
      <c r="AP32" s="636">
        <v>-18513703884.2411</v>
      </c>
      <c r="AQ32" s="636">
        <v>6888251380</v>
      </c>
      <c r="AR32" s="622">
        <v>-1.00283126500822</v>
      </c>
      <c r="AS32" s="653"/>
      <c r="AT32" s="596">
        <v>-112117168</v>
      </c>
      <c r="AU32" s="636">
        <v>0</v>
      </c>
      <c r="AV32" s="636">
        <v>0</v>
      </c>
      <c r="AW32" s="636">
        <v>-112117168</v>
      </c>
      <c r="AX32" s="636">
        <v>-112117168</v>
      </c>
      <c r="AY32" s="636">
        <v>0</v>
      </c>
      <c r="AZ32" s="622" t="s">
        <v>51</v>
      </c>
      <c r="BA32" s="653"/>
      <c r="BB32" s="596">
        <v>-129031455.899998</v>
      </c>
      <c r="BC32" s="636">
        <v>0</v>
      </c>
      <c r="BD32" s="636">
        <v>-15876911.9490623</v>
      </c>
      <c r="BE32" s="636">
        <v>-129031455.899998</v>
      </c>
      <c r="BF32" s="636">
        <v>-113154543.950935</v>
      </c>
      <c r="BG32" s="636">
        <v>28808505</v>
      </c>
      <c r="BH32" s="622">
        <v>-5.47893619957015</v>
      </c>
      <c r="BI32" s="653"/>
      <c r="BJ32" s="596">
        <v>-212965605</v>
      </c>
      <c r="BK32" s="636">
        <v>0</v>
      </c>
      <c r="BL32" s="636"/>
      <c r="BM32" s="636">
        <v>-212965605</v>
      </c>
      <c r="BN32" s="636">
        <v>-212965605</v>
      </c>
      <c r="BO32" s="636">
        <v>6882311418</v>
      </c>
      <c r="BP32" s="622">
        <v>-1.03094390707793</v>
      </c>
      <c r="BQ32" s="653"/>
      <c r="BR32" s="596">
        <v>143430263</v>
      </c>
      <c r="BS32" s="636">
        <v>0</v>
      </c>
      <c r="BT32" s="636">
        <v>0</v>
      </c>
      <c r="BU32" s="636">
        <v>143430263</v>
      </c>
      <c r="BV32" s="636">
        <v>143430263</v>
      </c>
      <c r="BW32" s="636">
        <v>-8550948</v>
      </c>
      <c r="BX32" s="622">
        <v>-17.7736095459825</v>
      </c>
      <c r="BY32" s="653"/>
      <c r="BZ32" s="596">
        <v>18939186431</v>
      </c>
      <c r="CA32" s="636">
        <v>0</v>
      </c>
      <c r="CB32" s="636">
        <v>0</v>
      </c>
      <c r="CC32" s="636">
        <v>18939186431</v>
      </c>
      <c r="CD32" s="636">
        <v>18939186431</v>
      </c>
      <c r="CE32" s="636">
        <v>6816500293</v>
      </c>
      <c r="CF32" s="622">
        <v>1.77843257051555</v>
      </c>
      <c r="CG32" s="653"/>
      <c r="CH32" s="596">
        <v>0</v>
      </c>
      <c r="CI32" s="636">
        <v>0</v>
      </c>
      <c r="CJ32" s="636">
        <v>0</v>
      </c>
      <c r="CK32" s="636">
        <v>0</v>
      </c>
      <c r="CL32" s="636">
        <v>0</v>
      </c>
      <c r="CM32" s="636">
        <v>0</v>
      </c>
      <c r="CN32" s="622" t="s">
        <v>51</v>
      </c>
      <c r="CO32" s="653"/>
      <c r="CP32" s="596">
        <v>-10346301202.1</v>
      </c>
      <c r="CQ32" s="636">
        <v>-9557839946.03937</v>
      </c>
      <c r="CR32" s="636"/>
      <c r="CS32" s="636">
        <v>-788461256.060631</v>
      </c>
      <c r="CT32" s="636">
        <v>-10346301202.1</v>
      </c>
      <c r="CU32" s="636">
        <v>-6465639545.93884</v>
      </c>
      <c r="CV32" s="622">
        <v>0.600197649217649</v>
      </c>
      <c r="CW32" s="653"/>
      <c r="CX32" s="596">
        <v>-10603992564.5201</v>
      </c>
      <c r="CY32" s="636">
        <v>-9127398772.58129</v>
      </c>
      <c r="CZ32" s="636"/>
      <c r="DA32" s="636">
        <v>-5817023496.04889</v>
      </c>
      <c r="DB32" s="636">
        <v>-2167070115</v>
      </c>
      <c r="DC32" s="680">
        <v>3.89323925936752</v>
      </c>
      <c r="DD32" s="680">
        <v>3.21186130961032</v>
      </c>
      <c r="DE32" s="680">
        <v>-1</v>
      </c>
      <c r="DF32" s="689">
        <v>1.68428024353466</v>
      </c>
      <c r="DG32" s="690"/>
    </row>
    <row r="33" ht="5.25" customHeight="1" spans="2:111">
      <c r="B33" s="597"/>
      <c r="D33" s="598"/>
      <c r="E33" s="623"/>
      <c r="F33" s="623"/>
      <c r="G33" s="625"/>
      <c r="H33" s="624"/>
      <c r="J33" s="598"/>
      <c r="K33" s="623"/>
      <c r="L33" s="623"/>
      <c r="M33" s="623"/>
      <c r="N33" s="624"/>
      <c r="O33" s="654"/>
      <c r="P33" s="598"/>
      <c r="Q33" s="623"/>
      <c r="R33" s="623"/>
      <c r="S33" s="623"/>
      <c r="T33" s="624"/>
      <c r="U33" s="654"/>
      <c r="V33" s="598"/>
      <c r="W33" s="623"/>
      <c r="X33" s="623"/>
      <c r="Y33" s="623"/>
      <c r="Z33" s="623"/>
      <c r="AA33" s="623"/>
      <c r="AB33" s="624"/>
      <c r="AC33" s="654"/>
      <c r="AD33" s="598"/>
      <c r="AE33" s="623"/>
      <c r="AF33" s="623"/>
      <c r="AG33" s="623"/>
      <c r="AH33" s="623"/>
      <c r="AI33" s="623"/>
      <c r="AJ33" s="624"/>
      <c r="AK33" s="654"/>
      <c r="AL33" s="598"/>
      <c r="AM33" s="623"/>
      <c r="AN33" s="623"/>
      <c r="AO33" s="623"/>
      <c r="AP33" s="623"/>
      <c r="AQ33" s="623"/>
      <c r="AR33" s="624"/>
      <c r="AS33" s="654"/>
      <c r="AT33" s="598"/>
      <c r="AU33" s="623"/>
      <c r="AV33" s="623"/>
      <c r="AW33" s="623"/>
      <c r="AX33" s="623"/>
      <c r="AY33" s="623"/>
      <c r="AZ33" s="624"/>
      <c r="BA33" s="654"/>
      <c r="BB33" s="598"/>
      <c r="BC33" s="623"/>
      <c r="BD33" s="623"/>
      <c r="BE33" s="623"/>
      <c r="BF33" s="623"/>
      <c r="BG33" s="623"/>
      <c r="BH33" s="624"/>
      <c r="BI33" s="654"/>
      <c r="BJ33" s="598"/>
      <c r="BK33" s="623"/>
      <c r="BL33" s="623"/>
      <c r="BM33" s="623"/>
      <c r="BN33" s="623"/>
      <c r="BO33" s="623"/>
      <c r="BP33" s="624"/>
      <c r="BQ33" s="654"/>
      <c r="BR33" s="598"/>
      <c r="BS33" s="623"/>
      <c r="BT33" s="623"/>
      <c r="BU33" s="623"/>
      <c r="BV33" s="623"/>
      <c r="BW33" s="623"/>
      <c r="BX33" s="624"/>
      <c r="BY33" s="654"/>
      <c r="BZ33" s="598"/>
      <c r="CA33" s="623"/>
      <c r="CB33" s="623"/>
      <c r="CC33" s="623"/>
      <c r="CD33" s="623"/>
      <c r="CE33" s="623"/>
      <c r="CF33" s="624"/>
      <c r="CG33" s="654"/>
      <c r="CH33" s="598"/>
      <c r="CI33" s="623"/>
      <c r="CJ33" s="623"/>
      <c r="CK33" s="623"/>
      <c r="CL33" s="623"/>
      <c r="CM33" s="623"/>
      <c r="CN33" s="624"/>
      <c r="CO33" s="654"/>
      <c r="CP33" s="598"/>
      <c r="CQ33" s="623"/>
      <c r="CR33" s="623"/>
      <c r="CS33" s="623"/>
      <c r="CT33" s="623"/>
      <c r="CU33" s="623"/>
      <c r="CV33" s="624"/>
      <c r="CW33" s="654"/>
      <c r="CX33" s="598"/>
      <c r="CY33" s="623"/>
      <c r="CZ33" s="623"/>
      <c r="DA33" s="623"/>
      <c r="DB33" s="623"/>
      <c r="DC33" s="681"/>
      <c r="DD33" s="681"/>
      <c r="DE33" s="681" t="s">
        <v>51</v>
      </c>
      <c r="DF33" s="624" t="s">
        <v>51</v>
      </c>
      <c r="DG33" s="690"/>
    </row>
    <row r="34" ht="15" spans="2:111">
      <c r="B34" s="604" t="s">
        <v>283</v>
      </c>
      <c r="D34" s="600">
        <v>-16066474299</v>
      </c>
      <c r="E34" s="625">
        <v>-19023597219.8323</v>
      </c>
      <c r="F34" s="625">
        <v>2957122920.83229</v>
      </c>
      <c r="G34" s="637">
        <v>-6469639545.93884</v>
      </c>
      <c r="H34" s="626">
        <v>-0.597320518146192</v>
      </c>
      <c r="J34" s="600">
        <v>-18363860633</v>
      </c>
      <c r="K34" s="625">
        <v>-18150725174.9394</v>
      </c>
      <c r="L34" s="625">
        <v>-213135458.060631</v>
      </c>
      <c r="M34" s="637">
        <v>-6276500000</v>
      </c>
      <c r="N34" s="626">
        <v>-0.658214570158462</v>
      </c>
      <c r="O34" s="654"/>
      <c r="P34" s="600">
        <v>-18291307788</v>
      </c>
      <c r="Q34" s="625">
        <v>-18682389615.8765</v>
      </c>
      <c r="R34" s="625">
        <v>391081827.876469</v>
      </c>
      <c r="S34" s="625">
        <v>-6725195865</v>
      </c>
      <c r="T34" s="626">
        <v>-0.632328319934999</v>
      </c>
      <c r="U34" s="654"/>
      <c r="V34" s="600">
        <v>-18219788855</v>
      </c>
      <c r="W34" s="625">
        <v>-17456177339.8002</v>
      </c>
      <c r="X34" s="625">
        <v>-18566934353.1411</v>
      </c>
      <c r="Y34" s="662">
        <v>-763611515.199791</v>
      </c>
      <c r="Z34" s="662">
        <v>347145498.141071</v>
      </c>
      <c r="AA34" s="625">
        <v>-6725195865</v>
      </c>
      <c r="AB34" s="626">
        <v>-0.630885082230005</v>
      </c>
      <c r="AC34" s="654"/>
      <c r="AD34" s="600">
        <v>-18194000000</v>
      </c>
      <c r="AE34" s="625">
        <v>-19215364160.3384</v>
      </c>
      <c r="AF34" s="625">
        <v>-18494201419.1411</v>
      </c>
      <c r="AG34" s="625">
        <v>1021364160.33837</v>
      </c>
      <c r="AH34" s="625">
        <v>300201419.141071</v>
      </c>
      <c r="AI34" s="625">
        <v>-6700787186</v>
      </c>
      <c r="AJ34" s="626">
        <v>-0.631703463449489</v>
      </c>
      <c r="AK34" s="654"/>
      <c r="AL34" s="600">
        <v>-18612264179</v>
      </c>
      <c r="AM34" s="625"/>
      <c r="AN34" s="625"/>
      <c r="AO34" s="625">
        <v>-18612264179</v>
      </c>
      <c r="AP34" s="625">
        <v>-18612264179</v>
      </c>
      <c r="AQ34" s="625"/>
      <c r="AR34" s="626">
        <v>-1</v>
      </c>
      <c r="AS34" s="654"/>
      <c r="AT34" s="600">
        <v>-18585747298</v>
      </c>
      <c r="AU34" s="625"/>
      <c r="AV34" s="625"/>
      <c r="AW34" s="625">
        <v>-18585747298</v>
      </c>
      <c r="AX34" s="625">
        <v>-18585747298</v>
      </c>
      <c r="AY34" s="625"/>
      <c r="AZ34" s="626">
        <v>-1</v>
      </c>
      <c r="BA34" s="654"/>
      <c r="BB34" s="600">
        <v>-18561234982</v>
      </c>
      <c r="BC34" s="625"/>
      <c r="BD34" s="625">
        <v>-18473023981.1411</v>
      </c>
      <c r="BE34" s="625">
        <v>-18561234982</v>
      </c>
      <c r="BF34" s="625">
        <v>-88211000.8589287</v>
      </c>
      <c r="BG34" s="625">
        <v>-6543311418</v>
      </c>
      <c r="BH34" s="626">
        <v>-0.647474350475846</v>
      </c>
      <c r="BI34" s="654"/>
      <c r="BJ34" s="600">
        <v>-18534361917</v>
      </c>
      <c r="BK34" s="625"/>
      <c r="BL34" s="625"/>
      <c r="BM34" s="625"/>
      <c r="BN34" s="625"/>
      <c r="BO34" s="625"/>
      <c r="BP34" s="626">
        <v>-1</v>
      </c>
      <c r="BQ34" s="654"/>
      <c r="BR34" s="600">
        <v>-18504308971</v>
      </c>
      <c r="BS34" s="625"/>
      <c r="BT34" s="625"/>
      <c r="BU34" s="625"/>
      <c r="BV34" s="625"/>
      <c r="BW34" s="625">
        <v>-6499105506</v>
      </c>
      <c r="BX34" s="626">
        <v>-0.64877880518611</v>
      </c>
      <c r="BY34" s="654"/>
      <c r="BZ34" s="600">
        <v>0</v>
      </c>
      <c r="CA34" s="625"/>
      <c r="CB34" s="625"/>
      <c r="CC34" s="625">
        <v>0</v>
      </c>
      <c r="CD34" s="625">
        <v>0</v>
      </c>
      <c r="CE34" s="625"/>
      <c r="CF34" s="626" t="e">
        <v>#DIV/0!</v>
      </c>
      <c r="CG34" s="654"/>
      <c r="CH34" s="600">
        <v>0</v>
      </c>
      <c r="CI34" s="625"/>
      <c r="CJ34" s="625"/>
      <c r="CK34" s="625">
        <v>0</v>
      </c>
      <c r="CL34" s="625">
        <v>0</v>
      </c>
      <c r="CM34" s="625"/>
      <c r="CN34" s="626" t="e">
        <v>#DIV/0!</v>
      </c>
      <c r="CO34" s="654"/>
      <c r="CP34" s="600">
        <v>-18504308971</v>
      </c>
      <c r="CQ34" s="625">
        <v>-18150725174.9394</v>
      </c>
      <c r="CR34" s="625">
        <v>0</v>
      </c>
      <c r="CS34" s="625">
        <v>-353583796.060631</v>
      </c>
      <c r="CT34" s="625">
        <v>-18504308971</v>
      </c>
      <c r="CU34" s="625">
        <v>-6469639545.93884</v>
      </c>
      <c r="CV34" s="626">
        <v>1.8601761874996</v>
      </c>
      <c r="CW34" s="654"/>
      <c r="CX34" s="600">
        <v>-19196877885.5201</v>
      </c>
      <c r="CY34" s="625">
        <v>-56973938469.6402</v>
      </c>
      <c r="CZ34" s="625"/>
      <c r="DA34" s="625">
        <v>-12976857113.1411</v>
      </c>
      <c r="DB34" s="625">
        <v>-13083659756</v>
      </c>
      <c r="DC34" s="682">
        <v>0.46724068368689</v>
      </c>
      <c r="DD34" s="682">
        <v>3.3545872891958</v>
      </c>
      <c r="DE34" s="682">
        <v>-1</v>
      </c>
      <c r="DF34" s="626">
        <v>-0.00816305566261166</v>
      </c>
      <c r="DG34" s="690"/>
    </row>
    <row r="35" spans="2:111">
      <c r="B35" s="606" t="s">
        <v>284</v>
      </c>
      <c r="D35" s="607">
        <v>-619542886</v>
      </c>
      <c r="E35" s="632"/>
      <c r="F35" s="632">
        <v>-619542886</v>
      </c>
      <c r="G35" s="632">
        <v>4000000</v>
      </c>
      <c r="H35" s="633">
        <v>-1.00645637306212</v>
      </c>
      <c r="J35" s="607">
        <v>700980350</v>
      </c>
      <c r="K35" s="632"/>
      <c r="L35" s="632">
        <v>700980350</v>
      </c>
      <c r="M35" s="632">
        <v>139837694</v>
      </c>
      <c r="N35" s="633">
        <v>-0.800511249709068</v>
      </c>
      <c r="O35" s="654"/>
      <c r="P35" s="607">
        <v>436642113</v>
      </c>
      <c r="Q35" s="632"/>
      <c r="R35" s="632">
        <v>436642113</v>
      </c>
      <c r="S35" s="632">
        <v>64039568</v>
      </c>
      <c r="T35" s="633">
        <v>-0.853336253894502</v>
      </c>
      <c r="U35" s="654"/>
      <c r="V35" s="607">
        <v>265013325</v>
      </c>
      <c r="W35" s="632"/>
      <c r="X35" s="632"/>
      <c r="Y35" s="662">
        <v>265013325</v>
      </c>
      <c r="Z35" s="662">
        <v>265013325</v>
      </c>
      <c r="AA35" s="632">
        <v>-188955515</v>
      </c>
      <c r="AB35" s="633">
        <v>-1.71300382726038</v>
      </c>
      <c r="AC35" s="654"/>
      <c r="AD35" s="607">
        <v>-415000000</v>
      </c>
      <c r="AE35" s="632"/>
      <c r="AF35" s="632"/>
      <c r="AG35" s="632">
        <v>-415000000</v>
      </c>
      <c r="AH35" s="632">
        <v>-415000000</v>
      </c>
      <c r="AI35" s="632">
        <v>-187464194</v>
      </c>
      <c r="AJ35" s="633">
        <v>-0.54827905060241</v>
      </c>
      <c r="AK35" s="654"/>
      <c r="AL35" s="625">
        <v>-16238286.1000006</v>
      </c>
      <c r="AM35" s="632"/>
      <c r="AN35" s="632"/>
      <c r="AO35" s="632">
        <v>-16238286.1000006</v>
      </c>
      <c r="AP35" s="632">
        <v>-16238286.1000006</v>
      </c>
      <c r="AQ35" s="632"/>
      <c r="AR35" s="633">
        <v>-1</v>
      </c>
      <c r="AS35" s="654"/>
      <c r="AT35" s="607">
        <v>-154872335.100002</v>
      </c>
      <c r="AU35" s="632"/>
      <c r="AV35" s="632"/>
      <c r="AW35" s="632">
        <v>-154872335.100002</v>
      </c>
      <c r="AX35" s="632">
        <v>-154872335.100002</v>
      </c>
      <c r="AY35" s="632"/>
      <c r="AZ35" s="633">
        <v>-1</v>
      </c>
      <c r="BA35" s="654"/>
      <c r="BB35" s="607">
        <v>-308416107</v>
      </c>
      <c r="BC35" s="632"/>
      <c r="BD35" s="632">
        <v>97047945.6247557</v>
      </c>
      <c r="BE35" s="632">
        <v>-308416107</v>
      </c>
      <c r="BF35" s="632">
        <v>-405464052.624756</v>
      </c>
      <c r="BG35" s="625">
        <v>-339000000</v>
      </c>
      <c r="BH35" s="633">
        <v>0.0991643831364488</v>
      </c>
      <c r="BI35" s="654"/>
      <c r="BJ35" s="607">
        <v>-548254777</v>
      </c>
      <c r="BK35" s="632"/>
      <c r="BL35" s="632"/>
      <c r="BM35" s="632"/>
      <c r="BN35" s="632"/>
      <c r="BO35" s="632"/>
      <c r="BP35" s="633">
        <v>-1</v>
      </c>
      <c r="BQ35" s="654"/>
      <c r="BR35" s="607">
        <v>-434877460</v>
      </c>
      <c r="BS35" s="632"/>
      <c r="BT35" s="632"/>
      <c r="BU35" s="632"/>
      <c r="BV35" s="632"/>
      <c r="BW35" s="632">
        <v>-317394787</v>
      </c>
      <c r="BX35" s="633">
        <v>-0.270151212251838</v>
      </c>
      <c r="BY35" s="654"/>
      <c r="BZ35" s="607">
        <v>0</v>
      </c>
      <c r="CA35" s="632"/>
      <c r="CB35" s="632"/>
      <c r="CC35" s="632"/>
      <c r="CD35" s="632"/>
      <c r="CE35" s="632"/>
      <c r="CF35" s="633" t="e">
        <v>#DIV/0!</v>
      </c>
      <c r="CG35" s="654"/>
      <c r="CH35" s="607">
        <v>0</v>
      </c>
      <c r="CI35" s="632"/>
      <c r="CJ35" s="632"/>
      <c r="CK35" s="632"/>
      <c r="CL35" s="632"/>
      <c r="CM35" s="632"/>
      <c r="CN35" s="633" t="e">
        <v>#DIV/0!</v>
      </c>
      <c r="CO35" s="654"/>
      <c r="CP35" s="600">
        <v>-434877460</v>
      </c>
      <c r="CQ35" s="625">
        <v>0</v>
      </c>
      <c r="CR35" s="632">
        <v>0</v>
      </c>
      <c r="CS35" s="632">
        <v>-434877460</v>
      </c>
      <c r="CT35" s="632">
        <v>-434877460</v>
      </c>
      <c r="CU35" s="632">
        <v>4000000</v>
      </c>
      <c r="CV35" s="633">
        <v>-109.719365</v>
      </c>
      <c r="CW35" s="654"/>
      <c r="CX35" s="607"/>
      <c r="CY35" s="632">
        <v>-215949503.790106</v>
      </c>
      <c r="CZ35" s="632"/>
      <c r="DA35" s="632"/>
      <c r="DB35" s="632">
        <v>4490774435</v>
      </c>
      <c r="DC35" s="685">
        <v>-1</v>
      </c>
      <c r="DD35" s="685">
        <v>-1.04808736375335</v>
      </c>
      <c r="DE35" s="685">
        <v>-1</v>
      </c>
      <c r="DF35" s="633">
        <v>-1</v>
      </c>
      <c r="DG35" s="690"/>
    </row>
    <row r="36" spans="2:111">
      <c r="B36" s="594" t="s">
        <v>285</v>
      </c>
      <c r="C36" s="595"/>
      <c r="D36" s="596">
        <v>-16686017185</v>
      </c>
      <c r="E36" s="636">
        <v>-19023597219.8323</v>
      </c>
      <c r="F36" s="636">
        <v>2337580034.83229</v>
      </c>
      <c r="G36" s="636">
        <v>-6465639545.93884</v>
      </c>
      <c r="H36" s="622">
        <v>1.58072183988059</v>
      </c>
      <c r="I36" s="595"/>
      <c r="J36" s="596">
        <v>-17662880283</v>
      </c>
      <c r="K36" s="636">
        <v>-18150725174.9394</v>
      </c>
      <c r="L36" s="636">
        <v>487844891.939369</v>
      </c>
      <c r="M36" s="636">
        <v>-6136662306</v>
      </c>
      <c r="N36" s="622">
        <v>1.87825521468412</v>
      </c>
      <c r="O36" s="653"/>
      <c r="P36" s="596">
        <v>-17854665675</v>
      </c>
      <c r="Q36" s="636">
        <v>-18682389615.8765</v>
      </c>
      <c r="R36" s="636">
        <v>827723940.876469</v>
      </c>
      <c r="S36" s="636">
        <v>-6661156297</v>
      </c>
      <c r="T36" s="622">
        <v>1.6804153631767</v>
      </c>
      <c r="U36" s="653"/>
      <c r="V36" s="596">
        <v>-17954775530</v>
      </c>
      <c r="W36" s="636">
        <v>-17456177339.8002</v>
      </c>
      <c r="X36" s="636">
        <v>-18566934353.1411</v>
      </c>
      <c r="Y36" s="636">
        <v>-498598190.199791</v>
      </c>
      <c r="Z36" s="636">
        <v>612158823.141071</v>
      </c>
      <c r="AA36" s="636">
        <v>-6914151380</v>
      </c>
      <c r="AB36" s="622">
        <v>1.59681550825403</v>
      </c>
      <c r="AC36" s="653"/>
      <c r="AD36" s="596">
        <v>-18609000000</v>
      </c>
      <c r="AE36" s="636">
        <v>-19215364160.3384</v>
      </c>
      <c r="AF36" s="636">
        <v>-18494201419.1411</v>
      </c>
      <c r="AG36" s="636">
        <v>606364160.338371</v>
      </c>
      <c r="AH36" s="636">
        <v>-114798580.858929</v>
      </c>
      <c r="AI36" s="636">
        <v>-6888251380</v>
      </c>
      <c r="AJ36" s="622">
        <v>1.70155645800488</v>
      </c>
      <c r="AK36" s="653"/>
      <c r="AL36" s="596">
        <v>-18628502465.1</v>
      </c>
      <c r="AM36" s="636">
        <v>0</v>
      </c>
      <c r="AN36" s="636">
        <v>0</v>
      </c>
      <c r="AO36" s="636">
        <v>-18628502465.1</v>
      </c>
      <c r="AP36" s="636">
        <v>-18628502465.1</v>
      </c>
      <c r="AQ36" s="636">
        <v>0</v>
      </c>
      <c r="AR36" s="622" t="s">
        <v>51</v>
      </c>
      <c r="AS36" s="653"/>
      <c r="AT36" s="596">
        <v>-18740619633.1</v>
      </c>
      <c r="AU36" s="636">
        <v>0</v>
      </c>
      <c r="AV36" s="636">
        <v>0</v>
      </c>
      <c r="AW36" s="636">
        <v>-18740619633.1</v>
      </c>
      <c r="AX36" s="636">
        <v>-18740619633.1</v>
      </c>
      <c r="AY36" s="636">
        <v>0</v>
      </c>
      <c r="AZ36" s="622" t="s">
        <v>51</v>
      </c>
      <c r="BA36" s="653"/>
      <c r="BB36" s="596">
        <v>-18869651089</v>
      </c>
      <c r="BC36" s="636">
        <v>0</v>
      </c>
      <c r="BD36" s="636">
        <v>-18375976035.5163</v>
      </c>
      <c r="BE36" s="636">
        <v>-18869651089</v>
      </c>
      <c r="BF36" s="636">
        <v>-493675053.483685</v>
      </c>
      <c r="BG36" s="636">
        <v>-6882311418</v>
      </c>
      <c r="BH36" s="622">
        <v>1.74176071714051</v>
      </c>
      <c r="BI36" s="653"/>
      <c r="BJ36" s="596">
        <v>-19082616694</v>
      </c>
      <c r="BK36" s="636">
        <v>0</v>
      </c>
      <c r="BL36" s="636">
        <v>0</v>
      </c>
      <c r="BM36" s="636">
        <v>-19082616694</v>
      </c>
      <c r="BN36" s="636">
        <v>-19082616694</v>
      </c>
      <c r="BO36" s="636">
        <v>0</v>
      </c>
      <c r="BP36" s="622" t="s">
        <v>51</v>
      </c>
      <c r="BQ36" s="653"/>
      <c r="BR36" s="596">
        <v>-18939186431</v>
      </c>
      <c r="BS36" s="636">
        <v>0</v>
      </c>
      <c r="BT36" s="636">
        <v>0</v>
      </c>
      <c r="BU36" s="636">
        <v>-18939186431</v>
      </c>
      <c r="BV36" s="636">
        <v>-18939186431</v>
      </c>
      <c r="BW36" s="636">
        <v>-6816500293</v>
      </c>
      <c r="BX36" s="622">
        <v>1.77843257051555</v>
      </c>
      <c r="BY36" s="653"/>
      <c r="BZ36" s="596">
        <v>0</v>
      </c>
      <c r="CA36" s="636">
        <v>0</v>
      </c>
      <c r="CB36" s="636">
        <v>0</v>
      </c>
      <c r="CC36" s="636">
        <v>0</v>
      </c>
      <c r="CD36" s="636">
        <v>0</v>
      </c>
      <c r="CE36" s="636">
        <v>0</v>
      </c>
      <c r="CF36" s="622" t="s">
        <v>51</v>
      </c>
      <c r="CG36" s="653"/>
      <c r="CH36" s="664">
        <v>0</v>
      </c>
      <c r="CI36" s="636">
        <v>0</v>
      </c>
      <c r="CJ36" s="636">
        <v>0</v>
      </c>
      <c r="CK36" s="636">
        <v>0</v>
      </c>
      <c r="CL36" s="636">
        <v>0</v>
      </c>
      <c r="CM36" s="636">
        <v>0</v>
      </c>
      <c r="CN36" s="622" t="s">
        <v>51</v>
      </c>
      <c r="CO36" s="653"/>
      <c r="CP36" s="596">
        <v>-18939186431</v>
      </c>
      <c r="CQ36" s="636">
        <v>-18150725174.9394</v>
      </c>
      <c r="CR36" s="636">
        <v>0</v>
      </c>
      <c r="CS36" s="636">
        <v>-788461256.060631</v>
      </c>
      <c r="CT36" s="636">
        <v>-18939186431</v>
      </c>
      <c r="CU36" s="636">
        <v>-6465639545.93884</v>
      </c>
      <c r="CV36" s="622">
        <v>1.92920542452695</v>
      </c>
      <c r="CW36" s="653"/>
      <c r="CX36" s="596">
        <v>-19196877885.5201</v>
      </c>
      <c r="CY36" s="636">
        <v>-57189887973.4303</v>
      </c>
      <c r="CZ36" s="636">
        <v>0</v>
      </c>
      <c r="DA36" s="636">
        <v>-12976857113.1411</v>
      </c>
      <c r="DB36" s="636">
        <v>-8592885228.9</v>
      </c>
      <c r="DC36" s="680">
        <v>1.234043324698</v>
      </c>
      <c r="DD36" s="680">
        <v>5.6554930561724</v>
      </c>
      <c r="DE36" s="680">
        <v>-1</v>
      </c>
      <c r="DF36" s="689">
        <v>0.510186249142106</v>
      </c>
      <c r="DG36" s="690"/>
    </row>
    <row r="37" spans="4:110">
      <c r="D37" s="614"/>
      <c r="E37" s="614"/>
      <c r="F37" s="614"/>
      <c r="G37" s="614"/>
      <c r="H37" s="638"/>
      <c r="J37" s="614"/>
      <c r="K37" s="614"/>
      <c r="L37" s="614"/>
      <c r="M37" s="614"/>
      <c r="N37" s="638"/>
      <c r="O37" s="657"/>
      <c r="P37" s="658"/>
      <c r="Q37" s="614"/>
      <c r="R37" s="614"/>
      <c r="S37" s="614"/>
      <c r="T37" s="638"/>
      <c r="U37" s="657"/>
      <c r="V37" s="658"/>
      <c r="W37" s="614"/>
      <c r="X37" s="614"/>
      <c r="Y37" s="614"/>
      <c r="Z37" s="614"/>
      <c r="AA37" s="614"/>
      <c r="AB37" s="638"/>
      <c r="AC37" s="657"/>
      <c r="AD37" s="658"/>
      <c r="AE37" s="614"/>
      <c r="AF37" s="614"/>
      <c r="AG37" s="614"/>
      <c r="AH37" s="614"/>
      <c r="AI37" s="614"/>
      <c r="AJ37" s="638"/>
      <c r="AK37" s="657"/>
      <c r="AL37" s="658"/>
      <c r="AM37" s="614"/>
      <c r="AN37" s="614"/>
      <c r="AO37" s="614"/>
      <c r="AP37" s="614"/>
      <c r="AQ37" s="614"/>
      <c r="AR37" s="638"/>
      <c r="AS37" s="657"/>
      <c r="AT37" s="658"/>
      <c r="AU37" s="614"/>
      <c r="AV37" s="614"/>
      <c r="AW37" s="614"/>
      <c r="AX37" s="614"/>
      <c r="AY37" s="614"/>
      <c r="AZ37" s="638"/>
      <c r="BA37" s="657"/>
      <c r="BB37" s="658"/>
      <c r="BC37" s="614"/>
      <c r="BD37" s="614"/>
      <c r="BE37" s="614"/>
      <c r="BF37" s="614"/>
      <c r="BG37" s="614"/>
      <c r="BH37" s="638"/>
      <c r="BI37" s="657"/>
      <c r="BJ37" s="658"/>
      <c r="BK37" s="614"/>
      <c r="BL37" s="614"/>
      <c r="BM37" s="614"/>
      <c r="BN37" s="614"/>
      <c r="BO37" s="614"/>
      <c r="BP37" s="638"/>
      <c r="BQ37" s="657"/>
      <c r="BR37" s="658"/>
      <c r="BS37" s="614"/>
      <c r="BT37" s="614"/>
      <c r="BU37" s="614"/>
      <c r="BV37" s="614"/>
      <c r="BW37" s="614"/>
      <c r="BX37" s="638"/>
      <c r="BY37" s="657"/>
      <c r="BZ37" s="658"/>
      <c r="CA37" s="614"/>
      <c r="CB37" s="614"/>
      <c r="CC37" s="614"/>
      <c r="CD37" s="614"/>
      <c r="CE37" s="614"/>
      <c r="CF37" s="638"/>
      <c r="CG37" s="657"/>
      <c r="CH37" s="658"/>
      <c r="CI37" s="614"/>
      <c r="CJ37" s="614"/>
      <c r="CK37" s="614"/>
      <c r="CL37" s="614"/>
      <c r="CM37" s="614"/>
      <c r="CN37" s="638"/>
      <c r="CO37" s="657"/>
      <c r="CP37" s="671"/>
      <c r="CQ37" s="614"/>
      <c r="CR37" s="614"/>
      <c r="CS37" s="614"/>
      <c r="CT37" s="614"/>
      <c r="CU37" s="614"/>
      <c r="CV37" s="674"/>
      <c r="CW37" s="657"/>
      <c r="CX37" s="614"/>
      <c r="CY37" s="614"/>
      <c r="CZ37" s="614"/>
      <c r="DA37" s="614"/>
      <c r="DB37" s="614"/>
      <c r="DC37" s="614"/>
      <c r="DD37" s="614"/>
      <c r="DE37" s="614"/>
      <c r="DF37" s="614"/>
    </row>
    <row r="38" ht="15.75" customHeight="1" spans="2:110">
      <c r="B38" s="615"/>
      <c r="D38" s="616"/>
      <c r="E38" s="639"/>
      <c r="F38" s="639"/>
      <c r="G38" s="639"/>
      <c r="H38" s="639"/>
      <c r="J38" s="616"/>
      <c r="K38" s="639"/>
      <c r="L38" s="639"/>
      <c r="M38" s="659"/>
      <c r="N38" s="639"/>
      <c r="O38" s="660"/>
      <c r="P38" s="616"/>
      <c r="Q38" s="639"/>
      <c r="R38" s="639"/>
      <c r="S38" s="639"/>
      <c r="T38" s="639"/>
      <c r="U38" s="660"/>
      <c r="V38" s="616"/>
      <c r="W38" s="639"/>
      <c r="X38" s="639"/>
      <c r="Y38" s="639"/>
      <c r="Z38" s="639"/>
      <c r="AA38" s="639"/>
      <c r="AB38" s="639"/>
      <c r="AC38" s="660"/>
      <c r="AD38" s="614"/>
      <c r="AE38" s="639"/>
      <c r="AF38" s="639"/>
      <c r="AG38" s="639"/>
      <c r="AH38" s="639"/>
      <c r="AI38" s="639"/>
      <c r="AJ38" s="639"/>
      <c r="AK38" s="660"/>
      <c r="AL38" s="665"/>
      <c r="AM38" s="639"/>
      <c r="AN38" s="639"/>
      <c r="AO38" s="639"/>
      <c r="AP38" s="639"/>
      <c r="AQ38" s="639"/>
      <c r="AR38" s="639"/>
      <c r="AS38" s="660"/>
      <c r="AT38" s="667"/>
      <c r="AU38" s="639"/>
      <c r="AV38" s="639"/>
      <c r="AW38" s="639"/>
      <c r="AX38" s="639"/>
      <c r="AY38" s="639"/>
      <c r="AZ38" s="639"/>
      <c r="BA38" s="660"/>
      <c r="BB38" s="614"/>
      <c r="BC38" s="639"/>
      <c r="BD38" s="639"/>
      <c r="BE38" s="639"/>
      <c r="BF38" s="639"/>
      <c r="BG38" s="639"/>
      <c r="BH38" s="639"/>
      <c r="BI38" s="660"/>
      <c r="BJ38" s="614"/>
      <c r="BK38" s="639"/>
      <c r="BL38" s="639"/>
      <c r="BM38" s="639"/>
      <c r="BN38" s="639"/>
      <c r="BO38" s="639"/>
      <c r="BP38" s="639"/>
      <c r="BQ38" s="660"/>
      <c r="BR38" s="614"/>
      <c r="BS38" s="639"/>
      <c r="BT38" s="639"/>
      <c r="BU38" s="639"/>
      <c r="BV38" s="639"/>
      <c r="BW38" s="639"/>
      <c r="BX38" s="639"/>
      <c r="BY38" s="660"/>
      <c r="BZ38" s="614"/>
      <c r="CA38" s="639"/>
      <c r="CB38" s="639"/>
      <c r="CC38" s="639"/>
      <c r="CD38" s="639"/>
      <c r="CE38" s="639"/>
      <c r="CF38" s="639"/>
      <c r="CG38" s="660"/>
      <c r="CH38" s="614"/>
      <c r="CI38" s="639"/>
      <c r="CJ38" s="639"/>
      <c r="CK38" s="639"/>
      <c r="CL38" s="639"/>
      <c r="CM38" s="639"/>
      <c r="CN38" s="639"/>
      <c r="CO38" s="660"/>
      <c r="CP38" s="672"/>
      <c r="CQ38" s="673"/>
      <c r="CR38" s="673"/>
      <c r="CS38" s="672"/>
      <c r="CT38" s="639"/>
      <c r="CU38" s="675"/>
      <c r="CV38" s="639"/>
      <c r="CW38" s="660"/>
      <c r="CX38" s="639"/>
      <c r="CY38" s="639"/>
      <c r="CZ38" s="639"/>
      <c r="DA38" s="639"/>
      <c r="DB38" s="616"/>
      <c r="DC38" s="687"/>
      <c r="DD38" s="687"/>
      <c r="DE38" s="687"/>
      <c r="DF38" s="687"/>
    </row>
    <row r="39" ht="15" spans="2:95">
      <c r="B39" s="615"/>
      <c r="D39" s="614"/>
      <c r="E39" s="614"/>
      <c r="J39" s="614"/>
      <c r="K39" s="614"/>
      <c r="P39" s="614"/>
      <c r="V39" s="614"/>
      <c r="AD39" s="614"/>
      <c r="AL39" s="665"/>
      <c r="AT39" s="614"/>
      <c r="BB39" s="614"/>
      <c r="BJ39" s="614"/>
      <c r="BR39" s="614"/>
      <c r="BZ39" s="614"/>
      <c r="CA39" s="614"/>
      <c r="CH39" s="614"/>
      <c r="CP39" s="614"/>
      <c r="CQ39" s="614"/>
    </row>
    <row r="40" ht="15" spans="2:94">
      <c r="B40" s="615"/>
      <c r="C40" s="617"/>
      <c r="D40" s="614"/>
      <c r="I40" s="617"/>
      <c r="J40" s="614"/>
      <c r="P40" s="614"/>
      <c r="V40" s="614"/>
      <c r="AD40" s="614"/>
      <c r="AL40" s="665"/>
      <c r="AT40" s="614"/>
      <c r="BB40" s="614"/>
      <c r="BJ40" s="614"/>
      <c r="BR40" s="614"/>
      <c r="BZ40" s="614"/>
      <c r="CH40" s="614"/>
      <c r="CP40" s="614"/>
    </row>
    <row r="41" ht="30.75" spans="2:105">
      <c r="B41" s="615"/>
      <c r="D41" s="618"/>
      <c r="G41" s="583"/>
      <c r="H41" s="583"/>
      <c r="J41" s="614"/>
      <c r="M41" s="583"/>
      <c r="N41" s="583"/>
      <c r="P41" s="614"/>
      <c r="S41" s="583"/>
      <c r="T41" s="583"/>
      <c r="V41" s="614"/>
      <c r="AA41" s="583"/>
      <c r="AB41" s="583"/>
      <c r="AD41" s="614"/>
      <c r="AI41" s="583"/>
      <c r="AJ41" s="583"/>
      <c r="AL41" s="614"/>
      <c r="AQ41" s="583"/>
      <c r="AR41" s="583"/>
      <c r="AT41" s="614"/>
      <c r="AY41" s="583"/>
      <c r="AZ41" s="583"/>
      <c r="BB41" s="614"/>
      <c r="BG41" s="583"/>
      <c r="BH41" s="583"/>
      <c r="BJ41" s="614"/>
      <c r="BO41" s="583"/>
      <c r="BP41" s="583"/>
      <c r="BR41" s="614"/>
      <c r="BW41" s="583"/>
      <c r="BX41" s="583"/>
      <c r="BZ41" s="614"/>
      <c r="CE41" s="583"/>
      <c r="CF41" s="583"/>
      <c r="CH41" s="614"/>
      <c r="CM41" s="583"/>
      <c r="CN41" s="583"/>
      <c r="CP41" s="614"/>
      <c r="CU41" s="676"/>
      <c r="CV41" s="676"/>
      <c r="CW41" s="676"/>
      <c r="CX41" s="676"/>
      <c r="CY41" s="676"/>
      <c r="CZ41" s="676"/>
      <c r="DA41" s="676"/>
    </row>
    <row r="42" ht="30.75" spans="2:105">
      <c r="B42" s="615"/>
      <c r="D42" s="614"/>
      <c r="G42" s="583"/>
      <c r="H42" s="583"/>
      <c r="J42" s="614"/>
      <c r="M42" s="583"/>
      <c r="N42" s="583"/>
      <c r="P42" s="614"/>
      <c r="S42" s="583"/>
      <c r="T42" s="583"/>
      <c r="V42" s="614"/>
      <c r="AA42" s="583"/>
      <c r="AB42" s="583"/>
      <c r="AD42" s="614"/>
      <c r="AI42" s="583"/>
      <c r="AJ42" s="583"/>
      <c r="AL42" s="614"/>
      <c r="AQ42" s="583"/>
      <c r="AR42" s="583"/>
      <c r="AT42" s="614"/>
      <c r="AY42" s="583"/>
      <c r="AZ42" s="583"/>
      <c r="BB42" s="614"/>
      <c r="BG42" s="583"/>
      <c r="BH42" s="583"/>
      <c r="BJ42" s="614"/>
      <c r="BO42" s="583"/>
      <c r="BP42" s="583"/>
      <c r="BR42" s="614"/>
      <c r="BW42" s="583"/>
      <c r="BX42" s="583"/>
      <c r="BZ42" s="614"/>
      <c r="CE42" s="583"/>
      <c r="CF42" s="583"/>
      <c r="CH42" s="614"/>
      <c r="CM42" s="583"/>
      <c r="CN42" s="583"/>
      <c r="CP42" s="614"/>
      <c r="CU42" s="676"/>
      <c r="CV42" s="676"/>
      <c r="CW42" s="676"/>
      <c r="CX42" s="676"/>
      <c r="CY42" s="676"/>
      <c r="CZ42" s="676"/>
      <c r="DA42" s="676"/>
    </row>
    <row r="43" ht="30.75" hidden="1" spans="7:105">
      <c r="G43" s="583"/>
      <c r="H43" s="583"/>
      <c r="M43" s="583"/>
      <c r="N43" s="583"/>
      <c r="S43" s="583"/>
      <c r="T43" s="583"/>
      <c r="AA43" s="583"/>
      <c r="AB43" s="583"/>
      <c r="AI43" s="583"/>
      <c r="AJ43" s="583"/>
      <c r="AQ43" s="583"/>
      <c r="AR43" s="583"/>
      <c r="AY43" s="583"/>
      <c r="AZ43" s="583"/>
      <c r="BG43" s="583"/>
      <c r="BH43" s="583"/>
      <c r="BO43" s="583"/>
      <c r="BP43" s="583"/>
      <c r="BW43" s="583"/>
      <c r="BX43" s="583"/>
      <c r="CE43" s="583"/>
      <c r="CF43" s="583"/>
      <c r="CM43" s="583"/>
      <c r="CN43" s="583"/>
      <c r="CU43" s="676"/>
      <c r="CV43" s="676"/>
      <c r="CW43" s="676"/>
      <c r="CX43" s="676"/>
      <c r="CY43" s="676"/>
      <c r="CZ43" s="676"/>
      <c r="DA43" s="676"/>
    </row>
    <row r="44" ht="15" hidden="1" spans="2:111">
      <c r="B44" s="615"/>
      <c r="D44" s="614"/>
      <c r="H44" s="640" t="s">
        <v>286</v>
      </c>
      <c r="J44" s="614"/>
      <c r="N44" s="640" t="s">
        <v>286</v>
      </c>
      <c r="P44" s="614"/>
      <c r="T44" s="640" t="s">
        <v>286</v>
      </c>
      <c r="V44" s="614"/>
      <c r="AB44" s="640" t="s">
        <v>286</v>
      </c>
      <c r="AD44" s="614"/>
      <c r="AJ44" s="640" t="s">
        <v>286</v>
      </c>
      <c r="AL44" s="614"/>
      <c r="AR44" s="640" t="s">
        <v>286</v>
      </c>
      <c r="AT44" s="614"/>
      <c r="AZ44" s="640" t="s">
        <v>286</v>
      </c>
      <c r="BB44" s="614"/>
      <c r="BH44" s="640" t="s">
        <v>286</v>
      </c>
      <c r="BJ44" s="614"/>
      <c r="BP44" s="640" t="s">
        <v>286</v>
      </c>
      <c r="BR44" s="614"/>
      <c r="BX44" s="640" t="s">
        <v>286</v>
      </c>
      <c r="BZ44" s="614"/>
      <c r="CF44" s="640" t="s">
        <v>286</v>
      </c>
      <c r="CH44" s="614"/>
      <c r="CN44" s="640" t="s">
        <v>286</v>
      </c>
      <c r="CP44" s="614"/>
      <c r="CV44" s="640" t="s">
        <v>286</v>
      </c>
      <c r="CX44" s="625">
        <v>-325666666.666667</v>
      </c>
      <c r="CY44" s="625"/>
      <c r="CZ44" s="625"/>
      <c r="DA44" s="625"/>
      <c r="DB44" s="625">
        <v>-144162623.6666</v>
      </c>
      <c r="DC44" s="625">
        <v>-104526973.162222</v>
      </c>
      <c r="DD44" s="625">
        <v>-198970862.916667</v>
      </c>
      <c r="DE44" s="625"/>
      <c r="DF44" s="625">
        <v>-612761280.921111</v>
      </c>
      <c r="DG44" s="625">
        <v>-1976818349.28333</v>
      </c>
    </row>
    <row r="45" ht="15" hidden="1" spans="2:111">
      <c r="B45" s="615"/>
      <c r="D45" s="614"/>
      <c r="H45" s="640" t="s">
        <v>287</v>
      </c>
      <c r="J45" s="614"/>
      <c r="N45" s="640" t="s">
        <v>287</v>
      </c>
      <c r="P45" s="614"/>
      <c r="T45" s="640" t="s">
        <v>287</v>
      </c>
      <c r="V45" s="614"/>
      <c r="AB45" s="640" t="s">
        <v>287</v>
      </c>
      <c r="AD45" s="614"/>
      <c r="AJ45" s="640" t="s">
        <v>287</v>
      </c>
      <c r="AL45" s="614"/>
      <c r="AR45" s="640" t="s">
        <v>287</v>
      </c>
      <c r="AT45" s="614"/>
      <c r="AZ45" s="640" t="s">
        <v>287</v>
      </c>
      <c r="BB45" s="614"/>
      <c r="BH45" s="640" t="s">
        <v>287</v>
      </c>
      <c r="BJ45" s="614"/>
      <c r="BP45" s="640" t="s">
        <v>287</v>
      </c>
      <c r="BR45" s="614"/>
      <c r="BX45" s="640" t="s">
        <v>287</v>
      </c>
      <c r="BZ45" s="614"/>
      <c r="CF45" s="640" t="s">
        <v>287</v>
      </c>
      <c r="CH45" s="614"/>
      <c r="CN45" s="640" t="s">
        <v>287</v>
      </c>
      <c r="CP45" s="614"/>
      <c r="CV45" s="640" t="s">
        <v>287</v>
      </c>
      <c r="CX45" s="625">
        <v>-325666666.666667</v>
      </c>
      <c r="CY45" s="625"/>
      <c r="CZ45" s="625"/>
      <c r="DA45" s="625"/>
      <c r="DB45" s="625">
        <v>-144162623.6666</v>
      </c>
      <c r="DC45" s="625">
        <v>-104526973.162222</v>
      </c>
      <c r="DD45" s="625">
        <v>-198970862.916667</v>
      </c>
      <c r="DE45" s="625"/>
      <c r="DF45" s="625">
        <v>-612761280.921111</v>
      </c>
      <c r="DG45" s="625">
        <v>-1966493913.6166</v>
      </c>
    </row>
    <row r="46" ht="15" hidden="1" spans="2:111">
      <c r="B46" s="615"/>
      <c r="D46" s="614"/>
      <c r="H46" s="640" t="s">
        <v>288</v>
      </c>
      <c r="J46" s="614"/>
      <c r="N46" s="640" t="s">
        <v>288</v>
      </c>
      <c r="P46" s="614"/>
      <c r="T46" s="640" t="s">
        <v>288</v>
      </c>
      <c r="V46" s="614"/>
      <c r="AB46" s="640" t="s">
        <v>288</v>
      </c>
      <c r="AD46" s="614"/>
      <c r="AJ46" s="640" t="s">
        <v>288</v>
      </c>
      <c r="AL46" s="614"/>
      <c r="AR46" s="640" t="s">
        <v>288</v>
      </c>
      <c r="AT46" s="614"/>
      <c r="AZ46" s="640" t="s">
        <v>288</v>
      </c>
      <c r="BB46" s="614"/>
      <c r="BH46" s="640" t="s">
        <v>288</v>
      </c>
      <c r="BJ46" s="614"/>
      <c r="BP46" s="640" t="s">
        <v>288</v>
      </c>
      <c r="BR46" s="614"/>
      <c r="BX46" s="640" t="s">
        <v>288</v>
      </c>
      <c r="BZ46" s="614"/>
      <c r="CF46" s="640" t="s">
        <v>288</v>
      </c>
      <c r="CH46" s="614"/>
      <c r="CN46" s="640" t="s">
        <v>288</v>
      </c>
      <c r="CP46" s="614"/>
      <c r="CV46" s="640" t="s">
        <v>288</v>
      </c>
      <c r="CX46" s="625">
        <v>0</v>
      </c>
      <c r="CY46" s="625"/>
      <c r="CZ46" s="625"/>
      <c r="DA46" s="625"/>
      <c r="DB46" s="625">
        <v>0</v>
      </c>
      <c r="DC46" s="625">
        <v>0</v>
      </c>
      <c r="DD46" s="625">
        <v>0</v>
      </c>
      <c r="DE46" s="625"/>
      <c r="DF46" s="625">
        <v>0</v>
      </c>
      <c r="DG46" s="625">
        <v>-10324435.6667333</v>
      </c>
    </row>
    <row r="47" ht="15" hidden="1" spans="2:94">
      <c r="B47" s="615"/>
      <c r="D47" s="614"/>
      <c r="J47" s="614"/>
      <c r="P47" s="614"/>
      <c r="V47" s="614"/>
      <c r="AD47" s="614"/>
      <c r="AL47" s="614"/>
      <c r="AT47" s="614"/>
      <c r="BB47" s="614"/>
      <c r="BJ47" s="614"/>
      <c r="BR47" s="614"/>
      <c r="BZ47" s="614"/>
      <c r="CH47" s="614"/>
      <c r="CP47" s="614"/>
    </row>
    <row r="48" spans="111:111">
      <c r="DG48" s="694"/>
    </row>
    <row r="54" spans="94:94">
      <c r="CP54" s="638"/>
    </row>
  </sheetData>
  <mergeCells count="16">
    <mergeCell ref="D4:H4"/>
    <mergeCell ref="J4:N4"/>
    <mergeCell ref="P4:T4"/>
    <mergeCell ref="V4:AB4"/>
    <mergeCell ref="AD4:AJ4"/>
    <mergeCell ref="AL4:AR4"/>
    <mergeCell ref="AT4:AZ4"/>
    <mergeCell ref="BB4:BH4"/>
    <mergeCell ref="BJ4:BP4"/>
    <mergeCell ref="BR4:BX4"/>
    <mergeCell ref="BZ4:CF4"/>
    <mergeCell ref="CH4:CN4"/>
    <mergeCell ref="CP4:CV4"/>
    <mergeCell ref="CX4:DF4"/>
    <mergeCell ref="B4:B5"/>
    <mergeCell ref="CU41:CX43"/>
  </mergeCells>
  <pageMargins left="0.25" right="0.25" top="0.75" bottom="0.75" header="0.3" footer="0.3"/>
  <pageSetup paperSize="9" scale="24" orientation="landscape"/>
  <headerFooter>
    <oddHeader>&amp;C&amp;P sur&amp;N</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12"/>
  <dimension ref="B1:N96"/>
  <sheetViews>
    <sheetView showGridLines="0" view="pageBreakPreview" zoomScale="60" zoomScaleNormal="80" topLeftCell="A16" workbookViewId="0">
      <selection activeCell="K19" sqref="K19"/>
    </sheetView>
  </sheetViews>
  <sheetFormatPr defaultColWidth="11.4266666666667" defaultRowHeight="15"/>
  <cols>
    <col min="1" max="1" width="1.71333333333333" style="538" customWidth="1"/>
    <col min="2" max="2" width="56.4266666666667" style="537" customWidth="1"/>
    <col min="3" max="3" width="27.14" style="538" customWidth="1"/>
    <col min="4" max="4" width="24.5733333333333" style="538" customWidth="1"/>
    <col min="5" max="5" width="26.7133333333333" style="539" customWidth="1"/>
    <col min="6" max="8" width="8.85333333333333" style="538" customWidth="1" outlineLevel="1"/>
    <col min="9" max="9" width="8.85333333333333" style="540" customWidth="1" outlineLevel="1"/>
    <col min="10" max="10" width="23.4266666666667" style="539" customWidth="1"/>
    <col min="11" max="11" width="15.8533333333333" style="539" customWidth="1"/>
    <col min="12" max="12" width="17.14" style="539" customWidth="1"/>
    <col min="13" max="13" width="23.14" style="541" customWidth="1"/>
    <col min="14" max="14" width="17.4266666666667" style="542" customWidth="1"/>
    <col min="15" max="15" width="2.14" style="538" customWidth="1"/>
    <col min="16" max="210" width="11.4266666666667" style="538"/>
    <col min="211" max="211" width="1.71333333333333" style="538" customWidth="1"/>
    <col min="212" max="212" width="56.4266666666667" style="538" customWidth="1"/>
    <col min="213" max="213" width="21.5733333333333" style="538" customWidth="1"/>
    <col min="214" max="214" width="18" style="538" customWidth="1"/>
    <col min="215" max="215" width="22.14" style="538" customWidth="1"/>
    <col min="216" max="216" width="22.5733333333333" style="538" customWidth="1"/>
    <col min="217" max="219" width="11.4266666666667" style="538" hidden="1" customWidth="1"/>
    <col min="220" max="222" width="15.8533333333333" style="538" customWidth="1"/>
    <col min="223" max="223" width="17.14" style="538" customWidth="1"/>
    <col min="224" max="228" width="15.8533333333333" style="538" customWidth="1"/>
    <col min="229" max="268" width="11.4266666666667" style="538" hidden="1" customWidth="1"/>
    <col min="269" max="269" width="16.7133333333333" style="538" customWidth="1"/>
    <col min="270" max="270" width="15" style="538" customWidth="1"/>
    <col min="271" max="466" width="11.4266666666667" style="538"/>
    <col min="467" max="467" width="1.71333333333333" style="538" customWidth="1"/>
    <col min="468" max="468" width="56.4266666666667" style="538" customWidth="1"/>
    <col min="469" max="469" width="21.5733333333333" style="538" customWidth="1"/>
    <col min="470" max="470" width="18" style="538" customWidth="1"/>
    <col min="471" max="471" width="22.14" style="538" customWidth="1"/>
    <col min="472" max="472" width="22.5733333333333" style="538" customWidth="1"/>
    <col min="473" max="475" width="11.4266666666667" style="538" hidden="1" customWidth="1"/>
    <col min="476" max="478" width="15.8533333333333" style="538" customWidth="1"/>
    <col min="479" max="479" width="17.14" style="538" customWidth="1"/>
    <col min="480" max="484" width="15.8533333333333" style="538" customWidth="1"/>
    <col min="485" max="524" width="11.4266666666667" style="538" hidden="1" customWidth="1"/>
    <col min="525" max="525" width="16.7133333333333" style="538" customWidth="1"/>
    <col min="526" max="526" width="15" style="538" customWidth="1"/>
    <col min="527" max="722" width="11.4266666666667" style="538"/>
    <col min="723" max="723" width="1.71333333333333" style="538" customWidth="1"/>
    <col min="724" max="724" width="56.4266666666667" style="538" customWidth="1"/>
    <col min="725" max="725" width="21.5733333333333" style="538" customWidth="1"/>
    <col min="726" max="726" width="18" style="538" customWidth="1"/>
    <col min="727" max="727" width="22.14" style="538" customWidth="1"/>
    <col min="728" max="728" width="22.5733333333333" style="538" customWidth="1"/>
    <col min="729" max="731" width="11.4266666666667" style="538" hidden="1" customWidth="1"/>
    <col min="732" max="734" width="15.8533333333333" style="538" customWidth="1"/>
    <col min="735" max="735" width="17.14" style="538" customWidth="1"/>
    <col min="736" max="740" width="15.8533333333333" style="538" customWidth="1"/>
    <col min="741" max="780" width="11.4266666666667" style="538" hidden="1" customWidth="1"/>
    <col min="781" max="781" width="16.7133333333333" style="538" customWidth="1"/>
    <col min="782" max="782" width="15" style="538" customWidth="1"/>
    <col min="783" max="978" width="11.4266666666667" style="538"/>
    <col min="979" max="979" width="1.71333333333333" style="538" customWidth="1"/>
    <col min="980" max="980" width="56.4266666666667" style="538" customWidth="1"/>
    <col min="981" max="981" width="21.5733333333333" style="538" customWidth="1"/>
    <col min="982" max="982" width="18" style="538" customWidth="1"/>
    <col min="983" max="983" width="22.14" style="538" customWidth="1"/>
    <col min="984" max="984" width="22.5733333333333" style="538" customWidth="1"/>
    <col min="985" max="987" width="11.4266666666667" style="538" hidden="1" customWidth="1"/>
    <col min="988" max="990" width="15.8533333333333" style="538" customWidth="1"/>
    <col min="991" max="991" width="17.14" style="538" customWidth="1"/>
    <col min="992" max="996" width="15.8533333333333" style="538" customWidth="1"/>
    <col min="997" max="1036" width="11.4266666666667" style="538" hidden="1" customWidth="1"/>
    <col min="1037" max="1037" width="16.7133333333333" style="538" customWidth="1"/>
    <col min="1038" max="1038" width="15" style="538" customWidth="1"/>
    <col min="1039" max="1234" width="11.4266666666667" style="538"/>
    <col min="1235" max="1235" width="1.71333333333333" style="538" customWidth="1"/>
    <col min="1236" max="1236" width="56.4266666666667" style="538" customWidth="1"/>
    <col min="1237" max="1237" width="21.5733333333333" style="538" customWidth="1"/>
    <col min="1238" max="1238" width="18" style="538" customWidth="1"/>
    <col min="1239" max="1239" width="22.14" style="538" customWidth="1"/>
    <col min="1240" max="1240" width="22.5733333333333" style="538" customWidth="1"/>
    <col min="1241" max="1243" width="11.4266666666667" style="538" hidden="1" customWidth="1"/>
    <col min="1244" max="1246" width="15.8533333333333" style="538" customWidth="1"/>
    <col min="1247" max="1247" width="17.14" style="538" customWidth="1"/>
    <col min="1248" max="1252" width="15.8533333333333" style="538" customWidth="1"/>
    <col min="1253" max="1292" width="11.4266666666667" style="538" hidden="1" customWidth="1"/>
    <col min="1293" max="1293" width="16.7133333333333" style="538" customWidth="1"/>
    <col min="1294" max="1294" width="15" style="538" customWidth="1"/>
    <col min="1295" max="1490" width="11.4266666666667" style="538"/>
    <col min="1491" max="1491" width="1.71333333333333" style="538" customWidth="1"/>
    <col min="1492" max="1492" width="56.4266666666667" style="538" customWidth="1"/>
    <col min="1493" max="1493" width="21.5733333333333" style="538" customWidth="1"/>
    <col min="1494" max="1494" width="18" style="538" customWidth="1"/>
    <col min="1495" max="1495" width="22.14" style="538" customWidth="1"/>
    <col min="1496" max="1496" width="22.5733333333333" style="538" customWidth="1"/>
    <col min="1497" max="1499" width="11.4266666666667" style="538" hidden="1" customWidth="1"/>
    <col min="1500" max="1502" width="15.8533333333333" style="538" customWidth="1"/>
    <col min="1503" max="1503" width="17.14" style="538" customWidth="1"/>
    <col min="1504" max="1508" width="15.8533333333333" style="538" customWidth="1"/>
    <col min="1509" max="1548" width="11.4266666666667" style="538" hidden="1" customWidth="1"/>
    <col min="1549" max="1549" width="16.7133333333333" style="538" customWidth="1"/>
    <col min="1550" max="1550" width="15" style="538" customWidth="1"/>
    <col min="1551" max="1746" width="11.4266666666667" style="538"/>
    <col min="1747" max="1747" width="1.71333333333333" style="538" customWidth="1"/>
    <col min="1748" max="1748" width="56.4266666666667" style="538" customWidth="1"/>
    <col min="1749" max="1749" width="21.5733333333333" style="538" customWidth="1"/>
    <col min="1750" max="1750" width="18" style="538" customWidth="1"/>
    <col min="1751" max="1751" width="22.14" style="538" customWidth="1"/>
    <col min="1752" max="1752" width="22.5733333333333" style="538" customWidth="1"/>
    <col min="1753" max="1755" width="11.4266666666667" style="538" hidden="1" customWidth="1"/>
    <col min="1756" max="1758" width="15.8533333333333" style="538" customWidth="1"/>
    <col min="1759" max="1759" width="17.14" style="538" customWidth="1"/>
    <col min="1760" max="1764" width="15.8533333333333" style="538" customWidth="1"/>
    <col min="1765" max="1804" width="11.4266666666667" style="538" hidden="1" customWidth="1"/>
    <col min="1805" max="1805" width="16.7133333333333" style="538" customWidth="1"/>
    <col min="1806" max="1806" width="15" style="538" customWidth="1"/>
    <col min="1807" max="2002" width="11.4266666666667" style="538"/>
    <col min="2003" max="2003" width="1.71333333333333" style="538" customWidth="1"/>
    <col min="2004" max="2004" width="56.4266666666667" style="538" customWidth="1"/>
    <col min="2005" max="2005" width="21.5733333333333" style="538" customWidth="1"/>
    <col min="2006" max="2006" width="18" style="538" customWidth="1"/>
    <col min="2007" max="2007" width="22.14" style="538" customWidth="1"/>
    <col min="2008" max="2008" width="22.5733333333333" style="538" customWidth="1"/>
    <col min="2009" max="2011" width="11.4266666666667" style="538" hidden="1" customWidth="1"/>
    <col min="2012" max="2014" width="15.8533333333333" style="538" customWidth="1"/>
    <col min="2015" max="2015" width="17.14" style="538" customWidth="1"/>
    <col min="2016" max="2020" width="15.8533333333333" style="538" customWidth="1"/>
    <col min="2021" max="2060" width="11.4266666666667" style="538" hidden="1" customWidth="1"/>
    <col min="2061" max="2061" width="16.7133333333333" style="538" customWidth="1"/>
    <col min="2062" max="2062" width="15" style="538" customWidth="1"/>
    <col min="2063" max="2258" width="11.4266666666667" style="538"/>
    <col min="2259" max="2259" width="1.71333333333333" style="538" customWidth="1"/>
    <col min="2260" max="2260" width="56.4266666666667" style="538" customWidth="1"/>
    <col min="2261" max="2261" width="21.5733333333333" style="538" customWidth="1"/>
    <col min="2262" max="2262" width="18" style="538" customWidth="1"/>
    <col min="2263" max="2263" width="22.14" style="538" customWidth="1"/>
    <col min="2264" max="2264" width="22.5733333333333" style="538" customWidth="1"/>
    <col min="2265" max="2267" width="11.4266666666667" style="538" hidden="1" customWidth="1"/>
    <col min="2268" max="2270" width="15.8533333333333" style="538" customWidth="1"/>
    <col min="2271" max="2271" width="17.14" style="538" customWidth="1"/>
    <col min="2272" max="2276" width="15.8533333333333" style="538" customWidth="1"/>
    <col min="2277" max="2316" width="11.4266666666667" style="538" hidden="1" customWidth="1"/>
    <col min="2317" max="2317" width="16.7133333333333" style="538" customWidth="1"/>
    <col min="2318" max="2318" width="15" style="538" customWidth="1"/>
    <col min="2319" max="2514" width="11.4266666666667" style="538"/>
    <col min="2515" max="2515" width="1.71333333333333" style="538" customWidth="1"/>
    <col min="2516" max="2516" width="56.4266666666667" style="538" customWidth="1"/>
    <col min="2517" max="2517" width="21.5733333333333" style="538" customWidth="1"/>
    <col min="2518" max="2518" width="18" style="538" customWidth="1"/>
    <col min="2519" max="2519" width="22.14" style="538" customWidth="1"/>
    <col min="2520" max="2520" width="22.5733333333333" style="538" customWidth="1"/>
    <col min="2521" max="2523" width="11.4266666666667" style="538" hidden="1" customWidth="1"/>
    <col min="2524" max="2526" width="15.8533333333333" style="538" customWidth="1"/>
    <col min="2527" max="2527" width="17.14" style="538" customWidth="1"/>
    <col min="2528" max="2532" width="15.8533333333333" style="538" customWidth="1"/>
    <col min="2533" max="2572" width="11.4266666666667" style="538" hidden="1" customWidth="1"/>
    <col min="2573" max="2573" width="16.7133333333333" style="538" customWidth="1"/>
    <col min="2574" max="2574" width="15" style="538" customWidth="1"/>
    <col min="2575" max="2770" width="11.4266666666667" style="538"/>
    <col min="2771" max="2771" width="1.71333333333333" style="538" customWidth="1"/>
    <col min="2772" max="2772" width="56.4266666666667" style="538" customWidth="1"/>
    <col min="2773" max="2773" width="21.5733333333333" style="538" customWidth="1"/>
    <col min="2774" max="2774" width="18" style="538" customWidth="1"/>
    <col min="2775" max="2775" width="22.14" style="538" customWidth="1"/>
    <col min="2776" max="2776" width="22.5733333333333" style="538" customWidth="1"/>
    <col min="2777" max="2779" width="11.4266666666667" style="538" hidden="1" customWidth="1"/>
    <col min="2780" max="2782" width="15.8533333333333" style="538" customWidth="1"/>
    <col min="2783" max="2783" width="17.14" style="538" customWidth="1"/>
    <col min="2784" max="2788" width="15.8533333333333" style="538" customWidth="1"/>
    <col min="2789" max="2828" width="11.4266666666667" style="538" hidden="1" customWidth="1"/>
    <col min="2829" max="2829" width="16.7133333333333" style="538" customWidth="1"/>
    <col min="2830" max="2830" width="15" style="538" customWidth="1"/>
    <col min="2831" max="3026" width="11.4266666666667" style="538"/>
    <col min="3027" max="3027" width="1.71333333333333" style="538" customWidth="1"/>
    <col min="3028" max="3028" width="56.4266666666667" style="538" customWidth="1"/>
    <col min="3029" max="3029" width="21.5733333333333" style="538" customWidth="1"/>
    <col min="3030" max="3030" width="18" style="538" customWidth="1"/>
    <col min="3031" max="3031" width="22.14" style="538" customWidth="1"/>
    <col min="3032" max="3032" width="22.5733333333333" style="538" customWidth="1"/>
    <col min="3033" max="3035" width="11.4266666666667" style="538" hidden="1" customWidth="1"/>
    <col min="3036" max="3038" width="15.8533333333333" style="538" customWidth="1"/>
    <col min="3039" max="3039" width="17.14" style="538" customWidth="1"/>
    <col min="3040" max="3044" width="15.8533333333333" style="538" customWidth="1"/>
    <col min="3045" max="3084" width="11.4266666666667" style="538" hidden="1" customWidth="1"/>
    <col min="3085" max="3085" width="16.7133333333333" style="538" customWidth="1"/>
    <col min="3086" max="3086" width="15" style="538" customWidth="1"/>
    <col min="3087" max="3282" width="11.4266666666667" style="538"/>
    <col min="3283" max="3283" width="1.71333333333333" style="538" customWidth="1"/>
    <col min="3284" max="3284" width="56.4266666666667" style="538" customWidth="1"/>
    <col min="3285" max="3285" width="21.5733333333333" style="538" customWidth="1"/>
    <col min="3286" max="3286" width="18" style="538" customWidth="1"/>
    <col min="3287" max="3287" width="22.14" style="538" customWidth="1"/>
    <col min="3288" max="3288" width="22.5733333333333" style="538" customWidth="1"/>
    <col min="3289" max="3291" width="11.4266666666667" style="538" hidden="1" customWidth="1"/>
    <col min="3292" max="3294" width="15.8533333333333" style="538" customWidth="1"/>
    <col min="3295" max="3295" width="17.14" style="538" customWidth="1"/>
    <col min="3296" max="3300" width="15.8533333333333" style="538" customWidth="1"/>
    <col min="3301" max="3340" width="11.4266666666667" style="538" hidden="1" customWidth="1"/>
    <col min="3341" max="3341" width="16.7133333333333" style="538" customWidth="1"/>
    <col min="3342" max="3342" width="15" style="538" customWidth="1"/>
    <col min="3343" max="3538" width="11.4266666666667" style="538"/>
    <col min="3539" max="3539" width="1.71333333333333" style="538" customWidth="1"/>
    <col min="3540" max="3540" width="56.4266666666667" style="538" customWidth="1"/>
    <col min="3541" max="3541" width="21.5733333333333" style="538" customWidth="1"/>
    <col min="3542" max="3542" width="18" style="538" customWidth="1"/>
    <col min="3543" max="3543" width="22.14" style="538" customWidth="1"/>
    <col min="3544" max="3544" width="22.5733333333333" style="538" customWidth="1"/>
    <col min="3545" max="3547" width="11.4266666666667" style="538" hidden="1" customWidth="1"/>
    <col min="3548" max="3550" width="15.8533333333333" style="538" customWidth="1"/>
    <col min="3551" max="3551" width="17.14" style="538" customWidth="1"/>
    <col min="3552" max="3556" width="15.8533333333333" style="538" customWidth="1"/>
    <col min="3557" max="3596" width="11.4266666666667" style="538" hidden="1" customWidth="1"/>
    <col min="3597" max="3597" width="16.7133333333333" style="538" customWidth="1"/>
    <col min="3598" max="3598" width="15" style="538" customWidth="1"/>
    <col min="3599" max="3794" width="11.4266666666667" style="538"/>
    <col min="3795" max="3795" width="1.71333333333333" style="538" customWidth="1"/>
    <col min="3796" max="3796" width="56.4266666666667" style="538" customWidth="1"/>
    <col min="3797" max="3797" width="21.5733333333333" style="538" customWidth="1"/>
    <col min="3798" max="3798" width="18" style="538" customWidth="1"/>
    <col min="3799" max="3799" width="22.14" style="538" customWidth="1"/>
    <col min="3800" max="3800" width="22.5733333333333" style="538" customWidth="1"/>
    <col min="3801" max="3803" width="11.4266666666667" style="538" hidden="1" customWidth="1"/>
    <col min="3804" max="3806" width="15.8533333333333" style="538" customWidth="1"/>
    <col min="3807" max="3807" width="17.14" style="538" customWidth="1"/>
    <col min="3808" max="3812" width="15.8533333333333" style="538" customWidth="1"/>
    <col min="3813" max="3852" width="11.4266666666667" style="538" hidden="1" customWidth="1"/>
    <col min="3853" max="3853" width="16.7133333333333" style="538" customWidth="1"/>
    <col min="3854" max="3854" width="15" style="538" customWidth="1"/>
    <col min="3855" max="4050" width="11.4266666666667" style="538"/>
    <col min="4051" max="4051" width="1.71333333333333" style="538" customWidth="1"/>
    <col min="4052" max="4052" width="56.4266666666667" style="538" customWidth="1"/>
    <col min="4053" max="4053" width="21.5733333333333" style="538" customWidth="1"/>
    <col min="4054" max="4054" width="18" style="538" customWidth="1"/>
    <col min="4055" max="4055" width="22.14" style="538" customWidth="1"/>
    <col min="4056" max="4056" width="22.5733333333333" style="538" customWidth="1"/>
    <col min="4057" max="4059" width="11.4266666666667" style="538" hidden="1" customWidth="1"/>
    <col min="4060" max="4062" width="15.8533333333333" style="538" customWidth="1"/>
    <col min="4063" max="4063" width="17.14" style="538" customWidth="1"/>
    <col min="4064" max="4068" width="15.8533333333333" style="538" customWidth="1"/>
    <col min="4069" max="4108" width="11.4266666666667" style="538" hidden="1" customWidth="1"/>
    <col min="4109" max="4109" width="16.7133333333333" style="538" customWidth="1"/>
    <col min="4110" max="4110" width="15" style="538" customWidth="1"/>
    <col min="4111" max="4306" width="11.4266666666667" style="538"/>
    <col min="4307" max="4307" width="1.71333333333333" style="538" customWidth="1"/>
    <col min="4308" max="4308" width="56.4266666666667" style="538" customWidth="1"/>
    <col min="4309" max="4309" width="21.5733333333333" style="538" customWidth="1"/>
    <col min="4310" max="4310" width="18" style="538" customWidth="1"/>
    <col min="4311" max="4311" width="22.14" style="538" customWidth="1"/>
    <col min="4312" max="4312" width="22.5733333333333" style="538" customWidth="1"/>
    <col min="4313" max="4315" width="11.4266666666667" style="538" hidden="1" customWidth="1"/>
    <col min="4316" max="4318" width="15.8533333333333" style="538" customWidth="1"/>
    <col min="4319" max="4319" width="17.14" style="538" customWidth="1"/>
    <col min="4320" max="4324" width="15.8533333333333" style="538" customWidth="1"/>
    <col min="4325" max="4364" width="11.4266666666667" style="538" hidden="1" customWidth="1"/>
    <col min="4365" max="4365" width="16.7133333333333" style="538" customWidth="1"/>
    <col min="4366" max="4366" width="15" style="538" customWidth="1"/>
    <col min="4367" max="4562" width="11.4266666666667" style="538"/>
    <col min="4563" max="4563" width="1.71333333333333" style="538" customWidth="1"/>
    <col min="4564" max="4564" width="56.4266666666667" style="538" customWidth="1"/>
    <col min="4565" max="4565" width="21.5733333333333" style="538" customWidth="1"/>
    <col min="4566" max="4566" width="18" style="538" customWidth="1"/>
    <col min="4567" max="4567" width="22.14" style="538" customWidth="1"/>
    <col min="4568" max="4568" width="22.5733333333333" style="538" customWidth="1"/>
    <col min="4569" max="4571" width="11.4266666666667" style="538" hidden="1" customWidth="1"/>
    <col min="4572" max="4574" width="15.8533333333333" style="538" customWidth="1"/>
    <col min="4575" max="4575" width="17.14" style="538" customWidth="1"/>
    <col min="4576" max="4580" width="15.8533333333333" style="538" customWidth="1"/>
    <col min="4581" max="4620" width="11.4266666666667" style="538" hidden="1" customWidth="1"/>
    <col min="4621" max="4621" width="16.7133333333333" style="538" customWidth="1"/>
    <col min="4622" max="4622" width="15" style="538" customWidth="1"/>
    <col min="4623" max="4818" width="11.4266666666667" style="538"/>
    <col min="4819" max="4819" width="1.71333333333333" style="538" customWidth="1"/>
    <col min="4820" max="4820" width="56.4266666666667" style="538" customWidth="1"/>
    <col min="4821" max="4821" width="21.5733333333333" style="538" customWidth="1"/>
    <col min="4822" max="4822" width="18" style="538" customWidth="1"/>
    <col min="4823" max="4823" width="22.14" style="538" customWidth="1"/>
    <col min="4824" max="4824" width="22.5733333333333" style="538" customWidth="1"/>
    <col min="4825" max="4827" width="11.4266666666667" style="538" hidden="1" customWidth="1"/>
    <col min="4828" max="4830" width="15.8533333333333" style="538" customWidth="1"/>
    <col min="4831" max="4831" width="17.14" style="538" customWidth="1"/>
    <col min="4832" max="4836" width="15.8533333333333" style="538" customWidth="1"/>
    <col min="4837" max="4876" width="11.4266666666667" style="538" hidden="1" customWidth="1"/>
    <col min="4877" max="4877" width="16.7133333333333" style="538" customWidth="1"/>
    <col min="4878" max="4878" width="15" style="538" customWidth="1"/>
    <col min="4879" max="5074" width="11.4266666666667" style="538"/>
    <col min="5075" max="5075" width="1.71333333333333" style="538" customWidth="1"/>
    <col min="5076" max="5076" width="56.4266666666667" style="538" customWidth="1"/>
    <col min="5077" max="5077" width="21.5733333333333" style="538" customWidth="1"/>
    <col min="5078" max="5078" width="18" style="538" customWidth="1"/>
    <col min="5079" max="5079" width="22.14" style="538" customWidth="1"/>
    <col min="5080" max="5080" width="22.5733333333333" style="538" customWidth="1"/>
    <col min="5081" max="5083" width="11.4266666666667" style="538" hidden="1" customWidth="1"/>
    <col min="5084" max="5086" width="15.8533333333333" style="538" customWidth="1"/>
    <col min="5087" max="5087" width="17.14" style="538" customWidth="1"/>
    <col min="5088" max="5092" width="15.8533333333333" style="538" customWidth="1"/>
    <col min="5093" max="5132" width="11.4266666666667" style="538" hidden="1" customWidth="1"/>
    <col min="5133" max="5133" width="16.7133333333333" style="538" customWidth="1"/>
    <col min="5134" max="5134" width="15" style="538" customWidth="1"/>
    <col min="5135" max="5330" width="11.4266666666667" style="538"/>
    <col min="5331" max="5331" width="1.71333333333333" style="538" customWidth="1"/>
    <col min="5332" max="5332" width="56.4266666666667" style="538" customWidth="1"/>
    <col min="5333" max="5333" width="21.5733333333333" style="538" customWidth="1"/>
    <col min="5334" max="5334" width="18" style="538" customWidth="1"/>
    <col min="5335" max="5335" width="22.14" style="538" customWidth="1"/>
    <col min="5336" max="5336" width="22.5733333333333" style="538" customWidth="1"/>
    <col min="5337" max="5339" width="11.4266666666667" style="538" hidden="1" customWidth="1"/>
    <col min="5340" max="5342" width="15.8533333333333" style="538" customWidth="1"/>
    <col min="5343" max="5343" width="17.14" style="538" customWidth="1"/>
    <col min="5344" max="5348" width="15.8533333333333" style="538" customWidth="1"/>
    <col min="5349" max="5388" width="11.4266666666667" style="538" hidden="1" customWidth="1"/>
    <col min="5389" max="5389" width="16.7133333333333" style="538" customWidth="1"/>
    <col min="5390" max="5390" width="15" style="538" customWidth="1"/>
    <col min="5391" max="5586" width="11.4266666666667" style="538"/>
    <col min="5587" max="5587" width="1.71333333333333" style="538" customWidth="1"/>
    <col min="5588" max="5588" width="56.4266666666667" style="538" customWidth="1"/>
    <col min="5589" max="5589" width="21.5733333333333" style="538" customWidth="1"/>
    <col min="5590" max="5590" width="18" style="538" customWidth="1"/>
    <col min="5591" max="5591" width="22.14" style="538" customWidth="1"/>
    <col min="5592" max="5592" width="22.5733333333333" style="538" customWidth="1"/>
    <col min="5593" max="5595" width="11.4266666666667" style="538" hidden="1" customWidth="1"/>
    <col min="5596" max="5598" width="15.8533333333333" style="538" customWidth="1"/>
    <col min="5599" max="5599" width="17.14" style="538" customWidth="1"/>
    <col min="5600" max="5604" width="15.8533333333333" style="538" customWidth="1"/>
    <col min="5605" max="5644" width="11.4266666666667" style="538" hidden="1" customWidth="1"/>
    <col min="5645" max="5645" width="16.7133333333333" style="538" customWidth="1"/>
    <col min="5646" max="5646" width="15" style="538" customWidth="1"/>
    <col min="5647" max="5842" width="11.4266666666667" style="538"/>
    <col min="5843" max="5843" width="1.71333333333333" style="538" customWidth="1"/>
    <col min="5844" max="5844" width="56.4266666666667" style="538" customWidth="1"/>
    <col min="5845" max="5845" width="21.5733333333333" style="538" customWidth="1"/>
    <col min="5846" max="5846" width="18" style="538" customWidth="1"/>
    <col min="5847" max="5847" width="22.14" style="538" customWidth="1"/>
    <col min="5848" max="5848" width="22.5733333333333" style="538" customWidth="1"/>
    <col min="5849" max="5851" width="11.4266666666667" style="538" hidden="1" customWidth="1"/>
    <col min="5852" max="5854" width="15.8533333333333" style="538" customWidth="1"/>
    <col min="5855" max="5855" width="17.14" style="538" customWidth="1"/>
    <col min="5856" max="5860" width="15.8533333333333" style="538" customWidth="1"/>
    <col min="5861" max="5900" width="11.4266666666667" style="538" hidden="1" customWidth="1"/>
    <col min="5901" max="5901" width="16.7133333333333" style="538" customWidth="1"/>
    <col min="5902" max="5902" width="15" style="538" customWidth="1"/>
    <col min="5903" max="6098" width="11.4266666666667" style="538"/>
    <col min="6099" max="6099" width="1.71333333333333" style="538" customWidth="1"/>
    <col min="6100" max="6100" width="56.4266666666667" style="538" customWidth="1"/>
    <col min="6101" max="6101" width="21.5733333333333" style="538" customWidth="1"/>
    <col min="6102" max="6102" width="18" style="538" customWidth="1"/>
    <col min="6103" max="6103" width="22.14" style="538" customWidth="1"/>
    <col min="6104" max="6104" width="22.5733333333333" style="538" customWidth="1"/>
    <col min="6105" max="6107" width="11.4266666666667" style="538" hidden="1" customWidth="1"/>
    <col min="6108" max="6110" width="15.8533333333333" style="538" customWidth="1"/>
    <col min="6111" max="6111" width="17.14" style="538" customWidth="1"/>
    <col min="6112" max="6116" width="15.8533333333333" style="538" customWidth="1"/>
    <col min="6117" max="6156" width="11.4266666666667" style="538" hidden="1" customWidth="1"/>
    <col min="6157" max="6157" width="16.7133333333333" style="538" customWidth="1"/>
    <col min="6158" max="6158" width="15" style="538" customWidth="1"/>
    <col min="6159" max="6354" width="11.4266666666667" style="538"/>
    <col min="6355" max="6355" width="1.71333333333333" style="538" customWidth="1"/>
    <col min="6356" max="6356" width="56.4266666666667" style="538" customWidth="1"/>
    <col min="6357" max="6357" width="21.5733333333333" style="538" customWidth="1"/>
    <col min="6358" max="6358" width="18" style="538" customWidth="1"/>
    <col min="6359" max="6359" width="22.14" style="538" customWidth="1"/>
    <col min="6360" max="6360" width="22.5733333333333" style="538" customWidth="1"/>
    <col min="6361" max="6363" width="11.4266666666667" style="538" hidden="1" customWidth="1"/>
    <col min="6364" max="6366" width="15.8533333333333" style="538" customWidth="1"/>
    <col min="6367" max="6367" width="17.14" style="538" customWidth="1"/>
    <col min="6368" max="6372" width="15.8533333333333" style="538" customWidth="1"/>
    <col min="6373" max="6412" width="11.4266666666667" style="538" hidden="1" customWidth="1"/>
    <col min="6413" max="6413" width="16.7133333333333" style="538" customWidth="1"/>
    <col min="6414" max="6414" width="15" style="538" customWidth="1"/>
    <col min="6415" max="6610" width="11.4266666666667" style="538"/>
    <col min="6611" max="6611" width="1.71333333333333" style="538" customWidth="1"/>
    <col min="6612" max="6612" width="56.4266666666667" style="538" customWidth="1"/>
    <col min="6613" max="6613" width="21.5733333333333" style="538" customWidth="1"/>
    <col min="6614" max="6614" width="18" style="538" customWidth="1"/>
    <col min="6615" max="6615" width="22.14" style="538" customWidth="1"/>
    <col min="6616" max="6616" width="22.5733333333333" style="538" customWidth="1"/>
    <col min="6617" max="6619" width="11.4266666666667" style="538" hidden="1" customWidth="1"/>
    <col min="6620" max="6622" width="15.8533333333333" style="538" customWidth="1"/>
    <col min="6623" max="6623" width="17.14" style="538" customWidth="1"/>
    <col min="6624" max="6628" width="15.8533333333333" style="538" customWidth="1"/>
    <col min="6629" max="6668" width="11.4266666666667" style="538" hidden="1" customWidth="1"/>
    <col min="6669" max="6669" width="16.7133333333333" style="538" customWidth="1"/>
    <col min="6670" max="6670" width="15" style="538" customWidth="1"/>
    <col min="6671" max="6866" width="11.4266666666667" style="538"/>
    <col min="6867" max="6867" width="1.71333333333333" style="538" customWidth="1"/>
    <col min="6868" max="6868" width="56.4266666666667" style="538" customWidth="1"/>
    <col min="6869" max="6869" width="21.5733333333333" style="538" customWidth="1"/>
    <col min="6870" max="6870" width="18" style="538" customWidth="1"/>
    <col min="6871" max="6871" width="22.14" style="538" customWidth="1"/>
    <col min="6872" max="6872" width="22.5733333333333" style="538" customWidth="1"/>
    <col min="6873" max="6875" width="11.4266666666667" style="538" hidden="1" customWidth="1"/>
    <col min="6876" max="6878" width="15.8533333333333" style="538" customWidth="1"/>
    <col min="6879" max="6879" width="17.14" style="538" customWidth="1"/>
    <col min="6880" max="6884" width="15.8533333333333" style="538" customWidth="1"/>
    <col min="6885" max="6924" width="11.4266666666667" style="538" hidden="1" customWidth="1"/>
    <col min="6925" max="6925" width="16.7133333333333" style="538" customWidth="1"/>
    <col min="6926" max="6926" width="15" style="538" customWidth="1"/>
    <col min="6927" max="7122" width="11.4266666666667" style="538"/>
    <col min="7123" max="7123" width="1.71333333333333" style="538" customWidth="1"/>
    <col min="7124" max="7124" width="56.4266666666667" style="538" customWidth="1"/>
    <col min="7125" max="7125" width="21.5733333333333" style="538" customWidth="1"/>
    <col min="7126" max="7126" width="18" style="538" customWidth="1"/>
    <col min="7127" max="7127" width="22.14" style="538" customWidth="1"/>
    <col min="7128" max="7128" width="22.5733333333333" style="538" customWidth="1"/>
    <col min="7129" max="7131" width="11.4266666666667" style="538" hidden="1" customWidth="1"/>
    <col min="7132" max="7134" width="15.8533333333333" style="538" customWidth="1"/>
    <col min="7135" max="7135" width="17.14" style="538" customWidth="1"/>
    <col min="7136" max="7140" width="15.8533333333333" style="538" customWidth="1"/>
    <col min="7141" max="7180" width="11.4266666666667" style="538" hidden="1" customWidth="1"/>
    <col min="7181" max="7181" width="16.7133333333333" style="538" customWidth="1"/>
    <col min="7182" max="7182" width="15" style="538" customWidth="1"/>
    <col min="7183" max="7378" width="11.4266666666667" style="538"/>
    <col min="7379" max="7379" width="1.71333333333333" style="538" customWidth="1"/>
    <col min="7380" max="7380" width="56.4266666666667" style="538" customWidth="1"/>
    <col min="7381" max="7381" width="21.5733333333333" style="538" customWidth="1"/>
    <col min="7382" max="7382" width="18" style="538" customWidth="1"/>
    <col min="7383" max="7383" width="22.14" style="538" customWidth="1"/>
    <col min="7384" max="7384" width="22.5733333333333" style="538" customWidth="1"/>
    <col min="7385" max="7387" width="11.4266666666667" style="538" hidden="1" customWidth="1"/>
    <col min="7388" max="7390" width="15.8533333333333" style="538" customWidth="1"/>
    <col min="7391" max="7391" width="17.14" style="538" customWidth="1"/>
    <col min="7392" max="7396" width="15.8533333333333" style="538" customWidth="1"/>
    <col min="7397" max="7436" width="11.4266666666667" style="538" hidden="1" customWidth="1"/>
    <col min="7437" max="7437" width="16.7133333333333" style="538" customWidth="1"/>
    <col min="7438" max="7438" width="15" style="538" customWidth="1"/>
    <col min="7439" max="7634" width="11.4266666666667" style="538"/>
    <col min="7635" max="7635" width="1.71333333333333" style="538" customWidth="1"/>
    <col min="7636" max="7636" width="56.4266666666667" style="538" customWidth="1"/>
    <col min="7637" max="7637" width="21.5733333333333" style="538" customWidth="1"/>
    <col min="7638" max="7638" width="18" style="538" customWidth="1"/>
    <col min="7639" max="7639" width="22.14" style="538" customWidth="1"/>
    <col min="7640" max="7640" width="22.5733333333333" style="538" customWidth="1"/>
    <col min="7641" max="7643" width="11.4266666666667" style="538" hidden="1" customWidth="1"/>
    <col min="7644" max="7646" width="15.8533333333333" style="538" customWidth="1"/>
    <col min="7647" max="7647" width="17.14" style="538" customWidth="1"/>
    <col min="7648" max="7652" width="15.8533333333333" style="538" customWidth="1"/>
    <col min="7653" max="7692" width="11.4266666666667" style="538" hidden="1" customWidth="1"/>
    <col min="7693" max="7693" width="16.7133333333333" style="538" customWidth="1"/>
    <col min="7694" max="7694" width="15" style="538" customWidth="1"/>
    <col min="7695" max="7890" width="11.4266666666667" style="538"/>
    <col min="7891" max="7891" width="1.71333333333333" style="538" customWidth="1"/>
    <col min="7892" max="7892" width="56.4266666666667" style="538" customWidth="1"/>
    <col min="7893" max="7893" width="21.5733333333333" style="538" customWidth="1"/>
    <col min="7894" max="7894" width="18" style="538" customWidth="1"/>
    <col min="7895" max="7895" width="22.14" style="538" customWidth="1"/>
    <col min="7896" max="7896" width="22.5733333333333" style="538" customWidth="1"/>
    <col min="7897" max="7899" width="11.4266666666667" style="538" hidden="1" customWidth="1"/>
    <col min="7900" max="7902" width="15.8533333333333" style="538" customWidth="1"/>
    <col min="7903" max="7903" width="17.14" style="538" customWidth="1"/>
    <col min="7904" max="7908" width="15.8533333333333" style="538" customWidth="1"/>
    <col min="7909" max="7948" width="11.4266666666667" style="538" hidden="1" customWidth="1"/>
    <col min="7949" max="7949" width="16.7133333333333" style="538" customWidth="1"/>
    <col min="7950" max="7950" width="15" style="538" customWidth="1"/>
    <col min="7951" max="8146" width="11.4266666666667" style="538"/>
    <col min="8147" max="8147" width="1.71333333333333" style="538" customWidth="1"/>
    <col min="8148" max="8148" width="56.4266666666667" style="538" customWidth="1"/>
    <col min="8149" max="8149" width="21.5733333333333" style="538" customWidth="1"/>
    <col min="8150" max="8150" width="18" style="538" customWidth="1"/>
    <col min="8151" max="8151" width="22.14" style="538" customWidth="1"/>
    <col min="8152" max="8152" width="22.5733333333333" style="538" customWidth="1"/>
    <col min="8153" max="8155" width="11.4266666666667" style="538" hidden="1" customWidth="1"/>
    <col min="8156" max="8158" width="15.8533333333333" style="538" customWidth="1"/>
    <col min="8159" max="8159" width="17.14" style="538" customWidth="1"/>
    <col min="8160" max="8164" width="15.8533333333333" style="538" customWidth="1"/>
    <col min="8165" max="8204" width="11.4266666666667" style="538" hidden="1" customWidth="1"/>
    <col min="8205" max="8205" width="16.7133333333333" style="538" customWidth="1"/>
    <col min="8206" max="8206" width="15" style="538" customWidth="1"/>
    <col min="8207" max="8402" width="11.4266666666667" style="538"/>
    <col min="8403" max="8403" width="1.71333333333333" style="538" customWidth="1"/>
    <col min="8404" max="8404" width="56.4266666666667" style="538" customWidth="1"/>
    <col min="8405" max="8405" width="21.5733333333333" style="538" customWidth="1"/>
    <col min="8406" max="8406" width="18" style="538" customWidth="1"/>
    <col min="8407" max="8407" width="22.14" style="538" customWidth="1"/>
    <col min="8408" max="8408" width="22.5733333333333" style="538" customWidth="1"/>
    <col min="8409" max="8411" width="11.4266666666667" style="538" hidden="1" customWidth="1"/>
    <col min="8412" max="8414" width="15.8533333333333" style="538" customWidth="1"/>
    <col min="8415" max="8415" width="17.14" style="538" customWidth="1"/>
    <col min="8416" max="8420" width="15.8533333333333" style="538" customWidth="1"/>
    <col min="8421" max="8460" width="11.4266666666667" style="538" hidden="1" customWidth="1"/>
    <col min="8461" max="8461" width="16.7133333333333" style="538" customWidth="1"/>
    <col min="8462" max="8462" width="15" style="538" customWidth="1"/>
    <col min="8463" max="8658" width="11.4266666666667" style="538"/>
    <col min="8659" max="8659" width="1.71333333333333" style="538" customWidth="1"/>
    <col min="8660" max="8660" width="56.4266666666667" style="538" customWidth="1"/>
    <col min="8661" max="8661" width="21.5733333333333" style="538" customWidth="1"/>
    <col min="8662" max="8662" width="18" style="538" customWidth="1"/>
    <col min="8663" max="8663" width="22.14" style="538" customWidth="1"/>
    <col min="8664" max="8664" width="22.5733333333333" style="538" customWidth="1"/>
    <col min="8665" max="8667" width="11.4266666666667" style="538" hidden="1" customWidth="1"/>
    <col min="8668" max="8670" width="15.8533333333333" style="538" customWidth="1"/>
    <col min="8671" max="8671" width="17.14" style="538" customWidth="1"/>
    <col min="8672" max="8676" width="15.8533333333333" style="538" customWidth="1"/>
    <col min="8677" max="8716" width="11.4266666666667" style="538" hidden="1" customWidth="1"/>
    <col min="8717" max="8717" width="16.7133333333333" style="538" customWidth="1"/>
    <col min="8718" max="8718" width="15" style="538" customWidth="1"/>
    <col min="8719" max="8914" width="11.4266666666667" style="538"/>
    <col min="8915" max="8915" width="1.71333333333333" style="538" customWidth="1"/>
    <col min="8916" max="8916" width="56.4266666666667" style="538" customWidth="1"/>
    <col min="8917" max="8917" width="21.5733333333333" style="538" customWidth="1"/>
    <col min="8918" max="8918" width="18" style="538" customWidth="1"/>
    <col min="8919" max="8919" width="22.14" style="538" customWidth="1"/>
    <col min="8920" max="8920" width="22.5733333333333" style="538" customWidth="1"/>
    <col min="8921" max="8923" width="11.4266666666667" style="538" hidden="1" customWidth="1"/>
    <col min="8924" max="8926" width="15.8533333333333" style="538" customWidth="1"/>
    <col min="8927" max="8927" width="17.14" style="538" customWidth="1"/>
    <col min="8928" max="8932" width="15.8533333333333" style="538" customWidth="1"/>
    <col min="8933" max="8972" width="11.4266666666667" style="538" hidden="1" customWidth="1"/>
    <col min="8973" max="8973" width="16.7133333333333" style="538" customWidth="1"/>
    <col min="8974" max="8974" width="15" style="538" customWidth="1"/>
    <col min="8975" max="9170" width="11.4266666666667" style="538"/>
    <col min="9171" max="9171" width="1.71333333333333" style="538" customWidth="1"/>
    <col min="9172" max="9172" width="56.4266666666667" style="538" customWidth="1"/>
    <col min="9173" max="9173" width="21.5733333333333" style="538" customWidth="1"/>
    <col min="9174" max="9174" width="18" style="538" customWidth="1"/>
    <col min="9175" max="9175" width="22.14" style="538" customWidth="1"/>
    <col min="9176" max="9176" width="22.5733333333333" style="538" customWidth="1"/>
    <col min="9177" max="9179" width="11.4266666666667" style="538" hidden="1" customWidth="1"/>
    <col min="9180" max="9182" width="15.8533333333333" style="538" customWidth="1"/>
    <col min="9183" max="9183" width="17.14" style="538" customWidth="1"/>
    <col min="9184" max="9188" width="15.8533333333333" style="538" customWidth="1"/>
    <col min="9189" max="9228" width="11.4266666666667" style="538" hidden="1" customWidth="1"/>
    <col min="9229" max="9229" width="16.7133333333333" style="538" customWidth="1"/>
    <col min="9230" max="9230" width="15" style="538" customWidth="1"/>
    <col min="9231" max="9426" width="11.4266666666667" style="538"/>
    <col min="9427" max="9427" width="1.71333333333333" style="538" customWidth="1"/>
    <col min="9428" max="9428" width="56.4266666666667" style="538" customWidth="1"/>
    <col min="9429" max="9429" width="21.5733333333333" style="538" customWidth="1"/>
    <col min="9430" max="9430" width="18" style="538" customWidth="1"/>
    <col min="9431" max="9431" width="22.14" style="538" customWidth="1"/>
    <col min="9432" max="9432" width="22.5733333333333" style="538" customWidth="1"/>
    <col min="9433" max="9435" width="11.4266666666667" style="538" hidden="1" customWidth="1"/>
    <col min="9436" max="9438" width="15.8533333333333" style="538" customWidth="1"/>
    <col min="9439" max="9439" width="17.14" style="538" customWidth="1"/>
    <col min="9440" max="9444" width="15.8533333333333" style="538" customWidth="1"/>
    <col min="9445" max="9484" width="11.4266666666667" style="538" hidden="1" customWidth="1"/>
    <col min="9485" max="9485" width="16.7133333333333" style="538" customWidth="1"/>
    <col min="9486" max="9486" width="15" style="538" customWidth="1"/>
    <col min="9487" max="9682" width="11.4266666666667" style="538"/>
    <col min="9683" max="9683" width="1.71333333333333" style="538" customWidth="1"/>
    <col min="9684" max="9684" width="56.4266666666667" style="538" customWidth="1"/>
    <col min="9685" max="9685" width="21.5733333333333" style="538" customWidth="1"/>
    <col min="9686" max="9686" width="18" style="538" customWidth="1"/>
    <col min="9687" max="9687" width="22.14" style="538" customWidth="1"/>
    <col min="9688" max="9688" width="22.5733333333333" style="538" customWidth="1"/>
    <col min="9689" max="9691" width="11.4266666666667" style="538" hidden="1" customWidth="1"/>
    <col min="9692" max="9694" width="15.8533333333333" style="538" customWidth="1"/>
    <col min="9695" max="9695" width="17.14" style="538" customWidth="1"/>
    <col min="9696" max="9700" width="15.8533333333333" style="538" customWidth="1"/>
    <col min="9701" max="9740" width="11.4266666666667" style="538" hidden="1" customWidth="1"/>
    <col min="9741" max="9741" width="16.7133333333333" style="538" customWidth="1"/>
    <col min="9742" max="9742" width="15" style="538" customWidth="1"/>
    <col min="9743" max="9938" width="11.4266666666667" style="538"/>
    <col min="9939" max="9939" width="1.71333333333333" style="538" customWidth="1"/>
    <col min="9940" max="9940" width="56.4266666666667" style="538" customWidth="1"/>
    <col min="9941" max="9941" width="21.5733333333333" style="538" customWidth="1"/>
    <col min="9942" max="9942" width="18" style="538" customWidth="1"/>
    <col min="9943" max="9943" width="22.14" style="538" customWidth="1"/>
    <col min="9944" max="9944" width="22.5733333333333" style="538" customWidth="1"/>
    <col min="9945" max="9947" width="11.4266666666667" style="538" hidden="1" customWidth="1"/>
    <col min="9948" max="9950" width="15.8533333333333" style="538" customWidth="1"/>
    <col min="9951" max="9951" width="17.14" style="538" customWidth="1"/>
    <col min="9952" max="9956" width="15.8533333333333" style="538" customWidth="1"/>
    <col min="9957" max="9996" width="11.4266666666667" style="538" hidden="1" customWidth="1"/>
    <col min="9997" max="9997" width="16.7133333333333" style="538" customWidth="1"/>
    <col min="9998" max="9998" width="15" style="538" customWidth="1"/>
    <col min="9999" max="10194" width="11.4266666666667" style="538"/>
    <col min="10195" max="10195" width="1.71333333333333" style="538" customWidth="1"/>
    <col min="10196" max="10196" width="56.4266666666667" style="538" customWidth="1"/>
    <col min="10197" max="10197" width="21.5733333333333" style="538" customWidth="1"/>
    <col min="10198" max="10198" width="18" style="538" customWidth="1"/>
    <col min="10199" max="10199" width="22.14" style="538" customWidth="1"/>
    <col min="10200" max="10200" width="22.5733333333333" style="538" customWidth="1"/>
    <col min="10201" max="10203" width="11.4266666666667" style="538" hidden="1" customWidth="1"/>
    <col min="10204" max="10206" width="15.8533333333333" style="538" customWidth="1"/>
    <col min="10207" max="10207" width="17.14" style="538" customWidth="1"/>
    <col min="10208" max="10212" width="15.8533333333333" style="538" customWidth="1"/>
    <col min="10213" max="10252" width="11.4266666666667" style="538" hidden="1" customWidth="1"/>
    <col min="10253" max="10253" width="16.7133333333333" style="538" customWidth="1"/>
    <col min="10254" max="10254" width="15" style="538" customWidth="1"/>
    <col min="10255" max="10450" width="11.4266666666667" style="538"/>
    <col min="10451" max="10451" width="1.71333333333333" style="538" customWidth="1"/>
    <col min="10452" max="10452" width="56.4266666666667" style="538" customWidth="1"/>
    <col min="10453" max="10453" width="21.5733333333333" style="538" customWidth="1"/>
    <col min="10454" max="10454" width="18" style="538" customWidth="1"/>
    <col min="10455" max="10455" width="22.14" style="538" customWidth="1"/>
    <col min="10456" max="10456" width="22.5733333333333" style="538" customWidth="1"/>
    <col min="10457" max="10459" width="11.4266666666667" style="538" hidden="1" customWidth="1"/>
    <col min="10460" max="10462" width="15.8533333333333" style="538" customWidth="1"/>
    <col min="10463" max="10463" width="17.14" style="538" customWidth="1"/>
    <col min="10464" max="10468" width="15.8533333333333" style="538" customWidth="1"/>
    <col min="10469" max="10508" width="11.4266666666667" style="538" hidden="1" customWidth="1"/>
    <col min="10509" max="10509" width="16.7133333333333" style="538" customWidth="1"/>
    <col min="10510" max="10510" width="15" style="538" customWidth="1"/>
    <col min="10511" max="10706" width="11.4266666666667" style="538"/>
    <col min="10707" max="10707" width="1.71333333333333" style="538" customWidth="1"/>
    <col min="10708" max="10708" width="56.4266666666667" style="538" customWidth="1"/>
    <col min="10709" max="10709" width="21.5733333333333" style="538" customWidth="1"/>
    <col min="10710" max="10710" width="18" style="538" customWidth="1"/>
    <col min="10711" max="10711" width="22.14" style="538" customWidth="1"/>
    <col min="10712" max="10712" width="22.5733333333333" style="538" customWidth="1"/>
    <col min="10713" max="10715" width="11.4266666666667" style="538" hidden="1" customWidth="1"/>
    <col min="10716" max="10718" width="15.8533333333333" style="538" customWidth="1"/>
    <col min="10719" max="10719" width="17.14" style="538" customWidth="1"/>
    <col min="10720" max="10724" width="15.8533333333333" style="538" customWidth="1"/>
    <col min="10725" max="10764" width="11.4266666666667" style="538" hidden="1" customWidth="1"/>
    <col min="10765" max="10765" width="16.7133333333333" style="538" customWidth="1"/>
    <col min="10766" max="10766" width="15" style="538" customWidth="1"/>
    <col min="10767" max="10962" width="11.4266666666667" style="538"/>
    <col min="10963" max="10963" width="1.71333333333333" style="538" customWidth="1"/>
    <col min="10964" max="10964" width="56.4266666666667" style="538" customWidth="1"/>
    <col min="10965" max="10965" width="21.5733333333333" style="538" customWidth="1"/>
    <col min="10966" max="10966" width="18" style="538" customWidth="1"/>
    <col min="10967" max="10967" width="22.14" style="538" customWidth="1"/>
    <col min="10968" max="10968" width="22.5733333333333" style="538" customWidth="1"/>
    <col min="10969" max="10971" width="11.4266666666667" style="538" hidden="1" customWidth="1"/>
    <col min="10972" max="10974" width="15.8533333333333" style="538" customWidth="1"/>
    <col min="10975" max="10975" width="17.14" style="538" customWidth="1"/>
    <col min="10976" max="10980" width="15.8533333333333" style="538" customWidth="1"/>
    <col min="10981" max="11020" width="11.4266666666667" style="538" hidden="1" customWidth="1"/>
    <col min="11021" max="11021" width="16.7133333333333" style="538" customWidth="1"/>
    <col min="11022" max="11022" width="15" style="538" customWidth="1"/>
    <col min="11023" max="11218" width="11.4266666666667" style="538"/>
    <col min="11219" max="11219" width="1.71333333333333" style="538" customWidth="1"/>
    <col min="11220" max="11220" width="56.4266666666667" style="538" customWidth="1"/>
    <col min="11221" max="11221" width="21.5733333333333" style="538" customWidth="1"/>
    <col min="11222" max="11222" width="18" style="538" customWidth="1"/>
    <col min="11223" max="11223" width="22.14" style="538" customWidth="1"/>
    <col min="11224" max="11224" width="22.5733333333333" style="538" customWidth="1"/>
    <col min="11225" max="11227" width="11.4266666666667" style="538" hidden="1" customWidth="1"/>
    <col min="11228" max="11230" width="15.8533333333333" style="538" customWidth="1"/>
    <col min="11231" max="11231" width="17.14" style="538" customWidth="1"/>
    <col min="11232" max="11236" width="15.8533333333333" style="538" customWidth="1"/>
    <col min="11237" max="11276" width="11.4266666666667" style="538" hidden="1" customWidth="1"/>
    <col min="11277" max="11277" width="16.7133333333333" style="538" customWidth="1"/>
    <col min="11278" max="11278" width="15" style="538" customWidth="1"/>
    <col min="11279" max="11474" width="11.4266666666667" style="538"/>
    <col min="11475" max="11475" width="1.71333333333333" style="538" customWidth="1"/>
    <col min="11476" max="11476" width="56.4266666666667" style="538" customWidth="1"/>
    <col min="11477" max="11477" width="21.5733333333333" style="538" customWidth="1"/>
    <col min="11478" max="11478" width="18" style="538" customWidth="1"/>
    <col min="11479" max="11479" width="22.14" style="538" customWidth="1"/>
    <col min="11480" max="11480" width="22.5733333333333" style="538" customWidth="1"/>
    <col min="11481" max="11483" width="11.4266666666667" style="538" hidden="1" customWidth="1"/>
    <col min="11484" max="11486" width="15.8533333333333" style="538" customWidth="1"/>
    <col min="11487" max="11487" width="17.14" style="538" customWidth="1"/>
    <col min="11488" max="11492" width="15.8533333333333" style="538" customWidth="1"/>
    <col min="11493" max="11532" width="11.4266666666667" style="538" hidden="1" customWidth="1"/>
    <col min="11533" max="11533" width="16.7133333333333" style="538" customWidth="1"/>
    <col min="11534" max="11534" width="15" style="538" customWidth="1"/>
    <col min="11535" max="11730" width="11.4266666666667" style="538"/>
    <col min="11731" max="11731" width="1.71333333333333" style="538" customWidth="1"/>
    <col min="11732" max="11732" width="56.4266666666667" style="538" customWidth="1"/>
    <col min="11733" max="11733" width="21.5733333333333" style="538" customWidth="1"/>
    <col min="11734" max="11734" width="18" style="538" customWidth="1"/>
    <col min="11735" max="11735" width="22.14" style="538" customWidth="1"/>
    <col min="11736" max="11736" width="22.5733333333333" style="538" customWidth="1"/>
    <col min="11737" max="11739" width="11.4266666666667" style="538" hidden="1" customWidth="1"/>
    <col min="11740" max="11742" width="15.8533333333333" style="538" customWidth="1"/>
    <col min="11743" max="11743" width="17.14" style="538" customWidth="1"/>
    <col min="11744" max="11748" width="15.8533333333333" style="538" customWidth="1"/>
    <col min="11749" max="11788" width="11.4266666666667" style="538" hidden="1" customWidth="1"/>
    <col min="11789" max="11789" width="16.7133333333333" style="538" customWidth="1"/>
    <col min="11790" max="11790" width="15" style="538" customWidth="1"/>
    <col min="11791" max="11986" width="11.4266666666667" style="538"/>
    <col min="11987" max="11987" width="1.71333333333333" style="538" customWidth="1"/>
    <col min="11988" max="11988" width="56.4266666666667" style="538" customWidth="1"/>
    <col min="11989" max="11989" width="21.5733333333333" style="538" customWidth="1"/>
    <col min="11990" max="11990" width="18" style="538" customWidth="1"/>
    <col min="11991" max="11991" width="22.14" style="538" customWidth="1"/>
    <col min="11992" max="11992" width="22.5733333333333" style="538" customWidth="1"/>
    <col min="11993" max="11995" width="11.4266666666667" style="538" hidden="1" customWidth="1"/>
    <col min="11996" max="11998" width="15.8533333333333" style="538" customWidth="1"/>
    <col min="11999" max="11999" width="17.14" style="538" customWidth="1"/>
    <col min="12000" max="12004" width="15.8533333333333" style="538" customWidth="1"/>
    <col min="12005" max="12044" width="11.4266666666667" style="538" hidden="1" customWidth="1"/>
    <col min="12045" max="12045" width="16.7133333333333" style="538" customWidth="1"/>
    <col min="12046" max="12046" width="15" style="538" customWidth="1"/>
    <col min="12047" max="12242" width="11.4266666666667" style="538"/>
    <col min="12243" max="12243" width="1.71333333333333" style="538" customWidth="1"/>
    <col min="12244" max="12244" width="56.4266666666667" style="538" customWidth="1"/>
    <col min="12245" max="12245" width="21.5733333333333" style="538" customWidth="1"/>
    <col min="12246" max="12246" width="18" style="538" customWidth="1"/>
    <col min="12247" max="12247" width="22.14" style="538" customWidth="1"/>
    <col min="12248" max="12248" width="22.5733333333333" style="538" customWidth="1"/>
    <col min="12249" max="12251" width="11.4266666666667" style="538" hidden="1" customWidth="1"/>
    <col min="12252" max="12254" width="15.8533333333333" style="538" customWidth="1"/>
    <col min="12255" max="12255" width="17.14" style="538" customWidth="1"/>
    <col min="12256" max="12260" width="15.8533333333333" style="538" customWidth="1"/>
    <col min="12261" max="12300" width="11.4266666666667" style="538" hidden="1" customWidth="1"/>
    <col min="12301" max="12301" width="16.7133333333333" style="538" customWidth="1"/>
    <col min="12302" max="12302" width="15" style="538" customWidth="1"/>
    <col min="12303" max="12498" width="11.4266666666667" style="538"/>
    <col min="12499" max="12499" width="1.71333333333333" style="538" customWidth="1"/>
    <col min="12500" max="12500" width="56.4266666666667" style="538" customWidth="1"/>
    <col min="12501" max="12501" width="21.5733333333333" style="538" customWidth="1"/>
    <col min="12502" max="12502" width="18" style="538" customWidth="1"/>
    <col min="12503" max="12503" width="22.14" style="538" customWidth="1"/>
    <col min="12504" max="12504" width="22.5733333333333" style="538" customWidth="1"/>
    <col min="12505" max="12507" width="11.4266666666667" style="538" hidden="1" customWidth="1"/>
    <col min="12508" max="12510" width="15.8533333333333" style="538" customWidth="1"/>
    <col min="12511" max="12511" width="17.14" style="538" customWidth="1"/>
    <col min="12512" max="12516" width="15.8533333333333" style="538" customWidth="1"/>
    <col min="12517" max="12556" width="11.4266666666667" style="538" hidden="1" customWidth="1"/>
    <col min="12557" max="12557" width="16.7133333333333" style="538" customWidth="1"/>
    <col min="12558" max="12558" width="15" style="538" customWidth="1"/>
    <col min="12559" max="12754" width="11.4266666666667" style="538"/>
    <col min="12755" max="12755" width="1.71333333333333" style="538" customWidth="1"/>
    <col min="12756" max="12756" width="56.4266666666667" style="538" customWidth="1"/>
    <col min="12757" max="12757" width="21.5733333333333" style="538" customWidth="1"/>
    <col min="12758" max="12758" width="18" style="538" customWidth="1"/>
    <col min="12759" max="12759" width="22.14" style="538" customWidth="1"/>
    <col min="12760" max="12760" width="22.5733333333333" style="538" customWidth="1"/>
    <col min="12761" max="12763" width="11.4266666666667" style="538" hidden="1" customWidth="1"/>
    <col min="12764" max="12766" width="15.8533333333333" style="538" customWidth="1"/>
    <col min="12767" max="12767" width="17.14" style="538" customWidth="1"/>
    <col min="12768" max="12772" width="15.8533333333333" style="538" customWidth="1"/>
    <col min="12773" max="12812" width="11.4266666666667" style="538" hidden="1" customWidth="1"/>
    <col min="12813" max="12813" width="16.7133333333333" style="538" customWidth="1"/>
    <col min="12814" max="12814" width="15" style="538" customWidth="1"/>
    <col min="12815" max="13010" width="11.4266666666667" style="538"/>
    <col min="13011" max="13011" width="1.71333333333333" style="538" customWidth="1"/>
    <col min="13012" max="13012" width="56.4266666666667" style="538" customWidth="1"/>
    <col min="13013" max="13013" width="21.5733333333333" style="538" customWidth="1"/>
    <col min="13014" max="13014" width="18" style="538" customWidth="1"/>
    <col min="13015" max="13015" width="22.14" style="538" customWidth="1"/>
    <col min="13016" max="13016" width="22.5733333333333" style="538" customWidth="1"/>
    <col min="13017" max="13019" width="11.4266666666667" style="538" hidden="1" customWidth="1"/>
    <col min="13020" max="13022" width="15.8533333333333" style="538" customWidth="1"/>
    <col min="13023" max="13023" width="17.14" style="538" customWidth="1"/>
    <col min="13024" max="13028" width="15.8533333333333" style="538" customWidth="1"/>
    <col min="13029" max="13068" width="11.4266666666667" style="538" hidden="1" customWidth="1"/>
    <col min="13069" max="13069" width="16.7133333333333" style="538" customWidth="1"/>
    <col min="13070" max="13070" width="15" style="538" customWidth="1"/>
    <col min="13071" max="13266" width="11.4266666666667" style="538"/>
    <col min="13267" max="13267" width="1.71333333333333" style="538" customWidth="1"/>
    <col min="13268" max="13268" width="56.4266666666667" style="538" customWidth="1"/>
    <col min="13269" max="13269" width="21.5733333333333" style="538" customWidth="1"/>
    <col min="13270" max="13270" width="18" style="538" customWidth="1"/>
    <col min="13271" max="13271" width="22.14" style="538" customWidth="1"/>
    <col min="13272" max="13272" width="22.5733333333333" style="538" customWidth="1"/>
    <col min="13273" max="13275" width="11.4266666666667" style="538" hidden="1" customWidth="1"/>
    <col min="13276" max="13278" width="15.8533333333333" style="538" customWidth="1"/>
    <col min="13279" max="13279" width="17.14" style="538" customWidth="1"/>
    <col min="13280" max="13284" width="15.8533333333333" style="538" customWidth="1"/>
    <col min="13285" max="13324" width="11.4266666666667" style="538" hidden="1" customWidth="1"/>
    <col min="13325" max="13325" width="16.7133333333333" style="538" customWidth="1"/>
    <col min="13326" max="13326" width="15" style="538" customWidth="1"/>
    <col min="13327" max="13522" width="11.4266666666667" style="538"/>
    <col min="13523" max="13523" width="1.71333333333333" style="538" customWidth="1"/>
    <col min="13524" max="13524" width="56.4266666666667" style="538" customWidth="1"/>
    <col min="13525" max="13525" width="21.5733333333333" style="538" customWidth="1"/>
    <col min="13526" max="13526" width="18" style="538" customWidth="1"/>
    <col min="13527" max="13527" width="22.14" style="538" customWidth="1"/>
    <col min="13528" max="13528" width="22.5733333333333" style="538" customWidth="1"/>
    <col min="13529" max="13531" width="11.4266666666667" style="538" hidden="1" customWidth="1"/>
    <col min="13532" max="13534" width="15.8533333333333" style="538" customWidth="1"/>
    <col min="13535" max="13535" width="17.14" style="538" customWidth="1"/>
    <col min="13536" max="13540" width="15.8533333333333" style="538" customWidth="1"/>
    <col min="13541" max="13580" width="11.4266666666667" style="538" hidden="1" customWidth="1"/>
    <col min="13581" max="13581" width="16.7133333333333" style="538" customWidth="1"/>
    <col min="13582" max="13582" width="15" style="538" customWidth="1"/>
    <col min="13583" max="13778" width="11.4266666666667" style="538"/>
    <col min="13779" max="13779" width="1.71333333333333" style="538" customWidth="1"/>
    <col min="13780" max="13780" width="56.4266666666667" style="538" customWidth="1"/>
    <col min="13781" max="13781" width="21.5733333333333" style="538" customWidth="1"/>
    <col min="13782" max="13782" width="18" style="538" customWidth="1"/>
    <col min="13783" max="13783" width="22.14" style="538" customWidth="1"/>
    <col min="13784" max="13784" width="22.5733333333333" style="538" customWidth="1"/>
    <col min="13785" max="13787" width="11.4266666666667" style="538" hidden="1" customWidth="1"/>
    <col min="13788" max="13790" width="15.8533333333333" style="538" customWidth="1"/>
    <col min="13791" max="13791" width="17.14" style="538" customWidth="1"/>
    <col min="13792" max="13796" width="15.8533333333333" style="538" customWidth="1"/>
    <col min="13797" max="13836" width="11.4266666666667" style="538" hidden="1" customWidth="1"/>
    <col min="13837" max="13837" width="16.7133333333333" style="538" customWidth="1"/>
    <col min="13838" max="13838" width="15" style="538" customWidth="1"/>
    <col min="13839" max="14034" width="11.4266666666667" style="538"/>
    <col min="14035" max="14035" width="1.71333333333333" style="538" customWidth="1"/>
    <col min="14036" max="14036" width="56.4266666666667" style="538" customWidth="1"/>
    <col min="14037" max="14037" width="21.5733333333333" style="538" customWidth="1"/>
    <col min="14038" max="14038" width="18" style="538" customWidth="1"/>
    <col min="14039" max="14039" width="22.14" style="538" customWidth="1"/>
    <col min="14040" max="14040" width="22.5733333333333" style="538" customWidth="1"/>
    <col min="14041" max="14043" width="11.4266666666667" style="538" hidden="1" customWidth="1"/>
    <col min="14044" max="14046" width="15.8533333333333" style="538" customWidth="1"/>
    <col min="14047" max="14047" width="17.14" style="538" customWidth="1"/>
    <col min="14048" max="14052" width="15.8533333333333" style="538" customWidth="1"/>
    <col min="14053" max="14092" width="11.4266666666667" style="538" hidden="1" customWidth="1"/>
    <col min="14093" max="14093" width="16.7133333333333" style="538" customWidth="1"/>
    <col min="14094" max="14094" width="15" style="538" customWidth="1"/>
    <col min="14095" max="14290" width="11.4266666666667" style="538"/>
    <col min="14291" max="14291" width="1.71333333333333" style="538" customWidth="1"/>
    <col min="14292" max="14292" width="56.4266666666667" style="538" customWidth="1"/>
    <col min="14293" max="14293" width="21.5733333333333" style="538" customWidth="1"/>
    <col min="14294" max="14294" width="18" style="538" customWidth="1"/>
    <col min="14295" max="14295" width="22.14" style="538" customWidth="1"/>
    <col min="14296" max="14296" width="22.5733333333333" style="538" customWidth="1"/>
    <col min="14297" max="14299" width="11.4266666666667" style="538" hidden="1" customWidth="1"/>
    <col min="14300" max="14302" width="15.8533333333333" style="538" customWidth="1"/>
    <col min="14303" max="14303" width="17.14" style="538" customWidth="1"/>
    <col min="14304" max="14308" width="15.8533333333333" style="538" customWidth="1"/>
    <col min="14309" max="14348" width="11.4266666666667" style="538" hidden="1" customWidth="1"/>
    <col min="14349" max="14349" width="16.7133333333333" style="538" customWidth="1"/>
    <col min="14350" max="14350" width="15" style="538" customWidth="1"/>
    <col min="14351" max="14546" width="11.4266666666667" style="538"/>
    <col min="14547" max="14547" width="1.71333333333333" style="538" customWidth="1"/>
    <col min="14548" max="14548" width="56.4266666666667" style="538" customWidth="1"/>
    <col min="14549" max="14549" width="21.5733333333333" style="538" customWidth="1"/>
    <col min="14550" max="14550" width="18" style="538" customWidth="1"/>
    <col min="14551" max="14551" width="22.14" style="538" customWidth="1"/>
    <col min="14552" max="14552" width="22.5733333333333" style="538" customWidth="1"/>
    <col min="14553" max="14555" width="11.4266666666667" style="538" hidden="1" customWidth="1"/>
    <col min="14556" max="14558" width="15.8533333333333" style="538" customWidth="1"/>
    <col min="14559" max="14559" width="17.14" style="538" customWidth="1"/>
    <col min="14560" max="14564" width="15.8533333333333" style="538" customWidth="1"/>
    <col min="14565" max="14604" width="11.4266666666667" style="538" hidden="1" customWidth="1"/>
    <col min="14605" max="14605" width="16.7133333333333" style="538" customWidth="1"/>
    <col min="14606" max="14606" width="15" style="538" customWidth="1"/>
    <col min="14607" max="14802" width="11.4266666666667" style="538"/>
    <col min="14803" max="14803" width="1.71333333333333" style="538" customWidth="1"/>
    <col min="14804" max="14804" width="56.4266666666667" style="538" customWidth="1"/>
    <col min="14805" max="14805" width="21.5733333333333" style="538" customWidth="1"/>
    <col min="14806" max="14806" width="18" style="538" customWidth="1"/>
    <col min="14807" max="14807" width="22.14" style="538" customWidth="1"/>
    <col min="14808" max="14808" width="22.5733333333333" style="538" customWidth="1"/>
    <col min="14809" max="14811" width="11.4266666666667" style="538" hidden="1" customWidth="1"/>
    <col min="14812" max="14814" width="15.8533333333333" style="538" customWidth="1"/>
    <col min="14815" max="14815" width="17.14" style="538" customWidth="1"/>
    <col min="14816" max="14820" width="15.8533333333333" style="538" customWidth="1"/>
    <col min="14821" max="14860" width="11.4266666666667" style="538" hidden="1" customWidth="1"/>
    <col min="14861" max="14861" width="16.7133333333333" style="538" customWidth="1"/>
    <col min="14862" max="14862" width="15" style="538" customWidth="1"/>
    <col min="14863" max="15058" width="11.4266666666667" style="538"/>
    <col min="15059" max="15059" width="1.71333333333333" style="538" customWidth="1"/>
    <col min="15060" max="15060" width="56.4266666666667" style="538" customWidth="1"/>
    <col min="15061" max="15061" width="21.5733333333333" style="538" customWidth="1"/>
    <col min="15062" max="15062" width="18" style="538" customWidth="1"/>
    <col min="15063" max="15063" width="22.14" style="538" customWidth="1"/>
    <col min="15064" max="15064" width="22.5733333333333" style="538" customWidth="1"/>
    <col min="15065" max="15067" width="11.4266666666667" style="538" hidden="1" customWidth="1"/>
    <col min="15068" max="15070" width="15.8533333333333" style="538" customWidth="1"/>
    <col min="15071" max="15071" width="17.14" style="538" customWidth="1"/>
    <col min="15072" max="15076" width="15.8533333333333" style="538" customWidth="1"/>
    <col min="15077" max="15116" width="11.4266666666667" style="538" hidden="1" customWidth="1"/>
    <col min="15117" max="15117" width="16.7133333333333" style="538" customWidth="1"/>
    <col min="15118" max="15118" width="15" style="538" customWidth="1"/>
    <col min="15119" max="15314" width="11.4266666666667" style="538"/>
    <col min="15315" max="15315" width="1.71333333333333" style="538" customWidth="1"/>
    <col min="15316" max="15316" width="56.4266666666667" style="538" customWidth="1"/>
    <col min="15317" max="15317" width="21.5733333333333" style="538" customWidth="1"/>
    <col min="15318" max="15318" width="18" style="538" customWidth="1"/>
    <col min="15319" max="15319" width="22.14" style="538" customWidth="1"/>
    <col min="15320" max="15320" width="22.5733333333333" style="538" customWidth="1"/>
    <col min="15321" max="15323" width="11.4266666666667" style="538" hidden="1" customWidth="1"/>
    <col min="15324" max="15326" width="15.8533333333333" style="538" customWidth="1"/>
    <col min="15327" max="15327" width="17.14" style="538" customWidth="1"/>
    <col min="15328" max="15332" width="15.8533333333333" style="538" customWidth="1"/>
    <col min="15333" max="15372" width="11.4266666666667" style="538" hidden="1" customWidth="1"/>
    <col min="15373" max="15373" width="16.7133333333333" style="538" customWidth="1"/>
    <col min="15374" max="15374" width="15" style="538" customWidth="1"/>
    <col min="15375" max="15570" width="11.4266666666667" style="538"/>
    <col min="15571" max="15571" width="1.71333333333333" style="538" customWidth="1"/>
    <col min="15572" max="15572" width="56.4266666666667" style="538" customWidth="1"/>
    <col min="15573" max="15573" width="21.5733333333333" style="538" customWidth="1"/>
    <col min="15574" max="15574" width="18" style="538" customWidth="1"/>
    <col min="15575" max="15575" width="22.14" style="538" customWidth="1"/>
    <col min="15576" max="15576" width="22.5733333333333" style="538" customWidth="1"/>
    <col min="15577" max="15579" width="11.4266666666667" style="538" hidden="1" customWidth="1"/>
    <col min="15580" max="15582" width="15.8533333333333" style="538" customWidth="1"/>
    <col min="15583" max="15583" width="17.14" style="538" customWidth="1"/>
    <col min="15584" max="15588" width="15.8533333333333" style="538" customWidth="1"/>
    <col min="15589" max="15628" width="11.4266666666667" style="538" hidden="1" customWidth="1"/>
    <col min="15629" max="15629" width="16.7133333333333" style="538" customWidth="1"/>
    <col min="15630" max="15630" width="15" style="538" customWidth="1"/>
    <col min="15631" max="15826" width="11.4266666666667" style="538"/>
    <col min="15827" max="15827" width="1.71333333333333" style="538" customWidth="1"/>
    <col min="15828" max="15828" width="56.4266666666667" style="538" customWidth="1"/>
    <col min="15829" max="15829" width="21.5733333333333" style="538" customWidth="1"/>
    <col min="15830" max="15830" width="18" style="538" customWidth="1"/>
    <col min="15831" max="15831" width="22.14" style="538" customWidth="1"/>
    <col min="15832" max="15832" width="22.5733333333333" style="538" customWidth="1"/>
    <col min="15833" max="15835" width="11.4266666666667" style="538" hidden="1" customWidth="1"/>
    <col min="15836" max="15838" width="15.8533333333333" style="538" customWidth="1"/>
    <col min="15839" max="15839" width="17.14" style="538" customWidth="1"/>
    <col min="15840" max="15844" width="15.8533333333333" style="538" customWidth="1"/>
    <col min="15845" max="15884" width="11.4266666666667" style="538" hidden="1" customWidth="1"/>
    <col min="15885" max="15885" width="16.7133333333333" style="538" customWidth="1"/>
    <col min="15886" max="15886" width="15" style="538" customWidth="1"/>
    <col min="15887" max="16082" width="11.4266666666667" style="538"/>
    <col min="16083" max="16083" width="1.71333333333333" style="538" customWidth="1"/>
    <col min="16084" max="16084" width="56.4266666666667" style="538" customWidth="1"/>
    <col min="16085" max="16085" width="21.5733333333333" style="538" customWidth="1"/>
    <col min="16086" max="16086" width="18" style="538" customWidth="1"/>
    <col min="16087" max="16087" width="22.14" style="538" customWidth="1"/>
    <col min="16088" max="16088" width="22.5733333333333" style="538" customWidth="1"/>
    <col min="16089" max="16091" width="11.4266666666667" style="538" hidden="1" customWidth="1"/>
    <col min="16092" max="16094" width="15.8533333333333" style="538" customWidth="1"/>
    <col min="16095" max="16095" width="17.14" style="538" customWidth="1"/>
    <col min="16096" max="16100" width="15.8533333333333" style="538" customWidth="1"/>
    <col min="16101" max="16140" width="11.4266666666667" style="538" hidden="1" customWidth="1"/>
    <col min="16141" max="16141" width="16.7133333333333" style="538" customWidth="1"/>
    <col min="16142" max="16142" width="15" style="538" customWidth="1"/>
    <col min="16143" max="16384" width="11.4266666666667" style="538"/>
  </cols>
  <sheetData>
    <row r="1" ht="18.75" spans="2:14">
      <c r="B1" s="543" t="s">
        <v>289</v>
      </c>
      <c r="C1" s="544"/>
      <c r="D1" s="545"/>
      <c r="E1" s="558"/>
      <c r="F1" s="545"/>
      <c r="G1" s="545"/>
      <c r="H1" s="545"/>
      <c r="I1" s="567"/>
      <c r="J1" s="558"/>
      <c r="K1" s="558"/>
      <c r="L1" s="558"/>
      <c r="M1" s="571"/>
      <c r="N1" s="572"/>
    </row>
    <row r="3" s="536" customFormat="1" ht="78.75" spans="2:14">
      <c r="B3" s="546" t="s">
        <v>290</v>
      </c>
      <c r="C3" s="546" t="s">
        <v>291</v>
      </c>
      <c r="D3" s="546" t="s">
        <v>292</v>
      </c>
      <c r="E3" s="559" t="s">
        <v>293</v>
      </c>
      <c r="F3" s="560" t="s">
        <v>294</v>
      </c>
      <c r="G3" s="560" t="s">
        <v>295</v>
      </c>
      <c r="H3" s="560" t="s">
        <v>296</v>
      </c>
      <c r="I3" s="568" t="s">
        <v>297</v>
      </c>
      <c r="J3" s="569" t="s">
        <v>298</v>
      </c>
      <c r="K3" s="569" t="s">
        <v>299</v>
      </c>
      <c r="L3" s="569" t="s">
        <v>300</v>
      </c>
      <c r="M3" s="569" t="s">
        <v>301</v>
      </c>
      <c r="N3" s="573" t="s">
        <v>302</v>
      </c>
    </row>
    <row r="4" s="537" customFormat="1" ht="15.75" spans="2:14">
      <c r="B4" s="547" t="s">
        <v>303</v>
      </c>
      <c r="C4" s="547"/>
      <c r="D4" s="547" t="s">
        <v>304</v>
      </c>
      <c r="E4" s="561">
        <f>SUM(E5:E27)</f>
        <v>10822020614.3839</v>
      </c>
      <c r="F4" s="561">
        <f>SUM(F5:F27)</f>
        <v>0</v>
      </c>
      <c r="G4" s="561">
        <f>SUM(G5:G27)</f>
        <v>0</v>
      </c>
      <c r="H4" s="561">
        <f>SUM(H5:H27)</f>
        <v>0</v>
      </c>
      <c r="I4" s="561">
        <f>SUM(I5:I27)</f>
        <v>0</v>
      </c>
      <c r="J4" s="561"/>
      <c r="K4" s="561"/>
      <c r="L4" s="561"/>
      <c r="M4" s="561"/>
      <c r="N4" s="574"/>
    </row>
    <row r="5" s="537" customFormat="1" spans="2:14">
      <c r="B5" s="548" t="s">
        <v>305</v>
      </c>
      <c r="C5" s="549" t="s">
        <v>306</v>
      </c>
      <c r="D5" s="550"/>
      <c r="E5" s="562">
        <v>1978201605.86</v>
      </c>
      <c r="F5" s="563"/>
      <c r="G5" s="550"/>
      <c r="H5" s="550"/>
      <c r="I5" s="563"/>
      <c r="J5" s="565"/>
      <c r="K5" s="565"/>
      <c r="L5" s="565"/>
      <c r="M5" s="575"/>
      <c r="N5" s="576"/>
    </row>
    <row r="6" s="537" customFormat="1" spans="2:14">
      <c r="B6" s="551" t="s">
        <v>307</v>
      </c>
      <c r="C6" s="552" t="s">
        <v>306</v>
      </c>
      <c r="D6" s="550"/>
      <c r="E6" s="564">
        <v>315143176.8</v>
      </c>
      <c r="F6" s="563"/>
      <c r="G6" s="550"/>
      <c r="H6" s="550"/>
      <c r="I6" s="563"/>
      <c r="J6" s="565"/>
      <c r="K6" s="565"/>
      <c r="L6" s="565"/>
      <c r="M6" s="575"/>
      <c r="N6" s="576"/>
    </row>
    <row r="7" s="537" customFormat="1" spans="2:14">
      <c r="B7" s="551" t="s">
        <v>308</v>
      </c>
      <c r="C7" s="552" t="s">
        <v>309</v>
      </c>
      <c r="D7" s="550"/>
      <c r="E7" s="564">
        <v>850000000</v>
      </c>
      <c r="F7" s="563"/>
      <c r="G7" s="550"/>
      <c r="H7" s="550"/>
      <c r="I7" s="563"/>
      <c r="J7" s="565"/>
      <c r="K7" s="565"/>
      <c r="L7" s="565"/>
      <c r="M7" s="575"/>
      <c r="N7" s="576"/>
    </row>
    <row r="8" s="537" customFormat="1" spans="2:14">
      <c r="B8" s="551" t="s">
        <v>310</v>
      </c>
      <c r="C8" s="552" t="s">
        <v>309</v>
      </c>
      <c r="D8" s="550"/>
      <c r="E8" s="564">
        <v>600000000</v>
      </c>
      <c r="F8" s="563"/>
      <c r="G8" s="550"/>
      <c r="H8" s="550"/>
      <c r="I8" s="563"/>
      <c r="J8" s="565"/>
      <c r="K8" s="565"/>
      <c r="L8" s="565"/>
      <c r="M8" s="575"/>
      <c r="N8" s="576"/>
    </row>
    <row r="9" s="537" customFormat="1" spans="2:14">
      <c r="B9" s="553" t="s">
        <v>311</v>
      </c>
      <c r="C9" s="552" t="s">
        <v>309</v>
      </c>
      <c r="D9" s="550"/>
      <c r="E9" s="564">
        <v>0</v>
      </c>
      <c r="F9" s="563"/>
      <c r="G9" s="550"/>
      <c r="H9" s="550"/>
      <c r="I9" s="563"/>
      <c r="J9" s="565"/>
      <c r="K9" s="565"/>
      <c r="L9" s="565"/>
      <c r="M9" s="575"/>
      <c r="N9" s="576"/>
    </row>
    <row r="10" s="537" customFormat="1" spans="2:14">
      <c r="B10" s="551" t="s">
        <v>312</v>
      </c>
      <c r="C10" s="552" t="s">
        <v>309</v>
      </c>
      <c r="D10" s="550"/>
      <c r="E10" s="564">
        <v>0</v>
      </c>
      <c r="F10" s="563"/>
      <c r="G10" s="550"/>
      <c r="H10" s="550"/>
      <c r="I10" s="563"/>
      <c r="J10" s="565"/>
      <c r="K10" s="565"/>
      <c r="L10" s="565"/>
      <c r="M10" s="575"/>
      <c r="N10" s="576"/>
    </row>
    <row r="11" s="537" customFormat="1" spans="2:14">
      <c r="B11" s="551" t="s">
        <v>313</v>
      </c>
      <c r="C11" s="552" t="s">
        <v>314</v>
      </c>
      <c r="D11" s="550"/>
      <c r="E11" s="564">
        <v>0</v>
      </c>
      <c r="F11" s="563"/>
      <c r="G11" s="550"/>
      <c r="H11" s="550"/>
      <c r="I11" s="565"/>
      <c r="J11" s="565"/>
      <c r="K11" s="565"/>
      <c r="L11" s="565"/>
      <c r="M11" s="575"/>
      <c r="N11" s="576"/>
    </row>
    <row r="12" s="537" customFormat="1" spans="2:14">
      <c r="B12" s="551" t="s">
        <v>315</v>
      </c>
      <c r="C12" s="552" t="s">
        <v>316</v>
      </c>
      <c r="D12" s="550"/>
      <c r="E12" s="564">
        <v>0</v>
      </c>
      <c r="F12" s="563"/>
      <c r="G12" s="550"/>
      <c r="H12" s="550"/>
      <c r="I12" s="565"/>
      <c r="J12" s="565"/>
      <c r="K12" s="565"/>
      <c r="L12" s="565"/>
      <c r="M12" s="575"/>
      <c r="N12" s="576"/>
    </row>
    <row r="13" s="537" customFormat="1" spans="2:14">
      <c r="B13" s="551" t="s">
        <v>317</v>
      </c>
      <c r="C13" s="552" t="s">
        <v>316</v>
      </c>
      <c r="D13" s="550"/>
      <c r="E13" s="564">
        <v>499623913.043477</v>
      </c>
      <c r="F13" s="563"/>
      <c r="G13" s="550"/>
      <c r="H13" s="550"/>
      <c r="I13" s="565"/>
      <c r="J13" s="565"/>
      <c r="K13" s="565"/>
      <c r="L13" s="565"/>
      <c r="M13" s="575"/>
      <c r="N13" s="576"/>
    </row>
    <row r="14" s="537" customFormat="1" spans="2:14">
      <c r="B14" s="551" t="s">
        <v>318</v>
      </c>
      <c r="C14" s="552" t="s">
        <v>316</v>
      </c>
      <c r="D14" s="550"/>
      <c r="E14" s="564">
        <v>678600000</v>
      </c>
      <c r="F14" s="563"/>
      <c r="G14" s="550"/>
      <c r="H14" s="550"/>
      <c r="I14" s="565"/>
      <c r="J14" s="565"/>
      <c r="K14" s="565"/>
      <c r="L14" s="565"/>
      <c r="M14" s="575"/>
      <c r="N14" s="576"/>
    </row>
    <row r="15" s="537" customFormat="1" spans="2:14">
      <c r="B15" s="553" t="s">
        <v>319</v>
      </c>
      <c r="C15" s="552" t="s">
        <v>316</v>
      </c>
      <c r="D15" s="550"/>
      <c r="E15" s="564">
        <v>220000000</v>
      </c>
      <c r="F15" s="563"/>
      <c r="G15" s="550"/>
      <c r="H15" s="550"/>
      <c r="I15" s="565"/>
      <c r="J15" s="565"/>
      <c r="K15" s="565"/>
      <c r="L15" s="565"/>
      <c r="M15" s="575"/>
      <c r="N15" s="576"/>
    </row>
    <row r="16" s="537" customFormat="1" spans="2:14">
      <c r="B16" s="553" t="s">
        <v>320</v>
      </c>
      <c r="C16" s="552" t="s">
        <v>321</v>
      </c>
      <c r="D16" s="550"/>
      <c r="E16" s="564">
        <v>139460635</v>
      </c>
      <c r="F16" s="563"/>
      <c r="G16" s="550"/>
      <c r="H16" s="550"/>
      <c r="I16" s="565"/>
      <c r="J16" s="565"/>
      <c r="K16" s="565"/>
      <c r="L16" s="565"/>
      <c r="M16" s="575"/>
      <c r="N16" s="576"/>
    </row>
    <row r="17" s="537" customFormat="1" spans="2:14">
      <c r="B17" s="553" t="s">
        <v>322</v>
      </c>
      <c r="C17" s="552" t="s">
        <v>306</v>
      </c>
      <c r="D17" s="550"/>
      <c r="E17" s="564">
        <v>2125000000</v>
      </c>
      <c r="F17" s="563"/>
      <c r="G17" s="550"/>
      <c r="H17" s="550"/>
      <c r="I17" s="565"/>
      <c r="J17" s="565"/>
      <c r="K17" s="565"/>
      <c r="L17" s="565"/>
      <c r="M17" s="575"/>
      <c r="N17" s="576"/>
    </row>
    <row r="18" s="537" customFormat="1" spans="2:14">
      <c r="B18" s="551" t="s">
        <v>323</v>
      </c>
      <c r="C18" s="552" t="s">
        <v>306</v>
      </c>
      <c r="D18" s="550"/>
      <c r="E18" s="564">
        <v>1852091283.68042</v>
      </c>
      <c r="F18" s="563"/>
      <c r="G18" s="550"/>
      <c r="H18" s="550"/>
      <c r="I18" s="565"/>
      <c r="J18" s="565"/>
      <c r="K18" s="565"/>
      <c r="L18" s="565"/>
      <c r="M18" s="575"/>
      <c r="N18" s="576"/>
    </row>
    <row r="19" s="537" customFormat="1" spans="2:14">
      <c r="B19" s="553" t="s">
        <v>324</v>
      </c>
      <c r="C19" s="552" t="s">
        <v>306</v>
      </c>
      <c r="D19" s="550"/>
      <c r="E19" s="564">
        <v>559000000</v>
      </c>
      <c r="F19" s="563"/>
      <c r="G19" s="550"/>
      <c r="H19" s="550"/>
      <c r="I19" s="565"/>
      <c r="J19" s="565"/>
      <c r="K19" s="565"/>
      <c r="L19" s="565"/>
      <c r="M19" s="575"/>
      <c r="N19" s="576"/>
    </row>
    <row r="20" s="537" customFormat="1" spans="2:14">
      <c r="B20" s="553" t="s">
        <v>325</v>
      </c>
      <c r="C20" s="552" t="s">
        <v>306</v>
      </c>
      <c r="D20" s="550"/>
      <c r="E20" s="564">
        <v>77400000</v>
      </c>
      <c r="F20" s="563"/>
      <c r="G20" s="550"/>
      <c r="H20" s="550"/>
      <c r="I20" s="565"/>
      <c r="J20" s="565"/>
      <c r="K20" s="565"/>
      <c r="L20" s="565"/>
      <c r="M20" s="575"/>
      <c r="N20" s="576"/>
    </row>
    <row r="21" s="537" customFormat="1" spans="2:14">
      <c r="B21" s="551" t="s">
        <v>326</v>
      </c>
      <c r="C21" s="552" t="s">
        <v>306</v>
      </c>
      <c r="D21" s="550"/>
      <c r="E21" s="564">
        <v>273000000</v>
      </c>
      <c r="F21" s="563"/>
      <c r="G21" s="550"/>
      <c r="H21" s="550"/>
      <c r="I21" s="565"/>
      <c r="J21" s="565"/>
      <c r="K21" s="565"/>
      <c r="L21" s="565"/>
      <c r="M21" s="575"/>
      <c r="N21" s="576"/>
    </row>
    <row r="22" s="537" customFormat="1" spans="2:14">
      <c r="B22" s="551" t="s">
        <v>327</v>
      </c>
      <c r="C22" s="552" t="s">
        <v>306</v>
      </c>
      <c r="D22" s="550"/>
      <c r="E22" s="564">
        <v>17500000</v>
      </c>
      <c r="F22" s="563"/>
      <c r="G22" s="550"/>
      <c r="H22" s="550"/>
      <c r="I22" s="565"/>
      <c r="J22" s="565"/>
      <c r="K22" s="565"/>
      <c r="L22" s="565"/>
      <c r="M22" s="575"/>
      <c r="N22" s="576"/>
    </row>
    <row r="23" s="537" customFormat="1" spans="2:14">
      <c r="B23" s="551" t="s">
        <v>328</v>
      </c>
      <c r="C23" s="552" t="s">
        <v>306</v>
      </c>
      <c r="D23" s="550"/>
      <c r="E23" s="564">
        <v>350000000</v>
      </c>
      <c r="F23" s="563"/>
      <c r="G23" s="550"/>
      <c r="H23" s="550"/>
      <c r="I23" s="565"/>
      <c r="J23" s="565"/>
      <c r="K23" s="565"/>
      <c r="L23" s="565"/>
      <c r="M23" s="575"/>
      <c r="N23" s="576"/>
    </row>
    <row r="24" s="537" customFormat="1" spans="2:14">
      <c r="B24" s="553" t="s">
        <v>329</v>
      </c>
      <c r="C24" s="552" t="s">
        <v>306</v>
      </c>
      <c r="D24" s="550"/>
      <c r="E24" s="564">
        <v>187000000</v>
      </c>
      <c r="F24" s="563"/>
      <c r="G24" s="550"/>
      <c r="H24" s="550"/>
      <c r="I24" s="565"/>
      <c r="J24" s="565"/>
      <c r="K24" s="565"/>
      <c r="L24" s="565"/>
      <c r="M24" s="575"/>
      <c r="N24" s="576"/>
    </row>
    <row r="25" s="537" customFormat="1" spans="2:14">
      <c r="B25" s="551" t="s">
        <v>330</v>
      </c>
      <c r="C25" s="552" t="s">
        <v>306</v>
      </c>
      <c r="D25" s="550"/>
      <c r="E25" s="564">
        <v>0</v>
      </c>
      <c r="F25" s="563"/>
      <c r="G25" s="550"/>
      <c r="H25" s="550"/>
      <c r="I25" s="565"/>
      <c r="J25" s="565"/>
      <c r="K25" s="565"/>
      <c r="L25" s="565"/>
      <c r="M25" s="575"/>
      <c r="N25" s="576"/>
    </row>
    <row r="26" s="537" customFormat="1" spans="2:14">
      <c r="B26" s="551" t="s">
        <v>330</v>
      </c>
      <c r="C26" s="552" t="s">
        <v>306</v>
      </c>
      <c r="D26" s="550"/>
      <c r="E26" s="564">
        <v>100000000</v>
      </c>
      <c r="F26" s="563"/>
      <c r="G26" s="550"/>
      <c r="H26" s="550"/>
      <c r="I26" s="565"/>
      <c r="J26" s="565"/>
      <c r="K26" s="565"/>
      <c r="L26" s="565"/>
      <c r="M26" s="575"/>
      <c r="N26" s="576"/>
    </row>
    <row r="27" s="537" customFormat="1" spans="2:14">
      <c r="B27" s="551"/>
      <c r="C27" s="552"/>
      <c r="D27" s="550"/>
      <c r="E27" s="564"/>
      <c r="F27" s="563"/>
      <c r="G27" s="550"/>
      <c r="H27" s="550"/>
      <c r="I27" s="565"/>
      <c r="J27" s="565"/>
      <c r="K27" s="565"/>
      <c r="L27" s="565"/>
      <c r="M27" s="575"/>
      <c r="N27" s="576"/>
    </row>
    <row r="28" s="537" customFormat="1" ht="15.75" spans="2:14">
      <c r="B28" s="547" t="s">
        <v>331</v>
      </c>
      <c r="C28" s="547"/>
      <c r="D28" s="547"/>
      <c r="E28" s="561">
        <f>SUM(E29:E57)</f>
        <v>559632076.671352</v>
      </c>
      <c r="F28" s="561">
        <f>SUM(F29:F57)</f>
        <v>0</v>
      </c>
      <c r="G28" s="561">
        <f>SUM(G29:G57)</f>
        <v>0</v>
      </c>
      <c r="H28" s="561">
        <f>SUM(H29:H57)</f>
        <v>0</v>
      </c>
      <c r="I28" s="561">
        <f>SUM(I29:I57)</f>
        <v>0</v>
      </c>
      <c r="J28" s="561"/>
      <c r="K28" s="561"/>
      <c r="L28" s="561"/>
      <c r="M28" s="547"/>
      <c r="N28" s="574"/>
    </row>
    <row r="29" s="537" customFormat="1" spans="2:14">
      <c r="B29" s="554" t="s">
        <v>332</v>
      </c>
      <c r="C29" s="552" t="s">
        <v>333</v>
      </c>
      <c r="D29" s="550"/>
      <c r="E29" s="564">
        <v>11200000</v>
      </c>
      <c r="F29" s="563"/>
      <c r="G29" s="550"/>
      <c r="H29" s="550"/>
      <c r="I29" s="565"/>
      <c r="J29" s="565"/>
      <c r="K29" s="565"/>
      <c r="L29" s="565"/>
      <c r="M29" s="575"/>
      <c r="N29" s="576"/>
    </row>
    <row r="30" s="537" customFormat="1" spans="2:14">
      <c r="B30" s="555" t="s">
        <v>334</v>
      </c>
      <c r="C30" s="552" t="s">
        <v>333</v>
      </c>
      <c r="D30" s="550"/>
      <c r="E30" s="564">
        <v>14400000</v>
      </c>
      <c r="F30" s="563"/>
      <c r="G30" s="550"/>
      <c r="H30" s="550"/>
      <c r="I30" s="565"/>
      <c r="J30" s="565"/>
      <c r="K30" s="565"/>
      <c r="L30" s="565"/>
      <c r="M30" s="575"/>
      <c r="N30" s="576"/>
    </row>
    <row r="31" s="537" customFormat="1" spans="2:14">
      <c r="B31" s="554" t="s">
        <v>335</v>
      </c>
      <c r="C31" s="552" t="s">
        <v>333</v>
      </c>
      <c r="D31" s="550"/>
      <c r="E31" s="564">
        <v>26850000</v>
      </c>
      <c r="F31" s="563"/>
      <c r="G31" s="550"/>
      <c r="H31" s="550"/>
      <c r="I31" s="565"/>
      <c r="J31" s="565"/>
      <c r="K31" s="565"/>
      <c r="L31" s="565"/>
      <c r="M31" s="575"/>
      <c r="N31" s="576"/>
    </row>
    <row r="32" s="537" customFormat="1" spans="2:14">
      <c r="B32" s="554" t="s">
        <v>336</v>
      </c>
      <c r="C32" s="552" t="s">
        <v>333</v>
      </c>
      <c r="D32" s="550"/>
      <c r="E32" s="564">
        <v>20000000</v>
      </c>
      <c r="F32" s="563"/>
      <c r="G32" s="550"/>
      <c r="H32" s="550"/>
      <c r="I32" s="565"/>
      <c r="J32" s="565"/>
      <c r="K32" s="565"/>
      <c r="L32" s="565"/>
      <c r="M32" s="575"/>
      <c r="N32" s="576"/>
    </row>
    <row r="33" s="537" customFormat="1" spans="2:14">
      <c r="B33" s="555" t="s">
        <v>337</v>
      </c>
      <c r="C33" s="552" t="s">
        <v>333</v>
      </c>
      <c r="D33" s="550"/>
      <c r="E33" s="564">
        <v>18160000</v>
      </c>
      <c r="F33" s="563"/>
      <c r="G33" s="550"/>
      <c r="H33" s="550"/>
      <c r="I33" s="565"/>
      <c r="J33" s="565"/>
      <c r="K33" s="565"/>
      <c r="L33" s="565"/>
      <c r="M33" s="575"/>
      <c r="N33" s="576"/>
    </row>
    <row r="34" s="537" customFormat="1" spans="2:14">
      <c r="B34" s="554" t="s">
        <v>338</v>
      </c>
      <c r="C34" s="552" t="s">
        <v>333</v>
      </c>
      <c r="D34" s="550"/>
      <c r="E34" s="564">
        <v>15000000</v>
      </c>
      <c r="F34" s="563"/>
      <c r="G34" s="550"/>
      <c r="H34" s="550"/>
      <c r="I34" s="565"/>
      <c r="J34" s="565"/>
      <c r="K34" s="565"/>
      <c r="L34" s="565"/>
      <c r="M34" s="575"/>
      <c r="N34" s="576"/>
    </row>
    <row r="35" s="537" customFormat="1" spans="2:14">
      <c r="B35" s="554" t="s">
        <v>339</v>
      </c>
      <c r="C35" s="552" t="s">
        <v>333</v>
      </c>
      <c r="D35" s="550"/>
      <c r="E35" s="564">
        <v>2000000</v>
      </c>
      <c r="F35" s="563"/>
      <c r="G35" s="550"/>
      <c r="H35" s="550"/>
      <c r="I35" s="565"/>
      <c r="J35" s="565"/>
      <c r="K35" s="565"/>
      <c r="L35" s="565"/>
      <c r="M35" s="575"/>
      <c r="N35" s="576"/>
    </row>
    <row r="36" s="537" customFormat="1" spans="2:14">
      <c r="B36" s="554" t="s">
        <v>340</v>
      </c>
      <c r="C36" s="552" t="s">
        <v>333</v>
      </c>
      <c r="D36" s="550"/>
      <c r="E36" s="564">
        <v>12000000</v>
      </c>
      <c r="F36" s="563"/>
      <c r="G36" s="550"/>
      <c r="H36" s="550"/>
      <c r="I36" s="565"/>
      <c r="J36" s="565"/>
      <c r="K36" s="565"/>
      <c r="L36" s="565"/>
      <c r="M36" s="575"/>
      <c r="N36" s="576"/>
    </row>
    <row r="37" s="537" customFormat="1" spans="2:14">
      <c r="B37" s="551" t="s">
        <v>341</v>
      </c>
      <c r="C37" s="552" t="s">
        <v>333</v>
      </c>
      <c r="D37" s="550"/>
      <c r="E37" s="564">
        <v>0</v>
      </c>
      <c r="F37" s="563"/>
      <c r="G37" s="550"/>
      <c r="H37" s="550"/>
      <c r="I37" s="565"/>
      <c r="J37" s="565"/>
      <c r="K37" s="565"/>
      <c r="L37" s="565"/>
      <c r="M37" s="575"/>
      <c r="N37" s="576"/>
    </row>
    <row r="38" s="537" customFormat="1" spans="2:14">
      <c r="B38" s="551" t="s">
        <v>342</v>
      </c>
      <c r="C38" s="552" t="s">
        <v>333</v>
      </c>
      <c r="D38" s="550"/>
      <c r="E38" s="564">
        <v>20000000</v>
      </c>
      <c r="F38" s="563"/>
      <c r="G38" s="550"/>
      <c r="H38" s="550"/>
      <c r="I38" s="565"/>
      <c r="J38" s="565"/>
      <c r="K38" s="565"/>
      <c r="L38" s="565"/>
      <c r="M38" s="575"/>
      <c r="N38" s="576"/>
    </row>
    <row r="39" s="537" customFormat="1" spans="2:14">
      <c r="B39" s="551" t="s">
        <v>343</v>
      </c>
      <c r="C39" s="552" t="s">
        <v>333</v>
      </c>
      <c r="D39" s="550"/>
      <c r="E39" s="564">
        <v>0</v>
      </c>
      <c r="F39" s="563"/>
      <c r="G39" s="550"/>
      <c r="H39" s="550"/>
      <c r="I39" s="565"/>
      <c r="J39" s="565"/>
      <c r="K39" s="565"/>
      <c r="L39" s="565"/>
      <c r="M39" s="575"/>
      <c r="N39" s="576"/>
    </row>
    <row r="40" s="537" customFormat="1" spans="2:14">
      <c r="B40" s="551" t="s">
        <v>344</v>
      </c>
      <c r="C40" s="552" t="s">
        <v>333</v>
      </c>
      <c r="D40" s="550"/>
      <c r="E40" s="564">
        <v>0</v>
      </c>
      <c r="F40" s="563"/>
      <c r="G40" s="550"/>
      <c r="H40" s="550"/>
      <c r="I40" s="565"/>
      <c r="J40" s="565"/>
      <c r="K40" s="565"/>
      <c r="L40" s="565"/>
      <c r="M40" s="575"/>
      <c r="N40" s="576"/>
    </row>
    <row r="41" s="537" customFormat="1" spans="2:14">
      <c r="B41" s="551" t="s">
        <v>345</v>
      </c>
      <c r="C41" s="552" t="s">
        <v>333</v>
      </c>
      <c r="D41" s="550"/>
      <c r="E41" s="564">
        <v>0</v>
      </c>
      <c r="F41" s="563"/>
      <c r="G41" s="550"/>
      <c r="H41" s="550"/>
      <c r="I41" s="565"/>
      <c r="J41" s="565"/>
      <c r="K41" s="565"/>
      <c r="L41" s="565"/>
      <c r="M41" s="575"/>
      <c r="N41" s="576"/>
    </row>
    <row r="42" s="537" customFormat="1" spans="2:14">
      <c r="B42" s="554" t="s">
        <v>346</v>
      </c>
      <c r="C42" s="552" t="s">
        <v>333</v>
      </c>
      <c r="D42" s="550"/>
      <c r="E42" s="564">
        <v>0</v>
      </c>
      <c r="F42" s="563"/>
      <c r="G42" s="550"/>
      <c r="H42" s="550"/>
      <c r="I42" s="565"/>
      <c r="J42" s="565"/>
      <c r="K42" s="565"/>
      <c r="L42" s="565"/>
      <c r="M42" s="575"/>
      <c r="N42" s="576"/>
    </row>
    <row r="43" s="537" customFormat="1" spans="2:14">
      <c r="B43" s="551" t="s">
        <v>347</v>
      </c>
      <c r="C43" s="552" t="s">
        <v>333</v>
      </c>
      <c r="D43" s="550"/>
      <c r="E43" s="564">
        <v>200000000</v>
      </c>
      <c r="F43" s="563"/>
      <c r="G43" s="550"/>
      <c r="H43" s="550"/>
      <c r="I43" s="565"/>
      <c r="J43" s="565"/>
      <c r="K43" s="565"/>
      <c r="L43" s="565"/>
      <c r="M43" s="575"/>
      <c r="N43" s="576"/>
    </row>
    <row r="44" s="537" customFormat="1" spans="2:14">
      <c r="B44" s="551" t="s">
        <v>348</v>
      </c>
      <c r="C44" s="552" t="s">
        <v>333</v>
      </c>
      <c r="D44" s="550"/>
      <c r="E44" s="564">
        <v>10000000</v>
      </c>
      <c r="F44" s="563"/>
      <c r="G44" s="550"/>
      <c r="H44" s="550"/>
      <c r="I44" s="565"/>
      <c r="J44" s="565"/>
      <c r="K44" s="565"/>
      <c r="L44" s="565"/>
      <c r="M44" s="575"/>
      <c r="N44" s="576"/>
    </row>
    <row r="45" s="537" customFormat="1" spans="2:14">
      <c r="B45" s="551" t="s">
        <v>349</v>
      </c>
      <c r="C45" s="552" t="s">
        <v>333</v>
      </c>
      <c r="D45" s="550"/>
      <c r="E45" s="564">
        <v>20000000</v>
      </c>
      <c r="F45" s="563"/>
      <c r="G45" s="550"/>
      <c r="H45" s="550"/>
      <c r="I45" s="565"/>
      <c r="J45" s="565"/>
      <c r="K45" s="565"/>
      <c r="L45" s="565"/>
      <c r="M45" s="575"/>
      <c r="N45" s="576"/>
    </row>
    <row r="46" s="537" customFormat="1" spans="2:14">
      <c r="B46" s="551" t="s">
        <v>350</v>
      </c>
      <c r="C46" s="552" t="s">
        <v>333</v>
      </c>
      <c r="D46" s="550" t="s">
        <v>351</v>
      </c>
      <c r="E46" s="564">
        <v>20000000</v>
      </c>
      <c r="F46" s="563"/>
      <c r="G46" s="550"/>
      <c r="H46" s="550"/>
      <c r="I46" s="565"/>
      <c r="J46" s="565"/>
      <c r="K46" s="565"/>
      <c r="L46" s="565"/>
      <c r="M46" s="575"/>
      <c r="N46" s="576"/>
    </row>
    <row r="47" s="537" customFormat="1" spans="2:14">
      <c r="B47" s="551" t="s">
        <v>352</v>
      </c>
      <c r="C47" s="552" t="s">
        <v>333</v>
      </c>
      <c r="D47" s="550" t="s">
        <v>351</v>
      </c>
      <c r="E47" s="564">
        <v>20000000</v>
      </c>
      <c r="F47" s="563"/>
      <c r="G47" s="550"/>
      <c r="H47" s="550"/>
      <c r="I47" s="565"/>
      <c r="J47" s="565"/>
      <c r="K47" s="565"/>
      <c r="L47" s="565"/>
      <c r="M47" s="575"/>
      <c r="N47" s="576"/>
    </row>
    <row r="48" s="537" customFormat="1" ht="25.5" spans="2:14">
      <c r="B48" s="551" t="s">
        <v>353</v>
      </c>
      <c r="C48" s="552" t="s">
        <v>333</v>
      </c>
      <c r="D48" s="550" t="s">
        <v>351</v>
      </c>
      <c r="E48" s="564">
        <v>0</v>
      </c>
      <c r="F48" s="563"/>
      <c r="G48" s="550"/>
      <c r="H48" s="550"/>
      <c r="I48" s="565"/>
      <c r="J48" s="565"/>
      <c r="K48" s="565"/>
      <c r="L48" s="565"/>
      <c r="M48" s="575"/>
      <c r="N48" s="576"/>
    </row>
    <row r="49" s="537" customFormat="1" spans="2:14">
      <c r="B49" s="551" t="s">
        <v>354</v>
      </c>
      <c r="C49" s="552" t="s">
        <v>333</v>
      </c>
      <c r="D49" s="550" t="s">
        <v>351</v>
      </c>
      <c r="E49" s="564">
        <v>16000000</v>
      </c>
      <c r="F49" s="563"/>
      <c r="G49" s="550"/>
      <c r="H49" s="550"/>
      <c r="I49" s="565"/>
      <c r="J49" s="565"/>
      <c r="K49" s="565"/>
      <c r="L49" s="565"/>
      <c r="M49" s="575"/>
      <c r="N49" s="576"/>
    </row>
    <row r="50" s="537" customFormat="1" spans="2:14">
      <c r="B50" s="554" t="s">
        <v>355</v>
      </c>
      <c r="C50" s="552" t="s">
        <v>333</v>
      </c>
      <c r="D50" s="550" t="s">
        <v>351</v>
      </c>
      <c r="E50" s="564">
        <v>9000000</v>
      </c>
      <c r="F50" s="563"/>
      <c r="G50" s="550"/>
      <c r="H50" s="550"/>
      <c r="I50" s="565"/>
      <c r="J50" s="565"/>
      <c r="K50" s="565"/>
      <c r="L50" s="565"/>
      <c r="M50" s="575"/>
      <c r="N50" s="576"/>
    </row>
    <row r="51" s="537" customFormat="1" spans="2:14">
      <c r="B51" s="554" t="s">
        <v>356</v>
      </c>
      <c r="C51" s="552" t="s">
        <v>333</v>
      </c>
      <c r="D51" s="550" t="s">
        <v>351</v>
      </c>
      <c r="E51" s="564">
        <v>40000000</v>
      </c>
      <c r="F51" s="563"/>
      <c r="G51" s="550"/>
      <c r="H51" s="550"/>
      <c r="I51" s="565"/>
      <c r="J51" s="565"/>
      <c r="K51" s="565"/>
      <c r="L51" s="565"/>
      <c r="M51" s="575"/>
      <c r="N51" s="576"/>
    </row>
    <row r="52" s="537" customFormat="1" spans="2:14">
      <c r="B52" s="554" t="s">
        <v>357</v>
      </c>
      <c r="C52" s="552" t="s">
        <v>333</v>
      </c>
      <c r="D52" s="550" t="s">
        <v>351</v>
      </c>
      <c r="E52" s="564">
        <v>0</v>
      </c>
      <c r="F52" s="563"/>
      <c r="G52" s="550"/>
      <c r="H52" s="550"/>
      <c r="I52" s="565"/>
      <c r="J52" s="565"/>
      <c r="K52" s="565"/>
      <c r="L52" s="565"/>
      <c r="M52" s="575"/>
      <c r="N52" s="576"/>
    </row>
    <row r="53" s="537" customFormat="1" spans="2:14">
      <c r="B53" s="554" t="s">
        <v>358</v>
      </c>
      <c r="C53" s="552" t="s">
        <v>333</v>
      </c>
      <c r="D53" s="550" t="s">
        <v>351</v>
      </c>
      <c r="E53" s="564">
        <v>0</v>
      </c>
      <c r="F53" s="563"/>
      <c r="G53" s="550"/>
      <c r="H53" s="550"/>
      <c r="I53" s="565"/>
      <c r="J53" s="565"/>
      <c r="K53" s="565"/>
      <c r="L53" s="565"/>
      <c r="M53" s="575"/>
      <c r="N53" s="576"/>
    </row>
    <row r="54" s="537" customFormat="1" spans="2:14">
      <c r="B54" s="554" t="s">
        <v>359</v>
      </c>
      <c r="C54" s="552" t="s">
        <v>333</v>
      </c>
      <c r="D54" s="550" t="s">
        <v>351</v>
      </c>
      <c r="E54" s="564">
        <v>67422076.6713517</v>
      </c>
      <c r="F54" s="563"/>
      <c r="G54" s="550"/>
      <c r="H54" s="550"/>
      <c r="I54" s="565"/>
      <c r="J54" s="565"/>
      <c r="K54" s="565"/>
      <c r="L54" s="565"/>
      <c r="M54" s="575"/>
      <c r="N54" s="576"/>
    </row>
    <row r="55" s="537" customFormat="1" spans="2:14">
      <c r="B55" s="554" t="s">
        <v>360</v>
      </c>
      <c r="C55" s="552" t="s">
        <v>333</v>
      </c>
      <c r="D55" s="550" t="s">
        <v>351</v>
      </c>
      <c r="E55" s="564">
        <v>6000000</v>
      </c>
      <c r="F55" s="563"/>
      <c r="G55" s="550"/>
      <c r="H55" s="550"/>
      <c r="I55" s="565"/>
      <c r="J55" s="565"/>
      <c r="K55" s="565"/>
      <c r="L55" s="565"/>
      <c r="M55" s="575"/>
      <c r="N55" s="576"/>
    </row>
    <row r="56" s="537" customFormat="1" spans="2:14">
      <c r="B56" s="554" t="s">
        <v>361</v>
      </c>
      <c r="C56" s="552" t="s">
        <v>333</v>
      </c>
      <c r="D56" s="550" t="s">
        <v>351</v>
      </c>
      <c r="E56" s="564">
        <v>11600000</v>
      </c>
      <c r="F56" s="563"/>
      <c r="G56" s="550"/>
      <c r="H56" s="550"/>
      <c r="I56" s="563"/>
      <c r="J56" s="565"/>
      <c r="K56" s="565"/>
      <c r="L56" s="565"/>
      <c r="M56" s="575"/>
      <c r="N56" s="576"/>
    </row>
    <row r="57" s="537" customFormat="1" spans="2:14">
      <c r="B57" s="556"/>
      <c r="C57" s="552"/>
      <c r="D57" s="550" t="s">
        <v>351</v>
      </c>
      <c r="E57" s="564"/>
      <c r="F57" s="563"/>
      <c r="G57" s="550"/>
      <c r="H57" s="550"/>
      <c r="I57" s="563"/>
      <c r="J57" s="565"/>
      <c r="K57" s="565"/>
      <c r="L57" s="565"/>
      <c r="M57" s="575"/>
      <c r="N57" s="576"/>
    </row>
    <row r="58" s="537" customFormat="1" ht="15.75" spans="2:14">
      <c r="B58" s="547" t="s">
        <v>362</v>
      </c>
      <c r="C58" s="547"/>
      <c r="D58" s="547" t="s">
        <v>351</v>
      </c>
      <c r="E58" s="561">
        <f>SUM(E59:E68)</f>
        <v>773612343</v>
      </c>
      <c r="F58" s="561">
        <f>SUM(F59:F68)</f>
        <v>0</v>
      </c>
      <c r="G58" s="561">
        <f>SUM(G59:G68)</f>
        <v>0</v>
      </c>
      <c r="H58" s="561">
        <f>SUM(H59:H68)</f>
        <v>0</v>
      </c>
      <c r="I58" s="561">
        <f>SUM(I59:I68)</f>
        <v>0</v>
      </c>
      <c r="J58" s="561"/>
      <c r="K58" s="561"/>
      <c r="L58" s="561"/>
      <c r="M58" s="561"/>
      <c r="N58" s="574"/>
    </row>
    <row r="59" s="537" customFormat="1" spans="2:14">
      <c r="B59" s="551" t="s">
        <v>363</v>
      </c>
      <c r="C59" s="552" t="s">
        <v>364</v>
      </c>
      <c r="D59" s="550" t="s">
        <v>351</v>
      </c>
      <c r="E59" s="564">
        <v>122500000</v>
      </c>
      <c r="F59" s="565"/>
      <c r="G59" s="550"/>
      <c r="H59" s="550"/>
      <c r="I59" s="563"/>
      <c r="J59" s="565"/>
      <c r="K59" s="565"/>
      <c r="L59" s="565"/>
      <c r="M59" s="575"/>
      <c r="N59" s="576"/>
    </row>
    <row r="60" s="537" customFormat="1" spans="2:14">
      <c r="B60" s="551" t="s">
        <v>365</v>
      </c>
      <c r="C60" s="552" t="s">
        <v>366</v>
      </c>
      <c r="D60" s="550" t="s">
        <v>351</v>
      </c>
      <c r="E60" s="564">
        <v>58612343</v>
      </c>
      <c r="F60" s="563"/>
      <c r="G60" s="550"/>
      <c r="H60" s="550"/>
      <c r="I60" s="563"/>
      <c r="J60" s="565"/>
      <c r="K60" s="565"/>
      <c r="L60" s="565"/>
      <c r="M60" s="575"/>
      <c r="N60" s="576"/>
    </row>
    <row r="61" s="537" customFormat="1" spans="2:14">
      <c r="B61" s="551" t="s">
        <v>367</v>
      </c>
      <c r="C61" s="552" t="s">
        <v>368</v>
      </c>
      <c r="D61" s="557"/>
      <c r="E61" s="564">
        <v>155000000</v>
      </c>
      <c r="F61" s="566"/>
      <c r="G61" s="557"/>
      <c r="H61" s="557"/>
      <c r="I61" s="566"/>
      <c r="J61" s="570"/>
      <c r="K61" s="565"/>
      <c r="L61" s="570"/>
      <c r="M61" s="575"/>
      <c r="N61" s="577"/>
    </row>
    <row r="62" s="537" customFormat="1" spans="2:14">
      <c r="B62" s="551" t="s">
        <v>369</v>
      </c>
      <c r="C62" s="552" t="s">
        <v>368</v>
      </c>
      <c r="D62" s="550" t="s">
        <v>370</v>
      </c>
      <c r="E62" s="564">
        <v>180000000</v>
      </c>
      <c r="F62" s="563"/>
      <c r="G62" s="550"/>
      <c r="H62" s="550"/>
      <c r="I62" s="563"/>
      <c r="J62" s="565"/>
      <c r="K62" s="565"/>
      <c r="L62" s="565"/>
      <c r="M62" s="575"/>
      <c r="N62" s="576"/>
    </row>
    <row r="63" s="537" customFormat="1" spans="2:14">
      <c r="B63" s="551" t="s">
        <v>371</v>
      </c>
      <c r="C63" s="552" t="s">
        <v>368</v>
      </c>
      <c r="D63" s="550"/>
      <c r="E63" s="564">
        <v>18000000</v>
      </c>
      <c r="F63" s="563"/>
      <c r="G63" s="550"/>
      <c r="H63" s="550"/>
      <c r="I63" s="563"/>
      <c r="J63" s="565"/>
      <c r="K63" s="565"/>
      <c r="L63" s="565"/>
      <c r="M63" s="575"/>
      <c r="N63" s="576"/>
    </row>
    <row r="64" s="537" customFormat="1" spans="2:14">
      <c r="B64" s="551" t="s">
        <v>372</v>
      </c>
      <c r="C64" s="552" t="s">
        <v>368</v>
      </c>
      <c r="D64" s="550"/>
      <c r="E64" s="564">
        <v>20000000</v>
      </c>
      <c r="F64" s="563"/>
      <c r="G64" s="550"/>
      <c r="H64" s="550"/>
      <c r="I64" s="563"/>
      <c r="J64" s="565"/>
      <c r="K64" s="565"/>
      <c r="L64" s="565"/>
      <c r="M64" s="575"/>
      <c r="N64" s="576"/>
    </row>
    <row r="65" s="537" customFormat="1" spans="2:14">
      <c r="B65" s="551" t="s">
        <v>373</v>
      </c>
      <c r="C65" s="552" t="s">
        <v>368</v>
      </c>
      <c r="D65" s="550"/>
      <c r="E65" s="564">
        <v>29500000</v>
      </c>
      <c r="F65" s="563"/>
      <c r="G65" s="550"/>
      <c r="H65" s="550"/>
      <c r="I65" s="563"/>
      <c r="J65" s="565"/>
      <c r="K65" s="565"/>
      <c r="L65" s="565"/>
      <c r="M65" s="575"/>
      <c r="N65" s="576"/>
    </row>
    <row r="66" s="537" customFormat="1" spans="2:14">
      <c r="B66" s="551" t="s">
        <v>374</v>
      </c>
      <c r="C66" s="552" t="s">
        <v>321</v>
      </c>
      <c r="D66" s="550"/>
      <c r="E66" s="564">
        <v>90000000</v>
      </c>
      <c r="F66" s="563"/>
      <c r="G66" s="550"/>
      <c r="H66" s="550"/>
      <c r="I66" s="563"/>
      <c r="J66" s="565"/>
      <c r="K66" s="565"/>
      <c r="L66" s="565"/>
      <c r="M66" s="575"/>
      <c r="N66" s="576"/>
    </row>
    <row r="67" s="537" customFormat="1" spans="2:14">
      <c r="B67" s="551" t="s">
        <v>375</v>
      </c>
      <c r="C67" s="552" t="s">
        <v>376</v>
      </c>
      <c r="D67" s="550"/>
      <c r="E67" s="564">
        <v>100000000</v>
      </c>
      <c r="F67" s="563"/>
      <c r="G67" s="550"/>
      <c r="H67" s="550"/>
      <c r="I67" s="563"/>
      <c r="J67" s="565"/>
      <c r="K67" s="565"/>
      <c r="L67" s="565"/>
      <c r="M67" s="575"/>
      <c r="N67" s="576"/>
    </row>
    <row r="68" s="537" customFormat="1" spans="2:14">
      <c r="B68" s="551"/>
      <c r="C68" s="552"/>
      <c r="D68" s="550"/>
      <c r="E68" s="564"/>
      <c r="F68" s="563"/>
      <c r="G68" s="550"/>
      <c r="H68" s="550"/>
      <c r="I68" s="563"/>
      <c r="J68" s="565"/>
      <c r="K68" s="565"/>
      <c r="L68" s="565"/>
      <c r="M68" s="575"/>
      <c r="N68" s="576"/>
    </row>
    <row r="69" s="537" customFormat="1" ht="15.75" spans="2:14">
      <c r="B69" s="547" t="s">
        <v>247</v>
      </c>
      <c r="C69" s="547" t="s">
        <v>377</v>
      </c>
      <c r="D69" s="547"/>
      <c r="E69" s="561">
        <v>235177516.377542</v>
      </c>
      <c r="F69" s="561">
        <v>235177516.377542</v>
      </c>
      <c r="G69" s="561">
        <v>235177516.377542</v>
      </c>
      <c r="H69" s="561">
        <v>235177516.377542</v>
      </c>
      <c r="I69" s="561">
        <v>235177516.377542</v>
      </c>
      <c r="J69" s="561"/>
      <c r="K69" s="561"/>
      <c r="L69" s="561"/>
      <c r="M69" s="561"/>
      <c r="N69" s="574"/>
    </row>
    <row r="70" ht="15.75" spans="2:14">
      <c r="B70" s="578" t="s">
        <v>378</v>
      </c>
      <c r="C70" s="578"/>
      <c r="D70" s="578"/>
      <c r="E70" s="579">
        <f>+E58+E28+E4+E69</f>
        <v>12390442550.4328</v>
      </c>
      <c r="F70" s="578"/>
      <c r="G70" s="578"/>
      <c r="H70" s="578"/>
      <c r="I70" s="578"/>
      <c r="J70" s="578"/>
      <c r="K70" s="578"/>
      <c r="L70" s="578"/>
      <c r="M70" s="578"/>
      <c r="N70" s="578"/>
    </row>
    <row r="93" spans="2:14">
      <c r="B93" s="537" t="s">
        <v>379</v>
      </c>
      <c r="E93" s="538"/>
      <c r="I93" s="538"/>
      <c r="J93" s="538"/>
      <c r="K93" s="538"/>
      <c r="L93" s="538"/>
      <c r="M93" s="538"/>
      <c r="N93" s="538"/>
    </row>
    <row r="94" spans="2:14">
      <c r="B94" s="537" t="s">
        <v>380</v>
      </c>
      <c r="E94" s="538"/>
      <c r="I94" s="538"/>
      <c r="J94" s="538"/>
      <c r="K94" s="538"/>
      <c r="L94" s="538"/>
      <c r="M94" s="538"/>
      <c r="N94" s="538"/>
    </row>
    <row r="95" spans="2:14">
      <c r="B95" s="537" t="s">
        <v>381</v>
      </c>
      <c r="E95" s="538"/>
      <c r="I95" s="538"/>
      <c r="J95" s="538"/>
      <c r="K95" s="538"/>
      <c r="L95" s="538"/>
      <c r="M95" s="538"/>
      <c r="N95" s="538"/>
    </row>
    <row r="96" spans="2:14">
      <c r="B96" s="537" t="s">
        <v>382</v>
      </c>
      <c r="E96" s="538"/>
      <c r="I96" s="538"/>
      <c r="J96" s="538"/>
      <c r="K96" s="538"/>
      <c r="L96" s="538"/>
      <c r="M96" s="538"/>
      <c r="N96" s="538"/>
    </row>
  </sheetData>
  <dataValidations count="2">
    <dataValidation type="list" allowBlank="1" showInputMessage="1" showErrorMessage="1" sqref="HF4:HF66 HF65573:HF65602 HF131109:HF131138 HF196645:HF196674 HF262181:HF262210 HF327717:HF327746 HF393253:HF393282 HF458789:HF458818 HF524325:HF524354 HF589861:HF589890 HF655397:HF655426 HF720933:HF720962 HF786469:HF786498 HF852005:HF852034 HF917541:HF917570 HF983077:HF983106 RB4:RB66 RB65573:RB65602 RB131109:RB131138 RB196645:RB196674 RB262181:RB262210 RB327717:RB327746 RB393253:RB393282 RB458789:RB458818 RB524325:RB524354 RB589861:RB589890 RB655397:RB655426 RB720933:RB720962 RB786469:RB786498 RB852005:RB852034 RB917541:RB917570 RB983077:RB983106 AAX4:AAX66 AAX65573:AAX65602 AAX131109:AAX131138 AAX196645:AAX196674 AAX262181:AAX262210 AAX327717:AAX327746 AAX393253:AAX393282 AAX458789:AAX458818 AAX524325:AAX524354 AAX589861:AAX589890 AAX655397:AAX655426 AAX720933:AAX720962 AAX786469:AAX786498 AAX852005:AAX852034 AAX917541:AAX917570 AAX983077:AAX983106 AKT4:AKT66 AKT65573:AKT65602 AKT131109:AKT131138 AKT196645:AKT196674 AKT262181:AKT262210 AKT327717:AKT327746 AKT393253:AKT393282 AKT458789:AKT458818 AKT524325:AKT524354 AKT589861:AKT589890 AKT655397:AKT655426 AKT720933:AKT720962 AKT786469:AKT786498 AKT852005:AKT852034 AKT917541:AKT917570 AKT983077:AKT983106 AUP4:AUP66 AUP65573:AUP65602 AUP131109:AUP131138 AUP196645:AUP196674 AUP262181:AUP262210 AUP327717:AUP327746 AUP393253:AUP393282 AUP458789:AUP458818 AUP524325:AUP524354 AUP589861:AUP589890 AUP655397:AUP655426 AUP720933:AUP720962 AUP786469:AUP786498 AUP852005:AUP852034 AUP917541:AUP917570 AUP983077:AUP983106 BEL4:BEL66 BEL65573:BEL65602 BEL131109:BEL131138 BEL196645:BEL196674 BEL262181:BEL262210 BEL327717:BEL327746 BEL393253:BEL393282 BEL458789:BEL458818 BEL524325:BEL524354 BEL589861:BEL589890 BEL655397:BEL655426 BEL720933:BEL720962 BEL786469:BEL786498 BEL852005:BEL852034 BEL917541:BEL917570 BEL983077:BEL983106 BOH4:BOH66 BOH65573:BOH65602 BOH131109:BOH131138 BOH196645:BOH196674 BOH262181:BOH262210 BOH327717:BOH327746 BOH393253:BOH393282 BOH458789:BOH458818 BOH524325:BOH524354 BOH589861:BOH589890 BOH655397:BOH655426 BOH720933:BOH720962 BOH786469:BOH786498 BOH852005:BOH852034 BOH917541:BOH917570 BOH983077:BOH983106 BYD4:BYD66 BYD65573:BYD65602 BYD131109:BYD131138 BYD196645:BYD196674 BYD262181:BYD262210 BYD327717:BYD327746 BYD393253:BYD393282 BYD458789:BYD458818 BYD524325:BYD524354 BYD589861:BYD589890 BYD655397:BYD655426 BYD720933:BYD720962 BYD786469:BYD786498 BYD852005:BYD852034 BYD917541:BYD917570 BYD983077:BYD983106 CHZ4:CHZ66 CHZ65573:CHZ65602 CHZ131109:CHZ131138 CHZ196645:CHZ196674 CHZ262181:CHZ262210 CHZ327717:CHZ327746 CHZ393253:CHZ393282 CHZ458789:CHZ458818 CHZ524325:CHZ524354 CHZ589861:CHZ589890 CHZ655397:CHZ655426 CHZ720933:CHZ720962 CHZ786469:CHZ786498 CHZ852005:CHZ852034 CHZ917541:CHZ917570 CHZ983077:CHZ983106 CRV4:CRV66 CRV65573:CRV65602 CRV131109:CRV131138 CRV196645:CRV196674 CRV262181:CRV262210 CRV327717:CRV327746 CRV393253:CRV393282 CRV458789:CRV458818 CRV524325:CRV524354 CRV589861:CRV589890 CRV655397:CRV655426 CRV720933:CRV720962 CRV786469:CRV786498 CRV852005:CRV852034 CRV917541:CRV917570 CRV983077:CRV983106 DBR4:DBR66 DBR65573:DBR65602 DBR131109:DBR131138 DBR196645:DBR196674 DBR262181:DBR262210 DBR327717:DBR327746 DBR393253:DBR393282 DBR458789:DBR458818 DBR524325:DBR524354 DBR589861:DBR589890 DBR655397:DBR655426 DBR720933:DBR720962 DBR786469:DBR786498 DBR852005:DBR852034 DBR917541:DBR917570 DBR983077:DBR983106 DLN4:DLN66 DLN65573:DLN65602 DLN131109:DLN131138 DLN196645:DLN196674 DLN262181:DLN262210 DLN327717:DLN327746 DLN393253:DLN393282 DLN458789:DLN458818 DLN524325:DLN524354 DLN589861:DLN589890 DLN655397:DLN655426 DLN720933:DLN720962 DLN786469:DLN786498 DLN852005:DLN852034 DLN917541:DLN917570 DLN983077:DLN983106 DVJ4:DVJ66 DVJ65573:DVJ65602 DVJ131109:DVJ131138 DVJ196645:DVJ196674 DVJ262181:DVJ262210 DVJ327717:DVJ327746 DVJ393253:DVJ393282 DVJ458789:DVJ458818 DVJ524325:DVJ524354 DVJ589861:DVJ589890 DVJ655397:DVJ655426 DVJ720933:DVJ720962 DVJ786469:DVJ786498 DVJ852005:DVJ852034 DVJ917541:DVJ917570 DVJ983077:DVJ983106 EFF4:EFF66 EFF65573:EFF65602 EFF131109:EFF131138 EFF196645:EFF196674 EFF262181:EFF262210 EFF327717:EFF327746 EFF393253:EFF393282 EFF458789:EFF458818 EFF524325:EFF524354 EFF589861:EFF589890 EFF655397:EFF655426 EFF720933:EFF720962 EFF786469:EFF786498 EFF852005:EFF852034 EFF917541:EFF917570 EFF983077:EFF983106 EPB4:EPB66 EPB65573:EPB65602 EPB131109:EPB131138 EPB196645:EPB196674 EPB262181:EPB262210 EPB327717:EPB327746 EPB393253:EPB393282 EPB458789:EPB458818 EPB524325:EPB524354 EPB589861:EPB589890 EPB655397:EPB655426 EPB720933:EPB720962 EPB786469:EPB786498 EPB852005:EPB852034 EPB917541:EPB917570 EPB983077:EPB983106 EYX4:EYX66 EYX65573:EYX65602 EYX131109:EYX131138 EYX196645:EYX196674 EYX262181:EYX262210 EYX327717:EYX327746 EYX393253:EYX393282 EYX458789:EYX458818 EYX524325:EYX524354 EYX589861:EYX589890 EYX655397:EYX655426 EYX720933:EYX720962 EYX786469:EYX786498 EYX852005:EYX852034 EYX917541:EYX917570 EYX983077:EYX983106 FIT4:FIT66 FIT65573:FIT65602 FIT131109:FIT131138 FIT196645:FIT196674 FIT262181:FIT262210 FIT327717:FIT327746 FIT393253:FIT393282 FIT458789:FIT458818 FIT524325:FIT524354 FIT589861:FIT589890 FIT655397:FIT655426 FIT720933:FIT720962 FIT786469:FIT786498 FIT852005:FIT852034 FIT917541:FIT917570 FIT983077:FIT983106 FSP4:FSP66 FSP65573:FSP65602 FSP131109:FSP131138 FSP196645:FSP196674 FSP262181:FSP262210 FSP327717:FSP327746 FSP393253:FSP393282 FSP458789:FSP458818 FSP524325:FSP524354 FSP589861:FSP589890 FSP655397:FSP655426 FSP720933:FSP720962 FSP786469:FSP786498 FSP852005:FSP852034 FSP917541:FSP917570 FSP983077:FSP983106 GCL4:GCL66 GCL65573:GCL65602 GCL131109:GCL131138 GCL196645:GCL196674 GCL262181:GCL262210 GCL327717:GCL327746 GCL393253:GCL393282 GCL458789:GCL458818 GCL524325:GCL524354 GCL589861:GCL589890 GCL655397:GCL655426 GCL720933:GCL720962 GCL786469:GCL786498 GCL852005:GCL852034 GCL917541:GCL917570 GCL983077:GCL983106 GMH4:GMH66 GMH65573:GMH65602 GMH131109:GMH131138 GMH196645:GMH196674 GMH262181:GMH262210 GMH327717:GMH327746 GMH393253:GMH393282 GMH458789:GMH458818 GMH524325:GMH524354 GMH589861:GMH589890 GMH655397:GMH655426 GMH720933:GMH720962 GMH786469:GMH786498 GMH852005:GMH852034 GMH917541:GMH917570 GMH983077:GMH983106 GWD4:GWD66 GWD65573:GWD65602 GWD131109:GWD131138 GWD196645:GWD196674 GWD262181:GWD262210 GWD327717:GWD327746 GWD393253:GWD393282 GWD458789:GWD458818 GWD524325:GWD524354 GWD589861:GWD589890 GWD655397:GWD655426 GWD720933:GWD720962 GWD786469:GWD786498 GWD852005:GWD852034 GWD917541:GWD917570 GWD983077:GWD983106 HFZ4:HFZ66 HFZ65573:HFZ65602 HFZ131109:HFZ131138 HFZ196645:HFZ196674 HFZ262181:HFZ262210 HFZ327717:HFZ327746 HFZ393253:HFZ393282 HFZ458789:HFZ458818 HFZ524325:HFZ524354 HFZ589861:HFZ589890 HFZ655397:HFZ655426 HFZ720933:HFZ720962 HFZ786469:HFZ786498 HFZ852005:HFZ852034 HFZ917541:HFZ917570 HFZ983077:HFZ983106 HPV4:HPV66 HPV65573:HPV65602 HPV131109:HPV131138 HPV196645:HPV196674 HPV262181:HPV262210 HPV327717:HPV327746 HPV393253:HPV393282 HPV458789:HPV458818 HPV524325:HPV524354 HPV589861:HPV589890 HPV655397:HPV655426 HPV720933:HPV720962 HPV786469:HPV786498 HPV852005:HPV852034 HPV917541:HPV917570 HPV983077:HPV983106 HZR4:HZR66 HZR65573:HZR65602 HZR131109:HZR131138 HZR196645:HZR196674 HZR262181:HZR262210 HZR327717:HZR327746 HZR393253:HZR393282 HZR458789:HZR458818 HZR524325:HZR524354 HZR589861:HZR589890 HZR655397:HZR655426 HZR720933:HZR720962 HZR786469:HZR786498 HZR852005:HZR852034 HZR917541:HZR917570 HZR983077:HZR983106 IJN4:IJN66 IJN65573:IJN65602 IJN131109:IJN131138 IJN196645:IJN196674 IJN262181:IJN262210 IJN327717:IJN327746 IJN393253:IJN393282 IJN458789:IJN458818 IJN524325:IJN524354 IJN589861:IJN589890 IJN655397:IJN655426 IJN720933:IJN720962 IJN786469:IJN786498 IJN852005:IJN852034 IJN917541:IJN917570 IJN983077:IJN983106 ITJ4:ITJ66 ITJ65573:ITJ65602 ITJ131109:ITJ131138 ITJ196645:ITJ196674 ITJ262181:ITJ262210 ITJ327717:ITJ327746 ITJ393253:ITJ393282 ITJ458789:ITJ458818 ITJ524325:ITJ524354 ITJ589861:ITJ589890 ITJ655397:ITJ655426 ITJ720933:ITJ720962 ITJ786469:ITJ786498 ITJ852005:ITJ852034 ITJ917541:ITJ917570 ITJ983077:ITJ983106 JDF4:JDF66 JDF65573:JDF65602 JDF131109:JDF131138 JDF196645:JDF196674 JDF262181:JDF262210 JDF327717:JDF327746 JDF393253:JDF393282 JDF458789:JDF458818 JDF524325:JDF524354 JDF589861:JDF589890 JDF655397:JDF655426 JDF720933:JDF720962 JDF786469:JDF786498 JDF852005:JDF852034 JDF917541:JDF917570 JDF983077:JDF983106 JNB4:JNB66 JNB65573:JNB65602 JNB131109:JNB131138 JNB196645:JNB196674 JNB262181:JNB262210 JNB327717:JNB327746 JNB393253:JNB393282 JNB458789:JNB458818 JNB524325:JNB524354 JNB589861:JNB589890 JNB655397:JNB655426 JNB720933:JNB720962 JNB786469:JNB786498 JNB852005:JNB852034 JNB917541:JNB917570 JNB983077:JNB983106 JWX4:JWX66 JWX65573:JWX65602 JWX131109:JWX131138 JWX196645:JWX196674 JWX262181:JWX262210 JWX327717:JWX327746 JWX393253:JWX393282 JWX458789:JWX458818 JWX524325:JWX524354 JWX589861:JWX589890 JWX655397:JWX655426 JWX720933:JWX720962 JWX786469:JWX786498 JWX852005:JWX852034 JWX917541:JWX917570 JWX983077:JWX983106 KGT4:KGT66 KGT65573:KGT65602 KGT131109:KGT131138 KGT196645:KGT196674 KGT262181:KGT262210 KGT327717:KGT327746 KGT393253:KGT393282 KGT458789:KGT458818 KGT524325:KGT524354 KGT589861:KGT589890 KGT655397:KGT655426 KGT720933:KGT720962 KGT786469:KGT786498 KGT852005:KGT852034 KGT917541:KGT917570 KGT983077:KGT983106 KQP4:KQP66 KQP65573:KQP65602 KQP131109:KQP131138 KQP196645:KQP196674 KQP262181:KQP262210 KQP327717:KQP327746 KQP393253:KQP393282 KQP458789:KQP458818 KQP524325:KQP524354 KQP589861:KQP589890 KQP655397:KQP655426 KQP720933:KQP720962 KQP786469:KQP786498 KQP852005:KQP852034 KQP917541:KQP917570 KQP983077:KQP983106 LAL4:LAL66 LAL65573:LAL65602 LAL131109:LAL131138 LAL196645:LAL196674 LAL262181:LAL262210 LAL327717:LAL327746 LAL393253:LAL393282 LAL458789:LAL458818 LAL524325:LAL524354 LAL589861:LAL589890 LAL655397:LAL655426 LAL720933:LAL720962 LAL786469:LAL786498 LAL852005:LAL852034 LAL917541:LAL917570 LAL983077:LAL983106 LKH4:LKH66 LKH65573:LKH65602 LKH131109:LKH131138 LKH196645:LKH196674 LKH262181:LKH262210 LKH327717:LKH327746 LKH393253:LKH393282 LKH458789:LKH458818 LKH524325:LKH524354 LKH589861:LKH589890 LKH655397:LKH655426 LKH720933:LKH720962 LKH786469:LKH786498 LKH852005:LKH852034 LKH917541:LKH917570 LKH983077:LKH983106 LUD4:LUD66 LUD65573:LUD65602 LUD131109:LUD131138 LUD196645:LUD196674 LUD262181:LUD262210 LUD327717:LUD327746 LUD393253:LUD393282 LUD458789:LUD458818 LUD524325:LUD524354 LUD589861:LUD589890 LUD655397:LUD655426 LUD720933:LUD720962 LUD786469:LUD786498 LUD852005:LUD852034 LUD917541:LUD917570 LUD983077:LUD983106 MDZ4:MDZ66 MDZ65573:MDZ65602 MDZ131109:MDZ131138 MDZ196645:MDZ196674 MDZ262181:MDZ262210 MDZ327717:MDZ327746 MDZ393253:MDZ393282 MDZ458789:MDZ458818 MDZ524325:MDZ524354 MDZ589861:MDZ589890 MDZ655397:MDZ655426 MDZ720933:MDZ720962 MDZ786469:MDZ786498 MDZ852005:MDZ852034 MDZ917541:MDZ917570 MDZ983077:MDZ983106 MNV4:MNV66 MNV65573:MNV65602 MNV131109:MNV131138 MNV196645:MNV196674 MNV262181:MNV262210 MNV327717:MNV327746 MNV393253:MNV393282 MNV458789:MNV458818 MNV524325:MNV524354 MNV589861:MNV589890 MNV655397:MNV655426 MNV720933:MNV720962 MNV786469:MNV786498 MNV852005:MNV852034 MNV917541:MNV917570 MNV983077:MNV983106 MXR4:MXR66 MXR65573:MXR65602 MXR131109:MXR131138 MXR196645:MXR196674 MXR262181:MXR262210 MXR327717:MXR327746 MXR393253:MXR393282 MXR458789:MXR458818 MXR524325:MXR524354 MXR589861:MXR589890 MXR655397:MXR655426 MXR720933:MXR720962 MXR786469:MXR786498 MXR852005:MXR852034 MXR917541:MXR917570 MXR983077:MXR983106 NHN4:NHN66 NHN65573:NHN65602 NHN131109:NHN131138 NHN196645:NHN196674 NHN262181:NHN262210 NHN327717:NHN327746 NHN393253:NHN393282 NHN458789:NHN458818 NHN524325:NHN524354 NHN589861:NHN589890 NHN655397:NHN655426 NHN720933:NHN720962 NHN786469:NHN786498 NHN852005:NHN852034 NHN917541:NHN917570 NHN983077:NHN983106 NRJ4:NRJ66 NRJ65573:NRJ65602 NRJ131109:NRJ131138 NRJ196645:NRJ196674 NRJ262181:NRJ262210 NRJ327717:NRJ327746 NRJ393253:NRJ393282 NRJ458789:NRJ458818 NRJ524325:NRJ524354 NRJ589861:NRJ589890 NRJ655397:NRJ655426 NRJ720933:NRJ720962 NRJ786469:NRJ786498 NRJ852005:NRJ852034 NRJ917541:NRJ917570 NRJ983077:NRJ983106 OBF4:OBF66 OBF65573:OBF65602 OBF131109:OBF131138 OBF196645:OBF196674 OBF262181:OBF262210 OBF327717:OBF327746 OBF393253:OBF393282 OBF458789:OBF458818 OBF524325:OBF524354 OBF589861:OBF589890 OBF655397:OBF655426 OBF720933:OBF720962 OBF786469:OBF786498 OBF852005:OBF852034 OBF917541:OBF917570 OBF983077:OBF983106 OLB4:OLB66 OLB65573:OLB65602 OLB131109:OLB131138 OLB196645:OLB196674 OLB262181:OLB262210 OLB327717:OLB327746 OLB393253:OLB393282 OLB458789:OLB458818 OLB524325:OLB524354 OLB589861:OLB589890 OLB655397:OLB655426 OLB720933:OLB720962 OLB786469:OLB786498 OLB852005:OLB852034 OLB917541:OLB917570 OLB983077:OLB983106 OUX4:OUX66 OUX65573:OUX65602 OUX131109:OUX131138 OUX196645:OUX196674 OUX262181:OUX262210 OUX327717:OUX327746 OUX393253:OUX393282 OUX458789:OUX458818 OUX524325:OUX524354 OUX589861:OUX589890 OUX655397:OUX655426 OUX720933:OUX720962 OUX786469:OUX786498 OUX852005:OUX852034 OUX917541:OUX917570 OUX983077:OUX983106 PET4:PET66 PET65573:PET65602 PET131109:PET131138 PET196645:PET196674 PET262181:PET262210 PET327717:PET327746 PET393253:PET393282 PET458789:PET458818 PET524325:PET524354 PET589861:PET589890 PET655397:PET655426 PET720933:PET720962 PET786469:PET786498 PET852005:PET852034 PET917541:PET917570 PET983077:PET983106 POP4:POP66 POP65573:POP65602 POP131109:POP131138 POP196645:POP196674 POP262181:POP262210 POP327717:POP327746 POP393253:POP393282 POP458789:POP458818 POP524325:POP524354 POP589861:POP589890 POP655397:POP655426 POP720933:POP720962 POP786469:POP786498 POP852005:POP852034 POP917541:POP917570 POP983077:POP983106 PYL4:PYL66 PYL65573:PYL65602 PYL131109:PYL131138 PYL196645:PYL196674 PYL262181:PYL262210 PYL327717:PYL327746 PYL393253:PYL393282 PYL458789:PYL458818 PYL524325:PYL524354 PYL589861:PYL589890 PYL655397:PYL655426 PYL720933:PYL720962 PYL786469:PYL786498 PYL852005:PYL852034 PYL917541:PYL917570 PYL983077:PYL983106 QIH4:QIH66 QIH65573:QIH65602 QIH131109:QIH131138 QIH196645:QIH196674 QIH262181:QIH262210 QIH327717:QIH327746 QIH393253:QIH393282 QIH458789:QIH458818 QIH524325:QIH524354 QIH589861:QIH589890 QIH655397:QIH655426 QIH720933:QIH720962 QIH786469:QIH786498 QIH852005:QIH852034 QIH917541:QIH917570 QIH983077:QIH983106 QSD4:QSD66 QSD65573:QSD65602 QSD131109:QSD131138 QSD196645:QSD196674 QSD262181:QSD262210 QSD327717:QSD327746 QSD393253:QSD393282 QSD458789:QSD458818 QSD524325:QSD524354 QSD589861:QSD589890 QSD655397:QSD655426 QSD720933:QSD720962 QSD786469:QSD786498 QSD852005:QSD852034 QSD917541:QSD917570 QSD983077:QSD983106 RBZ4:RBZ66 RBZ65573:RBZ65602 RBZ131109:RBZ131138 RBZ196645:RBZ196674 RBZ262181:RBZ262210 RBZ327717:RBZ327746 RBZ393253:RBZ393282 RBZ458789:RBZ458818 RBZ524325:RBZ524354 RBZ589861:RBZ589890 RBZ655397:RBZ655426 RBZ720933:RBZ720962 RBZ786469:RBZ786498 RBZ852005:RBZ852034 RBZ917541:RBZ917570 RBZ983077:RBZ983106 RLV4:RLV66 RLV65573:RLV65602 RLV131109:RLV131138 RLV196645:RLV196674 RLV262181:RLV262210 RLV327717:RLV327746 RLV393253:RLV393282 RLV458789:RLV458818 RLV524325:RLV524354 RLV589861:RLV589890 RLV655397:RLV655426 RLV720933:RLV720962 RLV786469:RLV786498 RLV852005:RLV852034 RLV917541:RLV917570 RLV983077:RLV983106 RVR4:RVR66 RVR65573:RVR65602 RVR131109:RVR131138 RVR196645:RVR196674 RVR262181:RVR262210 RVR327717:RVR327746 RVR393253:RVR393282 RVR458789:RVR458818 RVR524325:RVR524354 RVR589861:RVR589890 RVR655397:RVR655426 RVR720933:RVR720962 RVR786469:RVR786498 RVR852005:RVR852034 RVR917541:RVR917570 RVR983077:RVR983106 SFN4:SFN66 SFN65573:SFN65602 SFN131109:SFN131138 SFN196645:SFN196674 SFN262181:SFN262210 SFN327717:SFN327746 SFN393253:SFN393282 SFN458789:SFN458818 SFN524325:SFN524354 SFN589861:SFN589890 SFN655397:SFN655426 SFN720933:SFN720962 SFN786469:SFN786498 SFN852005:SFN852034 SFN917541:SFN917570 SFN983077:SFN983106 SPJ4:SPJ66 SPJ65573:SPJ65602 SPJ131109:SPJ131138 SPJ196645:SPJ196674 SPJ262181:SPJ262210 SPJ327717:SPJ327746 SPJ393253:SPJ393282 SPJ458789:SPJ458818 SPJ524325:SPJ524354 SPJ589861:SPJ589890 SPJ655397:SPJ655426 SPJ720933:SPJ720962 SPJ786469:SPJ786498 SPJ852005:SPJ852034 SPJ917541:SPJ917570 SPJ983077:SPJ983106 SZF4:SZF66 SZF65573:SZF65602 SZF131109:SZF131138 SZF196645:SZF196674 SZF262181:SZF262210 SZF327717:SZF327746 SZF393253:SZF393282 SZF458789:SZF458818 SZF524325:SZF524354 SZF589861:SZF589890 SZF655397:SZF655426 SZF720933:SZF720962 SZF786469:SZF786498 SZF852005:SZF852034 SZF917541:SZF917570 SZF983077:SZF983106 TJB4:TJB66 TJB65573:TJB65602 TJB131109:TJB131138 TJB196645:TJB196674 TJB262181:TJB262210 TJB327717:TJB327746 TJB393253:TJB393282 TJB458789:TJB458818 TJB524325:TJB524354 TJB589861:TJB589890 TJB655397:TJB655426 TJB720933:TJB720962 TJB786469:TJB786498 TJB852005:TJB852034 TJB917541:TJB917570 TJB983077:TJB983106 TSX4:TSX66 TSX65573:TSX65602 TSX131109:TSX131138 TSX196645:TSX196674 TSX262181:TSX262210 TSX327717:TSX327746 TSX393253:TSX393282 TSX458789:TSX458818 TSX524325:TSX524354 TSX589861:TSX589890 TSX655397:TSX655426 TSX720933:TSX720962 TSX786469:TSX786498 TSX852005:TSX852034 TSX917541:TSX917570 TSX983077:TSX983106 UCT4:UCT66 UCT65573:UCT65602 UCT131109:UCT131138 UCT196645:UCT196674 UCT262181:UCT262210 UCT327717:UCT327746 UCT393253:UCT393282 UCT458789:UCT458818 UCT524325:UCT524354 UCT589861:UCT589890 UCT655397:UCT655426 UCT720933:UCT720962 UCT786469:UCT786498 UCT852005:UCT852034 UCT917541:UCT917570 UCT983077:UCT983106 UMP4:UMP66 UMP65573:UMP65602 UMP131109:UMP131138 UMP196645:UMP196674 UMP262181:UMP262210 UMP327717:UMP327746 UMP393253:UMP393282 UMP458789:UMP458818 UMP524325:UMP524354 UMP589861:UMP589890 UMP655397:UMP655426 UMP720933:UMP720962 UMP786469:UMP786498 UMP852005:UMP852034 UMP917541:UMP917570 UMP983077:UMP983106 UWL4:UWL66 UWL65573:UWL65602 UWL131109:UWL131138 UWL196645:UWL196674 UWL262181:UWL262210 UWL327717:UWL327746 UWL393253:UWL393282 UWL458789:UWL458818 UWL524325:UWL524354 UWL589861:UWL589890 UWL655397:UWL655426 UWL720933:UWL720962 UWL786469:UWL786498 UWL852005:UWL852034 UWL917541:UWL917570 UWL983077:UWL983106 VGH4:VGH66 VGH65573:VGH65602 VGH131109:VGH131138 VGH196645:VGH196674 VGH262181:VGH262210 VGH327717:VGH327746 VGH393253:VGH393282 VGH458789:VGH458818 VGH524325:VGH524354 VGH589861:VGH589890 VGH655397:VGH655426 VGH720933:VGH720962 VGH786469:VGH786498 VGH852005:VGH852034 VGH917541:VGH917570 VGH983077:VGH983106 VQD4:VQD66 VQD65573:VQD65602 VQD131109:VQD131138 VQD196645:VQD196674 VQD262181:VQD262210 VQD327717:VQD327746 VQD393253:VQD393282 VQD458789:VQD458818 VQD524325:VQD524354 VQD589861:VQD589890 VQD655397:VQD655426 VQD720933:VQD720962 VQD786469:VQD786498 VQD852005:VQD852034 VQD917541:VQD917570 VQD983077:VQD983106 VZZ4:VZZ66 VZZ65573:VZZ65602 VZZ131109:VZZ131138 VZZ196645:VZZ196674 VZZ262181:VZZ262210 VZZ327717:VZZ327746 VZZ393253:VZZ393282 VZZ458789:VZZ458818 VZZ524325:VZZ524354 VZZ589861:VZZ589890 VZZ655397:VZZ655426 VZZ720933:VZZ720962 VZZ786469:VZZ786498 VZZ852005:VZZ852034 VZZ917541:VZZ917570 VZZ983077:VZZ983106 WJV4:WJV66 WJV65573:WJV65602 WJV131109:WJV131138 WJV196645:WJV196674 WJV262181:WJV262210 WJV327717:WJV327746 WJV393253:WJV393282 WJV458789:WJV458818 WJV524325:WJV524354 WJV589861:WJV589890 WJV655397:WJV655426 WJV720933:WJV720962 WJV786469:WJV786498 WJV852005:WJV852034 WJV917541:WJV917570 WJV983077:WJV983106 WTR4:WTR66 WTR65573:WTR65602 WTR131109:WTR131138 WTR196645:WTR196674 WTR262181:WTR262210 WTR327717:WTR327746 WTR393253:WTR393282 WTR458789:WTR458818 WTR524325:WTR524354 WTR589861:WTR589890 WTR655397:WTR655426 WTR720933:WTR720962 WTR786469:WTR786498 WTR852005:WTR852034 WTR917541:WTR917570 WTR983077:WTR983106">
      <formula1>$B$100:$B$103</formula1>
    </dataValidation>
    <dataValidation type="list" allowBlank="1" showInputMessage="1" showErrorMessage="1" sqref="C5:C69">
      <formula1>$A$78:$A$94</formula1>
    </dataValidation>
  </dataValidations>
  <pageMargins left="0.7" right="0.7" top="0.75" bottom="0.75" header="0.3" footer="0.3"/>
  <pageSetup paperSize="9" scale="37"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16">
    <tabColor theme="8" tint="0.399975585192419"/>
    <pageSetUpPr fitToPage="1"/>
  </sheetPr>
  <dimension ref="A1:CW34"/>
  <sheetViews>
    <sheetView showGridLines="0" tabSelected="1" workbookViewId="0">
      <pane xSplit="2" ySplit="4" topLeftCell="BQ5" activePane="bottomRight" state="frozen"/>
      <selection/>
      <selection pane="topRight"/>
      <selection pane="bottomLeft"/>
      <selection pane="bottomRight" activeCell="CQ3" sqref="CQ3"/>
    </sheetView>
  </sheetViews>
  <sheetFormatPr defaultColWidth="11.4266666666667" defaultRowHeight="15"/>
  <cols>
    <col min="1" max="1" width="11.4266666666667" style="353"/>
    <col min="2" max="2" width="32.7133333333333" style="353" customWidth="1"/>
    <col min="3" max="3" width="1" style="352" customWidth="1"/>
    <col min="4" max="4" width="8.14" style="353" customWidth="1"/>
    <col min="5" max="6" width="11.2866666666667" style="353" customWidth="1"/>
    <col min="7" max="7" width="8.71333333333333" style="353" customWidth="1"/>
    <col min="8" max="8" width="7.85333333333333" style="354" customWidth="1"/>
    <col min="9" max="9" width="0.853333333333333" style="352" customWidth="1"/>
    <col min="10" max="10" width="8.14" style="353" customWidth="1"/>
    <col min="11" max="11" width="11.2866666666667" style="353" customWidth="1"/>
    <col min="12" max="12" width="8.14" style="353" customWidth="1"/>
    <col min="13" max="13" width="9.85333333333333" style="353" customWidth="1"/>
    <col min="14" max="14" width="14.14" style="354" customWidth="1"/>
    <col min="15" max="15" width="0.853333333333333" style="352" customWidth="1"/>
    <col min="16" max="16" width="8.14" style="353" customWidth="1"/>
    <col min="17" max="18" width="11.2866666666667" style="353" customWidth="1"/>
    <col min="19" max="19" width="11.5733333333333" style="353" customWidth="1"/>
    <col min="20" max="20" width="7.85333333333333" style="354" customWidth="1"/>
    <col min="21" max="21" width="0.853333333333333" style="352" customWidth="1"/>
    <col min="22" max="25" width="11.2866666666667" style="353" customWidth="1"/>
    <col min="26" max="26" width="10.14" style="353" customWidth="1"/>
    <col min="27" max="27" width="7.85333333333333" style="354" customWidth="1"/>
    <col min="28" max="28" width="0.853333333333333" style="352" customWidth="1"/>
    <col min="29" max="32" width="11.2866666666667" style="353" customWidth="1"/>
    <col min="33" max="33" width="10.14" style="353" customWidth="1"/>
    <col min="34" max="34" width="7.85333333333333" style="354" customWidth="1"/>
    <col min="35" max="35" width="0.853333333333333" style="352" customWidth="1"/>
    <col min="36" max="39" width="11.2866666666667" style="353" customWidth="1"/>
    <col min="40" max="40" width="10.14" style="353" customWidth="1"/>
    <col min="41" max="41" width="7.85333333333333" style="354" customWidth="1"/>
    <col min="42" max="42" width="0.853333333333333" style="352" customWidth="1"/>
    <col min="43" max="46" width="11.2866666666667" style="353" customWidth="1"/>
    <col min="47" max="47" width="10.14" style="353" customWidth="1"/>
    <col min="48" max="48" width="7.85333333333333" style="354" customWidth="1"/>
    <col min="49" max="49" width="1" style="352" customWidth="1"/>
    <col min="50" max="50" width="10.14" style="353" customWidth="1"/>
    <col min="51" max="51" width="11.2866666666667" style="353" customWidth="1"/>
    <col min="52" max="52" width="12.8533333333333" style="353" customWidth="1"/>
    <col min="53" max="53" width="11.2866666666667" style="353" customWidth="1"/>
    <col min="54" max="54" width="10.14" style="353" customWidth="1"/>
    <col min="55" max="55" width="7.85333333333333" style="354" customWidth="1"/>
    <col min="56" max="56" width="0.853333333333333" style="352" customWidth="1"/>
    <col min="57" max="59" width="11.2866666666667" style="353" customWidth="1"/>
    <col min="60" max="61" width="10.14" style="353" customWidth="1"/>
    <col min="62" max="62" width="7.85333333333333" style="354" customWidth="1"/>
    <col min="63" max="63" width="0.853333333333333" style="352" customWidth="1"/>
    <col min="64" max="66" width="11.2866666666667" style="353" customWidth="1"/>
    <col min="67" max="67" width="8.14" style="353" customWidth="1"/>
    <col min="68" max="68" width="10.14" style="353" customWidth="1"/>
    <col min="69" max="69" width="8.42666666666667" style="354" customWidth="1"/>
    <col min="70" max="70" width="1.57333333333333" style="352" hidden="1" customWidth="1"/>
    <col min="71" max="71" width="5.57333333333333" style="353" hidden="1" customWidth="1"/>
    <col min="72" max="72" width="7.28666666666667" style="353" hidden="1" customWidth="1"/>
    <col min="73" max="73" width="6.57333333333333" style="353" hidden="1" customWidth="1"/>
    <col min="74" max="74" width="7.85333333333333" style="353" hidden="1" customWidth="1"/>
    <col min="75" max="75" width="10.14" style="353" hidden="1" customWidth="1"/>
    <col min="76" max="76" width="7.85333333333333" style="354" hidden="1" customWidth="1"/>
    <col min="77" max="77" width="0.853333333333333" style="352" hidden="1" customWidth="1"/>
    <col min="78" max="79" width="5.57333333333333" style="353" hidden="1" customWidth="1"/>
    <col min="80" max="80" width="6.57333333333333" style="353" hidden="1" customWidth="1"/>
    <col min="81" max="81" width="7.85333333333333" style="353" hidden="1" customWidth="1"/>
    <col min="82" max="82" width="10.14" style="353" hidden="1" customWidth="1"/>
    <col min="83" max="83" width="7.85333333333333" style="354" hidden="1" customWidth="1"/>
    <col min="84" max="84" width="1.28666666666667" style="352" hidden="1" customWidth="1"/>
    <col min="85" max="86" width="12.8533333333333" style="352" customWidth="1"/>
    <col min="87" max="87" width="11.2866666666667" style="352" hidden="1" customWidth="1"/>
    <col min="88" max="88" width="12.8533333333333" style="352" customWidth="1"/>
    <col min="89" max="89" width="8.85333333333333" style="353" customWidth="1"/>
    <col min="90" max="90" width="8.42666666666667" style="354" customWidth="1"/>
    <col min="91" max="91" width="0.853333333333333" style="352" customWidth="1"/>
    <col min="92" max="92" width="12.8533333333333" style="352" customWidth="1"/>
    <col min="93" max="94" width="10.14" style="352" hidden="1" customWidth="1"/>
    <col min="95" max="96" width="12.8533333333333" style="352" customWidth="1"/>
    <col min="97" max="97" width="8.42666666666667" style="352" customWidth="1"/>
    <col min="98" max="98" width="11.7133333333333" style="352" hidden="1" customWidth="1"/>
    <col min="99" max="99" width="12.14" style="352" hidden="1" customWidth="1"/>
    <col min="100" max="100" width="14.5733333333333" style="352" hidden="1" customWidth="1" outlineLevel="1"/>
    <col min="101" max="101" width="13.8533333333333" style="353" customWidth="1" collapsed="1"/>
    <col min="102" max="16384" width="11.4266666666667" style="353"/>
  </cols>
  <sheetData>
    <row r="1" s="351" customFormat="1" ht="15.75" spans="5:90">
      <c r="E1" s="387"/>
      <c r="F1" s="387"/>
      <c r="G1" s="387"/>
      <c r="H1" s="388"/>
      <c r="N1" s="388">
        <v>1599495.79831931</v>
      </c>
      <c r="P1" s="418"/>
      <c r="Q1" s="420"/>
      <c r="R1" s="420"/>
      <c r="T1" s="388"/>
      <c r="W1" s="421"/>
      <c r="AA1" s="388"/>
      <c r="AC1" s="438"/>
      <c r="AD1" s="421"/>
      <c r="AE1" s="439"/>
      <c r="AF1" s="387"/>
      <c r="AG1" s="387"/>
      <c r="AH1" s="442"/>
      <c r="AL1" s="444"/>
      <c r="AM1" s="421"/>
      <c r="AN1" s="439"/>
      <c r="AO1" s="388"/>
      <c r="AQ1" s="439"/>
      <c r="AR1" s="445"/>
      <c r="AV1" s="388"/>
      <c r="AX1" s="439"/>
      <c r="AY1" s="454"/>
      <c r="BA1" s="456"/>
      <c r="BC1" s="388"/>
      <c r="BE1" s="444"/>
      <c r="BH1" s="456"/>
      <c r="BI1" s="387"/>
      <c r="BJ1" s="388"/>
      <c r="BL1" s="457"/>
      <c r="BM1" s="458"/>
      <c r="BN1" s="439"/>
      <c r="BO1" s="438"/>
      <c r="BQ1" s="388"/>
      <c r="BS1" s="459">
        <v>0</v>
      </c>
      <c r="BT1" s="460" t="e">
        <v>#DIV/0!</v>
      </c>
      <c r="BX1" s="388"/>
      <c r="CE1" s="388"/>
      <c r="CL1" s="388"/>
    </row>
    <row r="2" ht="16.5" spans="1:100">
      <c r="A2" s="355" t="s">
        <v>383</v>
      </c>
      <c r="B2" s="356"/>
      <c r="C2" s="357"/>
      <c r="D2" s="358" t="s">
        <v>384</v>
      </c>
      <c r="E2" s="389"/>
      <c r="F2" s="389"/>
      <c r="G2" s="389"/>
      <c r="H2" s="390"/>
      <c r="I2" s="357"/>
      <c r="J2" s="358" t="s">
        <v>385</v>
      </c>
      <c r="K2" s="389"/>
      <c r="L2" s="389"/>
      <c r="M2" s="389"/>
      <c r="N2" s="390"/>
      <c r="O2" s="357"/>
      <c r="P2" s="358" t="s">
        <v>386</v>
      </c>
      <c r="Q2" s="389"/>
      <c r="R2" s="389"/>
      <c r="S2" s="389"/>
      <c r="T2" s="390"/>
      <c r="U2" s="357"/>
      <c r="V2" s="358" t="s">
        <v>387</v>
      </c>
      <c r="W2" s="389"/>
      <c r="X2" s="389"/>
      <c r="Y2" s="389"/>
      <c r="Z2" s="389"/>
      <c r="AA2" s="390"/>
      <c r="AB2" s="357"/>
      <c r="AC2" s="358" t="s">
        <v>388</v>
      </c>
      <c r="AD2" s="389"/>
      <c r="AE2" s="389"/>
      <c r="AF2" s="389"/>
      <c r="AG2" s="389"/>
      <c r="AH2" s="390"/>
      <c r="AI2" s="357"/>
      <c r="AJ2" s="358" t="s">
        <v>389</v>
      </c>
      <c r="AK2" s="389"/>
      <c r="AL2" s="389"/>
      <c r="AM2" s="389"/>
      <c r="AN2" s="389"/>
      <c r="AO2" s="390"/>
      <c r="AP2" s="357"/>
      <c r="AQ2" s="358" t="s">
        <v>390</v>
      </c>
      <c r="AR2" s="389"/>
      <c r="AS2" s="389"/>
      <c r="AT2" s="389"/>
      <c r="AU2" s="389"/>
      <c r="AV2" s="390"/>
      <c r="AW2" s="357"/>
      <c r="AX2" s="358" t="s">
        <v>391</v>
      </c>
      <c r="AY2" s="389"/>
      <c r="AZ2" s="389"/>
      <c r="BA2" s="389"/>
      <c r="BB2" s="389"/>
      <c r="BC2" s="390"/>
      <c r="BD2" s="357"/>
      <c r="BE2" s="358" t="s">
        <v>392</v>
      </c>
      <c r="BF2" s="389"/>
      <c r="BG2" s="389"/>
      <c r="BH2" s="389"/>
      <c r="BI2" s="389"/>
      <c r="BJ2" s="390"/>
      <c r="BK2" s="357"/>
      <c r="BL2" s="358" t="s">
        <v>393</v>
      </c>
      <c r="BM2" s="389"/>
      <c r="BN2" s="389"/>
      <c r="BO2" s="389"/>
      <c r="BP2" s="389"/>
      <c r="BQ2" s="390"/>
      <c r="BR2" s="357"/>
      <c r="BS2" s="358" t="s">
        <v>394</v>
      </c>
      <c r="BT2" s="389"/>
      <c r="BU2" s="389"/>
      <c r="BV2" s="389"/>
      <c r="BW2" s="389"/>
      <c r="BX2" s="390"/>
      <c r="BY2" s="357"/>
      <c r="BZ2" s="358" t="s">
        <v>395</v>
      </c>
      <c r="CA2" s="389"/>
      <c r="CB2" s="389"/>
      <c r="CC2" s="389"/>
      <c r="CD2" s="389"/>
      <c r="CE2" s="390"/>
      <c r="CF2" s="357"/>
      <c r="CG2" s="358" t="s">
        <v>396</v>
      </c>
      <c r="CH2" s="389"/>
      <c r="CI2" s="389"/>
      <c r="CJ2" s="389"/>
      <c r="CK2" s="389"/>
      <c r="CL2" s="390"/>
      <c r="CM2" s="491"/>
      <c r="CN2" s="358" t="s">
        <v>397</v>
      </c>
      <c r="CO2" s="389"/>
      <c r="CP2" s="389"/>
      <c r="CQ2" s="389"/>
      <c r="CR2" s="389"/>
      <c r="CS2" s="389"/>
      <c r="CT2" s="389"/>
      <c r="CU2" s="389"/>
      <c r="CV2" s="390"/>
    </row>
    <row r="3" ht="19.5" customHeight="1" spans="1:100">
      <c r="A3" s="356"/>
      <c r="B3" s="356"/>
      <c r="C3" s="357"/>
      <c r="D3" s="359" t="s">
        <v>398</v>
      </c>
      <c r="E3" s="391" t="s">
        <v>399</v>
      </c>
      <c r="F3" s="392" t="s">
        <v>400</v>
      </c>
      <c r="G3" s="391" t="s">
        <v>401</v>
      </c>
      <c r="H3" s="393" t="s">
        <v>402</v>
      </c>
      <c r="I3" s="357"/>
      <c r="J3" s="359" t="s">
        <v>398</v>
      </c>
      <c r="K3" s="391" t="s">
        <v>399</v>
      </c>
      <c r="L3" s="391" t="s">
        <v>400</v>
      </c>
      <c r="M3" s="391" t="s">
        <v>401</v>
      </c>
      <c r="N3" s="393" t="s">
        <v>402</v>
      </c>
      <c r="O3" s="357"/>
      <c r="P3" s="359" t="s">
        <v>398</v>
      </c>
      <c r="Q3" s="391" t="s">
        <v>399</v>
      </c>
      <c r="R3" s="391" t="s">
        <v>400</v>
      </c>
      <c r="S3" s="391" t="s">
        <v>401</v>
      </c>
      <c r="T3" s="393" t="s">
        <v>402</v>
      </c>
      <c r="U3" s="357"/>
      <c r="V3" s="359" t="s">
        <v>398</v>
      </c>
      <c r="W3" s="391" t="s">
        <v>399</v>
      </c>
      <c r="X3" s="391" t="s">
        <v>403</v>
      </c>
      <c r="Y3" s="391" t="s">
        <v>400</v>
      </c>
      <c r="Z3" s="391" t="s">
        <v>401</v>
      </c>
      <c r="AA3" s="393" t="s">
        <v>402</v>
      </c>
      <c r="AB3" s="357"/>
      <c r="AC3" s="359" t="s">
        <v>398</v>
      </c>
      <c r="AD3" s="391" t="s">
        <v>399</v>
      </c>
      <c r="AE3" s="391" t="s">
        <v>403</v>
      </c>
      <c r="AF3" s="391" t="s">
        <v>400</v>
      </c>
      <c r="AG3" s="391" t="s">
        <v>401</v>
      </c>
      <c r="AH3" s="393" t="s">
        <v>402</v>
      </c>
      <c r="AI3" s="357"/>
      <c r="AJ3" s="359" t="s">
        <v>398</v>
      </c>
      <c r="AK3" s="391" t="s">
        <v>399</v>
      </c>
      <c r="AL3" s="391" t="s">
        <v>403</v>
      </c>
      <c r="AM3" s="391" t="s">
        <v>400</v>
      </c>
      <c r="AN3" s="391" t="s">
        <v>401</v>
      </c>
      <c r="AO3" s="393" t="s">
        <v>402</v>
      </c>
      <c r="AP3" s="357"/>
      <c r="AQ3" s="359" t="s">
        <v>398</v>
      </c>
      <c r="AR3" s="391" t="s">
        <v>399</v>
      </c>
      <c r="AS3" s="391" t="s">
        <v>404</v>
      </c>
      <c r="AT3" s="391" t="s">
        <v>400</v>
      </c>
      <c r="AU3" s="391" t="s">
        <v>401</v>
      </c>
      <c r="AV3" s="393" t="s">
        <v>402</v>
      </c>
      <c r="AW3" s="357"/>
      <c r="AX3" s="359" t="s">
        <v>398</v>
      </c>
      <c r="AY3" s="391" t="s">
        <v>399</v>
      </c>
      <c r="AZ3" s="391" t="s">
        <v>404</v>
      </c>
      <c r="BA3" s="391" t="s">
        <v>400</v>
      </c>
      <c r="BB3" s="391" t="s">
        <v>401</v>
      </c>
      <c r="BC3" s="393" t="s">
        <v>402</v>
      </c>
      <c r="BD3" s="357"/>
      <c r="BE3" s="359" t="s">
        <v>398</v>
      </c>
      <c r="BF3" s="391" t="s">
        <v>399</v>
      </c>
      <c r="BG3" s="391" t="s">
        <v>405</v>
      </c>
      <c r="BH3" s="391" t="s">
        <v>400</v>
      </c>
      <c r="BI3" s="391" t="s">
        <v>401</v>
      </c>
      <c r="BJ3" s="393" t="s">
        <v>402</v>
      </c>
      <c r="BK3" s="357"/>
      <c r="BL3" s="359" t="s">
        <v>398</v>
      </c>
      <c r="BM3" s="391" t="s">
        <v>399</v>
      </c>
      <c r="BN3" s="391" t="s">
        <v>405</v>
      </c>
      <c r="BO3" s="391" t="s">
        <v>400</v>
      </c>
      <c r="BP3" s="391" t="s">
        <v>401</v>
      </c>
      <c r="BQ3" s="393" t="s">
        <v>402</v>
      </c>
      <c r="BR3" s="357"/>
      <c r="BS3" s="359" t="s">
        <v>406</v>
      </c>
      <c r="BT3" s="391" t="s">
        <v>406</v>
      </c>
      <c r="BU3" s="391" t="s">
        <v>405</v>
      </c>
      <c r="BV3" s="391" t="s">
        <v>400</v>
      </c>
      <c r="BW3" s="391" t="s">
        <v>401</v>
      </c>
      <c r="BX3" s="393" t="s">
        <v>402</v>
      </c>
      <c r="BY3" s="357"/>
      <c r="BZ3" s="359" t="s">
        <v>406</v>
      </c>
      <c r="CA3" s="391" t="s">
        <v>406</v>
      </c>
      <c r="CB3" s="391" t="s">
        <v>405</v>
      </c>
      <c r="CC3" s="391" t="s">
        <v>400</v>
      </c>
      <c r="CD3" s="391" t="s">
        <v>401</v>
      </c>
      <c r="CE3" s="393" t="s">
        <v>402</v>
      </c>
      <c r="CF3" s="357"/>
      <c r="CG3" s="359" t="s">
        <v>406</v>
      </c>
      <c r="CH3" s="391" t="s">
        <v>406</v>
      </c>
      <c r="CI3" s="391" t="s">
        <v>403</v>
      </c>
      <c r="CJ3" s="391" t="s">
        <v>400</v>
      </c>
      <c r="CK3" s="391" t="s">
        <v>401</v>
      </c>
      <c r="CL3" s="393" t="s">
        <v>402</v>
      </c>
      <c r="CM3" s="491"/>
      <c r="CN3" s="359" t="s">
        <v>400</v>
      </c>
      <c r="CO3" s="391" t="s">
        <v>403</v>
      </c>
      <c r="CP3" s="391" t="s">
        <v>404</v>
      </c>
      <c r="CQ3" s="391" t="s">
        <v>405</v>
      </c>
      <c r="CR3" s="516" t="s">
        <v>399</v>
      </c>
      <c r="CS3" s="530" t="s">
        <v>407</v>
      </c>
      <c r="CT3" s="531" t="s">
        <v>408</v>
      </c>
      <c r="CU3" s="531" t="s">
        <v>409</v>
      </c>
      <c r="CV3" s="531" t="s">
        <v>410</v>
      </c>
    </row>
    <row r="4" customHeight="1" spans="1:100">
      <c r="A4" s="356"/>
      <c r="B4" s="356"/>
      <c r="C4" s="360"/>
      <c r="D4" s="361"/>
      <c r="E4" s="394"/>
      <c r="F4" s="395">
        <v>2025</v>
      </c>
      <c r="G4" s="394" t="s">
        <v>400</v>
      </c>
      <c r="H4" s="396">
        <v>2024</v>
      </c>
      <c r="I4" s="357"/>
      <c r="J4" s="361"/>
      <c r="K4" s="394"/>
      <c r="L4" s="394">
        <v>2025</v>
      </c>
      <c r="M4" s="394" t="s">
        <v>400</v>
      </c>
      <c r="N4" s="396">
        <v>2024</v>
      </c>
      <c r="O4" s="357"/>
      <c r="P4" s="361"/>
      <c r="Q4" s="394"/>
      <c r="R4" s="394">
        <v>2025</v>
      </c>
      <c r="S4" s="394" t="s">
        <v>400</v>
      </c>
      <c r="T4" s="396">
        <v>2024</v>
      </c>
      <c r="U4" s="357"/>
      <c r="V4" s="361"/>
      <c r="W4" s="394"/>
      <c r="X4" s="394">
        <v>2025</v>
      </c>
      <c r="Y4" s="394">
        <v>2025</v>
      </c>
      <c r="Z4" s="394" t="s">
        <v>400</v>
      </c>
      <c r="AA4" s="396">
        <v>2024</v>
      </c>
      <c r="AB4" s="357"/>
      <c r="AC4" s="361"/>
      <c r="AD4" s="394"/>
      <c r="AE4" s="394">
        <v>2025</v>
      </c>
      <c r="AF4" s="394">
        <v>2025</v>
      </c>
      <c r="AG4" s="394" t="s">
        <v>400</v>
      </c>
      <c r="AH4" s="396">
        <v>2024</v>
      </c>
      <c r="AI4" s="357"/>
      <c r="AJ4" s="361"/>
      <c r="AK4" s="394"/>
      <c r="AL4" s="394">
        <v>2025</v>
      </c>
      <c r="AM4" s="394">
        <v>2025</v>
      </c>
      <c r="AN4" s="394" t="s">
        <v>400</v>
      </c>
      <c r="AO4" s="396">
        <v>2024</v>
      </c>
      <c r="AP4" s="357"/>
      <c r="AQ4" s="361"/>
      <c r="AR4" s="394"/>
      <c r="AS4" s="394">
        <v>2025</v>
      </c>
      <c r="AT4" s="394">
        <v>2025</v>
      </c>
      <c r="AU4" s="394" t="s">
        <v>400</v>
      </c>
      <c r="AV4" s="396">
        <v>2024</v>
      </c>
      <c r="AW4" s="357"/>
      <c r="AX4" s="361"/>
      <c r="AY4" s="394"/>
      <c r="AZ4" s="394">
        <v>2025</v>
      </c>
      <c r="BA4" s="394">
        <v>2025</v>
      </c>
      <c r="BB4" s="394" t="s">
        <v>400</v>
      </c>
      <c r="BC4" s="396">
        <v>2024</v>
      </c>
      <c r="BD4" s="357"/>
      <c r="BE4" s="361"/>
      <c r="BF4" s="394"/>
      <c r="BG4" s="394">
        <v>2025</v>
      </c>
      <c r="BH4" s="394">
        <v>2025</v>
      </c>
      <c r="BI4" s="394" t="s">
        <v>400</v>
      </c>
      <c r="BJ4" s="396">
        <v>2024</v>
      </c>
      <c r="BK4" s="357"/>
      <c r="BL4" s="361"/>
      <c r="BM4" s="394"/>
      <c r="BN4" s="394">
        <v>2025</v>
      </c>
      <c r="BO4" s="394">
        <v>2025</v>
      </c>
      <c r="BP4" s="394" t="s">
        <v>400</v>
      </c>
      <c r="BQ4" s="396">
        <v>2024</v>
      </c>
      <c r="BR4" s="357"/>
      <c r="BS4" s="361">
        <v>2025</v>
      </c>
      <c r="BT4" s="394">
        <v>2024</v>
      </c>
      <c r="BU4" s="394">
        <v>2025</v>
      </c>
      <c r="BV4" s="394">
        <v>2025</v>
      </c>
      <c r="BW4" s="394" t="s">
        <v>400</v>
      </c>
      <c r="BX4" s="396">
        <v>2024</v>
      </c>
      <c r="BY4" s="357"/>
      <c r="BZ4" s="361">
        <v>2025</v>
      </c>
      <c r="CA4" s="394">
        <v>2024</v>
      </c>
      <c r="CB4" s="394">
        <v>2025</v>
      </c>
      <c r="CC4" s="394">
        <v>2025</v>
      </c>
      <c r="CD4" s="394" t="s">
        <v>400</v>
      </c>
      <c r="CE4" s="396">
        <v>2024</v>
      </c>
      <c r="CF4" s="357"/>
      <c r="CG4" s="361">
        <v>2025</v>
      </c>
      <c r="CH4" s="394">
        <v>2024</v>
      </c>
      <c r="CI4" s="394">
        <v>2025</v>
      </c>
      <c r="CJ4" s="394">
        <v>2025</v>
      </c>
      <c r="CK4" s="394" t="s">
        <v>400</v>
      </c>
      <c r="CL4" s="396">
        <v>2024</v>
      </c>
      <c r="CM4" s="491"/>
      <c r="CN4" s="361">
        <v>2025</v>
      </c>
      <c r="CO4" s="394">
        <v>2024</v>
      </c>
      <c r="CP4" s="394">
        <v>2024</v>
      </c>
      <c r="CQ4" s="394">
        <v>2024</v>
      </c>
      <c r="CR4" s="517"/>
      <c r="CS4" s="532">
        <v>2024</v>
      </c>
      <c r="CT4" s="394">
        <v>2023</v>
      </c>
      <c r="CU4" s="394">
        <v>2023</v>
      </c>
      <c r="CV4" s="394">
        <v>2022</v>
      </c>
    </row>
    <row r="5" s="352" customFormat="1" ht="13.5" spans="1:100">
      <c r="A5" s="362"/>
      <c r="B5" s="362"/>
      <c r="C5" s="362"/>
      <c r="D5" s="363"/>
      <c r="E5" s="363"/>
      <c r="F5" s="397"/>
      <c r="G5" s="363"/>
      <c r="H5" s="398"/>
      <c r="I5" s="362"/>
      <c r="J5" s="363"/>
      <c r="K5" s="363"/>
      <c r="L5" s="363"/>
      <c r="M5" s="363"/>
      <c r="N5" s="398"/>
      <c r="O5" s="362"/>
      <c r="P5" s="363"/>
      <c r="Q5" s="363"/>
      <c r="R5" s="363"/>
      <c r="S5" s="363"/>
      <c r="T5" s="398"/>
      <c r="U5" s="362"/>
      <c r="V5" s="363"/>
      <c r="W5" s="363"/>
      <c r="X5" s="363"/>
      <c r="Y5" s="363"/>
      <c r="Z5" s="363"/>
      <c r="AA5" s="398"/>
      <c r="AB5" s="362"/>
      <c r="AC5" s="363"/>
      <c r="AD5" s="363"/>
      <c r="AE5" s="363"/>
      <c r="AF5" s="363"/>
      <c r="AG5" s="363"/>
      <c r="AH5" s="398"/>
      <c r="AI5" s="362"/>
      <c r="AJ5" s="363"/>
      <c r="AK5" s="363"/>
      <c r="AL5" s="363"/>
      <c r="AM5" s="363"/>
      <c r="AN5" s="363"/>
      <c r="AO5" s="398"/>
      <c r="AP5" s="362"/>
      <c r="AQ5" s="363"/>
      <c r="AR5" s="363"/>
      <c r="AS5" s="363"/>
      <c r="AT5" s="363"/>
      <c r="AU5" s="363"/>
      <c r="AV5" s="398"/>
      <c r="AW5" s="362"/>
      <c r="AX5" s="363"/>
      <c r="AY5" s="363"/>
      <c r="AZ5" s="363"/>
      <c r="BA5" s="363"/>
      <c r="BB5" s="363"/>
      <c r="BC5" s="398"/>
      <c r="BD5" s="362"/>
      <c r="BE5" s="363"/>
      <c r="BF5" s="363"/>
      <c r="BG5" s="363"/>
      <c r="BH5" s="363"/>
      <c r="BI5" s="363"/>
      <c r="BJ5" s="398"/>
      <c r="BK5" s="362"/>
      <c r="BL5" s="363"/>
      <c r="BM5" s="363"/>
      <c r="BN5" s="363"/>
      <c r="BO5" s="363"/>
      <c r="BP5" s="363"/>
      <c r="BQ5" s="398"/>
      <c r="BR5" s="362"/>
      <c r="BS5" s="363"/>
      <c r="BT5" s="363"/>
      <c r="BU5" s="363"/>
      <c r="BV5" s="363"/>
      <c r="BW5" s="363"/>
      <c r="BX5" s="398"/>
      <c r="BY5" s="362"/>
      <c r="BZ5" s="363"/>
      <c r="CA5" s="363"/>
      <c r="CB5" s="363"/>
      <c r="CC5" s="363"/>
      <c r="CD5" s="363"/>
      <c r="CE5" s="398"/>
      <c r="CF5" s="362"/>
      <c r="CG5" s="363"/>
      <c r="CH5" s="363"/>
      <c r="CI5" s="363"/>
      <c r="CJ5" s="363"/>
      <c r="CK5" s="363"/>
      <c r="CL5" s="398"/>
      <c r="CN5" s="363"/>
      <c r="CO5" s="363"/>
      <c r="CP5" s="363"/>
      <c r="CQ5" s="363"/>
      <c r="CR5" s="363"/>
      <c r="CS5" s="363"/>
      <c r="CT5" s="363"/>
      <c r="CU5" s="363"/>
      <c r="CV5" s="363"/>
    </row>
    <row r="6" ht="15.75" spans="1:100">
      <c r="A6" s="364" t="s">
        <v>411</v>
      </c>
      <c r="B6" s="365"/>
      <c r="C6" s="366"/>
      <c r="D6" s="367">
        <v>158249</v>
      </c>
      <c r="E6" s="386">
        <v>164229</v>
      </c>
      <c r="F6" s="386">
        <v>160927.470955812</v>
      </c>
      <c r="G6" s="399">
        <v>-5980</v>
      </c>
      <c r="H6" s="400">
        <v>-0.0364125702525132</v>
      </c>
      <c r="I6" s="366"/>
      <c r="J6" s="367">
        <v>158417</v>
      </c>
      <c r="K6" s="386">
        <v>163886</v>
      </c>
      <c r="L6" s="386">
        <v>163618.8933368</v>
      </c>
      <c r="M6" s="399">
        <v>-5469</v>
      </c>
      <c r="N6" s="400">
        <v>-0.0333707577218311</v>
      </c>
      <c r="O6" s="366"/>
      <c r="P6" s="367">
        <v>152497</v>
      </c>
      <c r="Q6" s="386">
        <v>167668</v>
      </c>
      <c r="R6" s="386">
        <v>172665.431004</v>
      </c>
      <c r="S6" s="399">
        <v>-15171</v>
      </c>
      <c r="T6" s="400">
        <v>-0.0904823818498461</v>
      </c>
      <c r="U6" s="366"/>
      <c r="V6" s="367">
        <v>152639</v>
      </c>
      <c r="W6" s="386">
        <v>180500</v>
      </c>
      <c r="X6" s="386">
        <v>164597.82654</v>
      </c>
      <c r="Y6" s="386">
        <v>186404.55554</v>
      </c>
      <c r="Z6" s="386">
        <v>-33765.55554</v>
      </c>
      <c r="AA6" s="400">
        <v>-0.154354570637119</v>
      </c>
      <c r="AB6" s="366"/>
      <c r="AC6" s="367">
        <v>156325</v>
      </c>
      <c r="AD6" s="386">
        <v>181750</v>
      </c>
      <c r="AE6" s="386">
        <v>177665.4976</v>
      </c>
      <c r="AF6" s="386">
        <v>205223.2576</v>
      </c>
      <c r="AG6" s="386">
        <v>-48898.2576</v>
      </c>
      <c r="AH6" s="400">
        <v>-0.139889958734525</v>
      </c>
      <c r="AI6" s="366"/>
      <c r="AJ6" s="367">
        <v>160210</v>
      </c>
      <c r="AK6" s="386">
        <v>182575</v>
      </c>
      <c r="AL6" s="386">
        <v>194214.2343</v>
      </c>
      <c r="AM6" s="386">
        <v>224244.7893</v>
      </c>
      <c r="AN6" s="386">
        <v>-64034.7893</v>
      </c>
      <c r="AO6" s="446">
        <v>-0.122497603724497</v>
      </c>
      <c r="AP6" s="366"/>
      <c r="AQ6" s="367">
        <v>168220.5</v>
      </c>
      <c r="AR6" s="386">
        <v>183318</v>
      </c>
      <c r="AS6" s="386">
        <v>196586.221</v>
      </c>
      <c r="AT6" s="386">
        <v>242242.871</v>
      </c>
      <c r="AU6" s="386">
        <v>-74022.371</v>
      </c>
      <c r="AV6" s="446">
        <v>-0.0823568880306353</v>
      </c>
      <c r="AW6" s="366"/>
      <c r="AX6" s="367">
        <v>171743</v>
      </c>
      <c r="AY6" s="386">
        <v>184218</v>
      </c>
      <c r="AZ6" s="386">
        <v>199663.2177</v>
      </c>
      <c r="BA6" s="386">
        <v>254717.2777</v>
      </c>
      <c r="BB6" s="386">
        <v>-82974.2777</v>
      </c>
      <c r="BC6" s="446">
        <v>-0.0677186811277942</v>
      </c>
      <c r="BD6" s="366"/>
      <c r="BE6" s="367">
        <v>172008</v>
      </c>
      <c r="BF6" s="386">
        <v>184698</v>
      </c>
      <c r="BG6" s="386">
        <v>216125.9877</v>
      </c>
      <c r="BH6" s="386">
        <v>264869.7777</v>
      </c>
      <c r="BI6" s="386">
        <v>-92861.7777</v>
      </c>
      <c r="BJ6" s="400">
        <v>-0.0687067537277068</v>
      </c>
      <c r="BK6" s="366"/>
      <c r="BL6" s="367">
        <v>175621</v>
      </c>
      <c r="BM6" s="386">
        <v>184698</v>
      </c>
      <c r="BN6" s="386">
        <v>217352.04704</v>
      </c>
      <c r="BO6" s="386">
        <v>277410.15904</v>
      </c>
      <c r="BP6" s="386">
        <v>-101789.15904</v>
      </c>
      <c r="BQ6" s="400">
        <v>-0.0491450909051533</v>
      </c>
      <c r="BR6" s="461"/>
      <c r="BS6" s="367">
        <v>0</v>
      </c>
      <c r="BT6" s="386">
        <v>0</v>
      </c>
      <c r="BU6" s="386">
        <v>0</v>
      </c>
      <c r="BV6" s="386">
        <v>0</v>
      </c>
      <c r="BW6" s="386">
        <v>0</v>
      </c>
      <c r="BX6" s="400" t="s">
        <v>127</v>
      </c>
      <c r="BY6" s="366"/>
      <c r="BZ6" s="367">
        <v>0</v>
      </c>
      <c r="CA6" s="386">
        <v>0</v>
      </c>
      <c r="CB6" s="386">
        <v>0</v>
      </c>
      <c r="CC6" s="386">
        <v>0</v>
      </c>
      <c r="CD6" s="386">
        <v>0</v>
      </c>
      <c r="CE6" s="400" t="s">
        <v>127</v>
      </c>
      <c r="CF6" s="366"/>
      <c r="CG6" s="463">
        <v>175621</v>
      </c>
      <c r="CH6" s="464">
        <v>163886</v>
      </c>
      <c r="CI6" s="464">
        <v>164597.82654</v>
      </c>
      <c r="CJ6" s="464">
        <v>160927.470955812</v>
      </c>
      <c r="CK6" s="464">
        <v>14693.5290441881</v>
      </c>
      <c r="CL6" s="492">
        <v>0.0716046520142051</v>
      </c>
      <c r="CM6" s="493"/>
      <c r="CN6" s="463">
        <v>307141.05378</v>
      </c>
      <c r="CO6" s="463">
        <v>0</v>
      </c>
      <c r="CP6" s="463">
        <v>0</v>
      </c>
      <c r="CQ6" s="463">
        <v>191500</v>
      </c>
      <c r="CR6" s="518">
        <v>179929.4</v>
      </c>
      <c r="CS6" s="492">
        <v>0.707008714417989</v>
      </c>
      <c r="CT6" s="492">
        <v>-1</v>
      </c>
      <c r="CU6" s="492">
        <v>-1</v>
      </c>
      <c r="CV6" s="533">
        <v>0.0643063334841332</v>
      </c>
    </row>
    <row r="7" spans="1:100">
      <c r="A7" s="368" t="s">
        <v>412</v>
      </c>
      <c r="B7" s="369"/>
      <c r="C7" s="362"/>
      <c r="D7" s="370"/>
      <c r="E7" s="401"/>
      <c r="F7" s="401"/>
      <c r="G7" s="402"/>
      <c r="H7" s="403"/>
      <c r="I7" s="362"/>
      <c r="J7" s="370"/>
      <c r="K7" s="401"/>
      <c r="L7" s="401"/>
      <c r="M7" s="402"/>
      <c r="N7" s="403"/>
      <c r="O7" s="362"/>
      <c r="P7" s="370"/>
      <c r="Q7" s="401"/>
      <c r="R7" s="401"/>
      <c r="S7" s="402"/>
      <c r="T7" s="403"/>
      <c r="U7" s="362"/>
      <c r="V7" s="370"/>
      <c r="W7" s="401"/>
      <c r="X7" s="401"/>
      <c r="Y7" s="401"/>
      <c r="Z7" s="429"/>
      <c r="AA7" s="430"/>
      <c r="AB7" s="362"/>
      <c r="AC7" s="370"/>
      <c r="AD7" s="401"/>
      <c r="AE7" s="401"/>
      <c r="AF7" s="401"/>
      <c r="AG7" s="429"/>
      <c r="AH7" s="430"/>
      <c r="AI7" s="362"/>
      <c r="AJ7" s="370"/>
      <c r="AK7" s="401"/>
      <c r="AL7" s="401"/>
      <c r="AM7" s="401"/>
      <c r="AN7" s="429"/>
      <c r="AO7" s="447"/>
      <c r="AP7" s="362"/>
      <c r="AQ7" s="370"/>
      <c r="AR7" s="401"/>
      <c r="AS7" s="401"/>
      <c r="AT7" s="401"/>
      <c r="AU7" s="429"/>
      <c r="AV7" s="430"/>
      <c r="AW7" s="362"/>
      <c r="AX7" s="370"/>
      <c r="AY7" s="401"/>
      <c r="AZ7" s="401"/>
      <c r="BA7" s="401"/>
      <c r="BB7" s="429"/>
      <c r="BC7" s="430"/>
      <c r="BD7" s="362"/>
      <c r="BE7" s="370"/>
      <c r="BF7" s="401"/>
      <c r="BG7" s="401"/>
      <c r="BH7" s="401"/>
      <c r="BI7" s="429"/>
      <c r="BJ7" s="430"/>
      <c r="BK7" s="362"/>
      <c r="BL7" s="370"/>
      <c r="BM7" s="401"/>
      <c r="BN7" s="401"/>
      <c r="BO7" s="401"/>
      <c r="BP7" s="429"/>
      <c r="BQ7" s="430"/>
      <c r="BR7" s="462"/>
      <c r="BS7" s="370"/>
      <c r="BT7" s="401"/>
      <c r="BU7" s="401"/>
      <c r="BV7" s="401"/>
      <c r="BW7" s="429"/>
      <c r="BX7" s="430"/>
      <c r="BY7" s="362"/>
      <c r="BZ7" s="370"/>
      <c r="CA7" s="401"/>
      <c r="CB7" s="401"/>
      <c r="CC7" s="401"/>
      <c r="CD7" s="429"/>
      <c r="CE7" s="430"/>
      <c r="CF7" s="362"/>
      <c r="CG7" s="465"/>
      <c r="CH7" s="466"/>
      <c r="CI7" s="466"/>
      <c r="CJ7" s="466"/>
      <c r="CK7" s="494"/>
      <c r="CL7" s="495"/>
      <c r="CN7" s="479"/>
      <c r="CO7" s="479"/>
      <c r="CP7" s="479"/>
      <c r="CQ7" s="479"/>
      <c r="CR7" s="519">
        <v>0</v>
      </c>
      <c r="CS7" s="495" t="s">
        <v>51</v>
      </c>
      <c r="CT7" s="495" t="s">
        <v>51</v>
      </c>
      <c r="CU7" s="495" t="s">
        <v>51</v>
      </c>
      <c r="CV7" s="495" t="e">
        <v>#DIV/0!</v>
      </c>
    </row>
    <row r="8" spans="1:101">
      <c r="A8" s="371" t="s">
        <v>413</v>
      </c>
      <c r="B8" s="372"/>
      <c r="C8" s="362"/>
      <c r="D8" s="373">
        <v>158249</v>
      </c>
      <c r="E8" s="379">
        <v>164229</v>
      </c>
      <c r="F8" s="379">
        <v>160927.470955812</v>
      </c>
      <c r="G8" s="402">
        <v>-5980</v>
      </c>
      <c r="H8" s="403">
        <v>-0.0364125702525132</v>
      </c>
      <c r="I8" s="362"/>
      <c r="J8" s="373">
        <v>158417</v>
      </c>
      <c r="K8" s="379">
        <v>163886</v>
      </c>
      <c r="L8" s="379">
        <v>163618.8933368</v>
      </c>
      <c r="M8" s="402">
        <v>-5469</v>
      </c>
      <c r="N8" s="403">
        <v>-0.0333707577218311</v>
      </c>
      <c r="O8" s="362"/>
      <c r="P8" s="373">
        <v>152497</v>
      </c>
      <c r="Q8" s="379">
        <v>167668</v>
      </c>
      <c r="R8" s="379">
        <v>172665.431004</v>
      </c>
      <c r="S8" s="402">
        <v>-15171</v>
      </c>
      <c r="T8" s="403">
        <v>-0.0904823818498461</v>
      </c>
      <c r="U8" s="362"/>
      <c r="V8" s="373">
        <v>152639</v>
      </c>
      <c r="W8" s="379">
        <v>180500</v>
      </c>
      <c r="X8" s="379">
        <v>164597.82654</v>
      </c>
      <c r="Y8" s="379">
        <v>186404.55554</v>
      </c>
      <c r="Z8" s="402">
        <v>-33765.55554</v>
      </c>
      <c r="AA8" s="403">
        <v>-0.154354570637119</v>
      </c>
      <c r="AB8" s="362"/>
      <c r="AC8" s="373">
        <v>156325</v>
      </c>
      <c r="AD8" s="379">
        <v>181750</v>
      </c>
      <c r="AE8" s="379">
        <v>177665.4976</v>
      </c>
      <c r="AF8" s="379">
        <v>205223.2576</v>
      </c>
      <c r="AG8" s="402">
        <v>-48898.2576</v>
      </c>
      <c r="AH8" s="403">
        <v>-0.139889958734525</v>
      </c>
      <c r="AI8" s="362"/>
      <c r="AJ8" s="373">
        <v>160210</v>
      </c>
      <c r="AK8" s="379">
        <v>182575</v>
      </c>
      <c r="AL8" s="379">
        <v>194214.2343</v>
      </c>
      <c r="AM8" s="379">
        <v>224244.7893</v>
      </c>
      <c r="AN8" s="402">
        <v>-64034.7893</v>
      </c>
      <c r="AO8" s="448">
        <v>-0.122497603724497</v>
      </c>
      <c r="AP8" s="362"/>
      <c r="AQ8" s="373">
        <v>109343.5</v>
      </c>
      <c r="AR8" s="379">
        <v>183318</v>
      </c>
      <c r="AS8" s="379">
        <v>196586.221</v>
      </c>
      <c r="AT8" s="379">
        <v>242242.871</v>
      </c>
      <c r="AU8" s="402">
        <v>-132899.371</v>
      </c>
      <c r="AV8" s="403">
        <v>-0.403531022594617</v>
      </c>
      <c r="AW8" s="362"/>
      <c r="AX8" s="373">
        <v>101748</v>
      </c>
      <c r="AY8" s="379">
        <v>184218</v>
      </c>
      <c r="AZ8" s="379">
        <v>199663.2177</v>
      </c>
      <c r="BA8" s="379">
        <v>254717.2777</v>
      </c>
      <c r="BB8" s="402">
        <v>-152969.2777</v>
      </c>
      <c r="BC8" s="403">
        <v>-0.447676122854444</v>
      </c>
      <c r="BD8" s="362"/>
      <c r="BE8" s="373">
        <v>80557</v>
      </c>
      <c r="BF8" s="379">
        <v>184698</v>
      </c>
      <c r="BG8" s="379">
        <v>216125.9877</v>
      </c>
      <c r="BH8" s="379">
        <v>264869.7777</v>
      </c>
      <c r="BI8" s="402">
        <v>-184312.7777</v>
      </c>
      <c r="BJ8" s="403">
        <v>-0.563844762801979</v>
      </c>
      <c r="BK8" s="362"/>
      <c r="BL8" s="373">
        <v>72432</v>
      </c>
      <c r="BM8" s="379">
        <v>184698</v>
      </c>
      <c r="BN8" s="379">
        <v>217352.04704</v>
      </c>
      <c r="BO8" s="379">
        <v>277410.15904</v>
      </c>
      <c r="BP8" s="402">
        <v>-204978.15904</v>
      </c>
      <c r="BQ8" s="403">
        <v>-0.607835493616607</v>
      </c>
      <c r="BR8" s="462"/>
      <c r="BS8" s="373"/>
      <c r="BT8" s="379">
        <v>0</v>
      </c>
      <c r="BU8" s="379">
        <v>0</v>
      </c>
      <c r="BV8" s="379">
        <v>0</v>
      </c>
      <c r="BW8" s="402">
        <v>0</v>
      </c>
      <c r="BX8" s="403" t="s">
        <v>127</v>
      </c>
      <c r="BY8" s="362"/>
      <c r="BZ8" s="373">
        <v>0</v>
      </c>
      <c r="CA8" s="379"/>
      <c r="CB8" s="379">
        <v>0</v>
      </c>
      <c r="CC8" s="379">
        <v>0</v>
      </c>
      <c r="CD8" s="402">
        <v>0</v>
      </c>
      <c r="CE8" s="403" t="s">
        <v>127</v>
      </c>
      <c r="CF8" s="362"/>
      <c r="CG8" s="465">
        <v>72432</v>
      </c>
      <c r="CH8" s="379">
        <v>163886</v>
      </c>
      <c r="CI8" s="379">
        <v>164597.82654</v>
      </c>
      <c r="CJ8" s="379">
        <v>160927.470955812</v>
      </c>
      <c r="CK8" s="496">
        <v>-88495.4709558119</v>
      </c>
      <c r="CL8" s="497">
        <v>-0.558034243315475</v>
      </c>
      <c r="CN8" s="465">
        <v>307141.05378</v>
      </c>
      <c r="CO8" s="465"/>
      <c r="CP8" s="465"/>
      <c r="CQ8" s="465">
        <v>191500</v>
      </c>
      <c r="CR8" s="520">
        <v>179929.4</v>
      </c>
      <c r="CS8" s="497">
        <v>0.707008714417989</v>
      </c>
      <c r="CT8" s="497">
        <v>-1</v>
      </c>
      <c r="CU8" s="497">
        <v>-1</v>
      </c>
      <c r="CV8" s="497">
        <v>0.0643063334841332</v>
      </c>
      <c r="CW8" s="534"/>
    </row>
    <row r="9" ht="15.75" spans="1:100">
      <c r="A9" s="374" t="s">
        <v>414</v>
      </c>
      <c r="B9" s="375"/>
      <c r="C9" s="362"/>
      <c r="D9" s="376"/>
      <c r="E9" s="404"/>
      <c r="F9" s="404"/>
      <c r="G9" s="405"/>
      <c r="H9" s="405"/>
      <c r="I9" s="417"/>
      <c r="J9" s="376"/>
      <c r="K9" s="404"/>
      <c r="L9" s="404"/>
      <c r="M9" s="405">
        <v>0</v>
      </c>
      <c r="N9" s="405" t="s">
        <v>127</v>
      </c>
      <c r="O9" s="362"/>
      <c r="P9" s="376"/>
      <c r="Q9" s="404"/>
      <c r="R9" s="404"/>
      <c r="S9" s="405"/>
      <c r="T9" s="405" t="s">
        <v>127</v>
      </c>
      <c r="U9" s="362"/>
      <c r="V9" s="376"/>
      <c r="W9" s="404"/>
      <c r="X9" s="404"/>
      <c r="Y9" s="404"/>
      <c r="Z9" s="405">
        <v>0</v>
      </c>
      <c r="AA9" s="417" t="s">
        <v>127</v>
      </c>
      <c r="AB9" s="362"/>
      <c r="AC9" s="376"/>
      <c r="AD9" s="404"/>
      <c r="AE9" s="404"/>
      <c r="AF9" s="404"/>
      <c r="AG9" s="405">
        <v>0</v>
      </c>
      <c r="AH9" s="417" t="s">
        <v>127</v>
      </c>
      <c r="AI9" s="362"/>
      <c r="AJ9" s="376"/>
      <c r="AK9" s="404"/>
      <c r="AL9" s="404"/>
      <c r="AM9" s="404"/>
      <c r="AN9" s="405"/>
      <c r="AO9" s="449" t="s">
        <v>127</v>
      </c>
      <c r="AP9" s="362"/>
      <c r="AQ9" s="376">
        <v>58877</v>
      </c>
      <c r="AR9" s="404"/>
      <c r="AS9" s="404"/>
      <c r="AT9" s="404"/>
      <c r="AU9" s="405"/>
      <c r="AV9" s="417" t="s">
        <v>127</v>
      </c>
      <c r="AW9" s="362"/>
      <c r="AX9" s="376">
        <v>69995</v>
      </c>
      <c r="AY9" s="404"/>
      <c r="AZ9" s="404"/>
      <c r="BA9" s="404"/>
      <c r="BB9" s="405">
        <v>69995</v>
      </c>
      <c r="BC9" s="417" t="s">
        <v>127</v>
      </c>
      <c r="BD9" s="362"/>
      <c r="BE9" s="376">
        <v>91451</v>
      </c>
      <c r="BF9" s="404"/>
      <c r="BG9" s="404"/>
      <c r="BH9" s="404"/>
      <c r="BI9" s="405">
        <v>91451</v>
      </c>
      <c r="BJ9" s="417" t="s">
        <v>127</v>
      </c>
      <c r="BK9" s="362"/>
      <c r="BL9" s="376">
        <v>103189</v>
      </c>
      <c r="BM9" s="404"/>
      <c r="BN9" s="404"/>
      <c r="BO9" s="404"/>
      <c r="BP9" s="405">
        <v>103189</v>
      </c>
      <c r="BQ9" s="417" t="s">
        <v>127</v>
      </c>
      <c r="BR9" s="362"/>
      <c r="BS9" s="376"/>
      <c r="BT9" s="404"/>
      <c r="BU9" s="404"/>
      <c r="BV9" s="404"/>
      <c r="BW9" s="405">
        <v>0</v>
      </c>
      <c r="BX9" s="417" t="s">
        <v>127</v>
      </c>
      <c r="BY9" s="362"/>
      <c r="BZ9" s="376"/>
      <c r="CA9" s="404"/>
      <c r="CB9" s="404"/>
      <c r="CC9" s="404"/>
      <c r="CD9" s="405">
        <v>0</v>
      </c>
      <c r="CE9" s="417" t="s">
        <v>127</v>
      </c>
      <c r="CF9" s="362"/>
      <c r="CG9" s="467">
        <v>103189</v>
      </c>
      <c r="CH9" s="468"/>
      <c r="CI9" s="468">
        <v>0</v>
      </c>
      <c r="CJ9" s="468"/>
      <c r="CK9" s="498"/>
      <c r="CL9" s="499"/>
      <c r="CN9" s="500"/>
      <c r="CO9" s="500"/>
      <c r="CP9" s="500"/>
      <c r="CQ9" s="500"/>
      <c r="CR9" s="521">
        <v>0</v>
      </c>
      <c r="CS9" s="499" t="s">
        <v>51</v>
      </c>
      <c r="CT9" s="499" t="s">
        <v>51</v>
      </c>
      <c r="CU9" s="499" t="s">
        <v>51</v>
      </c>
      <c r="CV9" s="499"/>
    </row>
    <row r="10" ht="16.5" spans="1:100">
      <c r="A10" s="377"/>
      <c r="B10" s="377"/>
      <c r="C10" s="378"/>
      <c r="D10" s="379"/>
      <c r="E10" s="379"/>
      <c r="F10" s="379"/>
      <c r="G10" s="406"/>
      <c r="H10" s="407"/>
      <c r="I10" s="378"/>
      <c r="J10" s="379"/>
      <c r="K10" s="379"/>
      <c r="L10" s="379"/>
      <c r="M10" s="406"/>
      <c r="N10" s="407"/>
      <c r="O10" s="378"/>
      <c r="P10" s="379"/>
      <c r="Q10" s="379"/>
      <c r="R10" s="379"/>
      <c r="S10" s="406"/>
      <c r="T10" s="407"/>
      <c r="U10" s="378"/>
      <c r="V10" s="379"/>
      <c r="W10" s="379"/>
      <c r="X10" s="379"/>
      <c r="Y10" s="379"/>
      <c r="Z10" s="406"/>
      <c r="AA10" s="407"/>
      <c r="AB10" s="378"/>
      <c r="AC10" s="379"/>
      <c r="AD10" s="379"/>
      <c r="AE10" s="379"/>
      <c r="AF10" s="379"/>
      <c r="AG10" s="406"/>
      <c r="AH10" s="407"/>
      <c r="AI10" s="378"/>
      <c r="AJ10" s="379"/>
      <c r="AK10" s="379"/>
      <c r="AL10" s="379"/>
      <c r="AM10" s="379"/>
      <c r="AN10" s="406"/>
      <c r="AO10" s="450"/>
      <c r="AP10" s="378"/>
      <c r="AQ10" s="379"/>
      <c r="AR10" s="379"/>
      <c r="AS10" s="379"/>
      <c r="AT10" s="379"/>
      <c r="AU10" s="406"/>
      <c r="AV10" s="407"/>
      <c r="AW10" s="378"/>
      <c r="AX10" s="379"/>
      <c r="AY10" s="379"/>
      <c r="AZ10" s="379"/>
      <c r="BA10" s="379"/>
      <c r="BB10" s="406"/>
      <c r="BC10" s="407"/>
      <c r="BD10" s="378"/>
      <c r="BE10" s="379"/>
      <c r="BF10" s="379"/>
      <c r="BG10" s="379"/>
      <c r="BH10" s="379"/>
      <c r="BI10" s="406"/>
      <c r="BJ10" s="407"/>
      <c r="BK10" s="378"/>
      <c r="BL10" s="379"/>
      <c r="BM10" s="379"/>
      <c r="BN10" s="379"/>
      <c r="BO10" s="379"/>
      <c r="BP10" s="406"/>
      <c r="BQ10" s="407"/>
      <c r="BR10" s="378"/>
      <c r="BS10" s="379"/>
      <c r="BT10" s="379"/>
      <c r="BU10" s="379"/>
      <c r="BV10" s="379"/>
      <c r="BW10" s="406"/>
      <c r="BX10" s="407"/>
      <c r="BY10" s="378"/>
      <c r="BZ10" s="379"/>
      <c r="CA10" s="379"/>
      <c r="CB10" s="379"/>
      <c r="CC10" s="379"/>
      <c r="CD10" s="406"/>
      <c r="CE10" s="407"/>
      <c r="CF10" s="378"/>
      <c r="CG10" s="379"/>
      <c r="CH10" s="379"/>
      <c r="CI10" s="379"/>
      <c r="CJ10" s="379"/>
      <c r="CK10" s="406"/>
      <c r="CL10" s="407"/>
      <c r="CN10" s="379"/>
      <c r="CO10" s="379"/>
      <c r="CP10" s="379"/>
      <c r="CQ10" s="379"/>
      <c r="CR10" s="379"/>
      <c r="CS10" s="407"/>
      <c r="CT10" s="407"/>
      <c r="CU10" s="407"/>
      <c r="CV10" s="407"/>
    </row>
    <row r="11" ht="15.75" spans="1:100">
      <c r="A11" s="364" t="s">
        <v>415</v>
      </c>
      <c r="B11" s="365"/>
      <c r="C11" s="366"/>
      <c r="D11" s="367">
        <v>192335.504516818</v>
      </c>
      <c r="E11" s="386">
        <v>147789.457918217</v>
      </c>
      <c r="F11" s="386">
        <v>200028.92469749</v>
      </c>
      <c r="G11" s="386">
        <v>44546.0465986002</v>
      </c>
      <c r="H11" s="400">
        <v>0.301415589623793</v>
      </c>
      <c r="I11" s="366"/>
      <c r="J11" s="386">
        <v>172922.56033755</v>
      </c>
      <c r="K11" s="386">
        <v>142358.92113159</v>
      </c>
      <c r="L11" s="386">
        <v>202000.875877997</v>
      </c>
      <c r="M11" s="399">
        <v>30563.6392059596</v>
      </c>
      <c r="N11" s="400">
        <v>0.214694231755999</v>
      </c>
      <c r="O11" s="366"/>
      <c r="P11" s="386">
        <v>181568.688354428</v>
      </c>
      <c r="Q11" s="386">
        <v>158372.83748792</v>
      </c>
      <c r="R11" s="386">
        <v>212100.919671897</v>
      </c>
      <c r="S11" s="399">
        <v>23195.8508665071</v>
      </c>
      <c r="T11" s="400">
        <v>0.146463568086771</v>
      </c>
      <c r="U11" s="366"/>
      <c r="V11" s="422">
        <v>188831.435888605</v>
      </c>
      <c r="W11" s="423">
        <v>160193.577875532</v>
      </c>
      <c r="X11" s="423">
        <v>200241.972344415</v>
      </c>
      <c r="Y11" s="423">
        <v>214221.928868616</v>
      </c>
      <c r="Z11" s="423">
        <v>-25390.4929800116</v>
      </c>
      <c r="AA11" s="400">
        <v>0.17877032520819</v>
      </c>
      <c r="AB11" s="366"/>
      <c r="AC11" s="422">
        <v>198273.007683035</v>
      </c>
      <c r="AD11" s="423">
        <v>172176.08609181</v>
      </c>
      <c r="AE11" s="423">
        <v>204246.811791304</v>
      </c>
      <c r="AF11" s="423">
        <v>218506.367445989</v>
      </c>
      <c r="AG11" s="423">
        <v>-20233.3597629537</v>
      </c>
      <c r="AH11" s="400">
        <v>0.151571116428499</v>
      </c>
      <c r="AI11" s="366"/>
      <c r="AJ11" s="422">
        <v>208186.658067187</v>
      </c>
      <c r="AK11" s="423">
        <v>169411.847171383</v>
      </c>
      <c r="AL11" s="423">
        <v>208331.74802713</v>
      </c>
      <c r="AM11" s="423">
        <v>222876.494794908</v>
      </c>
      <c r="AN11" s="423">
        <v>-14689.8367277217</v>
      </c>
      <c r="AO11" s="446">
        <v>0.2288789806806</v>
      </c>
      <c r="AP11" s="366"/>
      <c r="AQ11" s="367">
        <v>216514.124389874</v>
      </c>
      <c r="AR11" s="386">
        <v>184049.120870777</v>
      </c>
      <c r="AS11" s="386">
        <v>212498.382987672</v>
      </c>
      <c r="AT11" s="386">
        <v>227334.024690807</v>
      </c>
      <c r="AU11" s="386">
        <v>-10819.9003009324</v>
      </c>
      <c r="AV11" s="446">
        <v>0.176393146381235</v>
      </c>
      <c r="AW11" s="366"/>
      <c r="AX11" s="367">
        <v>281468</v>
      </c>
      <c r="AY11" s="386">
        <v>188648.965061121</v>
      </c>
      <c r="AZ11" s="386">
        <v>287097.36</v>
      </c>
      <c r="BA11" s="386">
        <v>231880.705184623</v>
      </c>
      <c r="BB11" s="386">
        <v>49587.2948153774</v>
      </c>
      <c r="BC11" s="446">
        <v>0.492019847067842</v>
      </c>
      <c r="BD11" s="366"/>
      <c r="BE11" s="367">
        <v>282099.9823096</v>
      </c>
      <c r="BF11" s="386">
        <v>178837.458877658</v>
      </c>
      <c r="BG11" s="386">
        <v>284226.3864</v>
      </c>
      <c r="BH11" s="386">
        <v>282226.3864</v>
      </c>
      <c r="BI11" s="386">
        <v>-126.404090400029</v>
      </c>
      <c r="BJ11" s="400">
        <v>0.577409923401917</v>
      </c>
      <c r="BK11" s="366"/>
      <c r="BL11" s="367">
        <v>314752.9879</v>
      </c>
      <c r="BM11" s="386">
        <v>181341.183301945</v>
      </c>
      <c r="BN11" s="386">
        <v>285363.2919456</v>
      </c>
      <c r="BO11" s="386">
        <v>283355.2919456</v>
      </c>
      <c r="BP11" s="411">
        <v>31397.6959544</v>
      </c>
      <c r="BQ11" s="400">
        <v>0.735695015157782</v>
      </c>
      <c r="BR11" s="461"/>
      <c r="BS11" s="386">
        <v>0</v>
      </c>
      <c r="BT11" s="386">
        <v>0</v>
      </c>
      <c r="BU11" s="386">
        <v>0</v>
      </c>
      <c r="BV11" s="386">
        <v>0</v>
      </c>
      <c r="BW11" s="386">
        <v>0</v>
      </c>
      <c r="BX11" s="400" t="s">
        <v>127</v>
      </c>
      <c r="BY11" s="366"/>
      <c r="BZ11" s="386">
        <v>0</v>
      </c>
      <c r="CA11" s="386">
        <v>0</v>
      </c>
      <c r="CB11" s="386">
        <v>0</v>
      </c>
      <c r="CC11" s="386">
        <v>0</v>
      </c>
      <c r="CD11" s="386">
        <v>0</v>
      </c>
      <c r="CE11" s="400" t="s">
        <v>127</v>
      </c>
      <c r="CF11" s="366"/>
      <c r="CG11" s="469">
        <v>2236952.9494471</v>
      </c>
      <c r="CH11" s="464">
        <v>1582931.88050784</v>
      </c>
      <c r="CI11" s="470">
        <v>200241.972344415</v>
      </c>
      <c r="CJ11" s="464">
        <v>1886806.37517231</v>
      </c>
      <c r="CK11" s="470">
        <v>350146.574274781</v>
      </c>
      <c r="CL11" s="492">
        <v>0.413170697357761</v>
      </c>
      <c r="CM11" s="493"/>
      <c r="CN11" s="469">
        <v>3513027.79203833</v>
      </c>
      <c r="CO11" s="469">
        <v>0</v>
      </c>
      <c r="CP11" s="469">
        <v>0</v>
      </c>
      <c r="CQ11" s="469">
        <v>2178077.23106376</v>
      </c>
      <c r="CR11" s="522">
        <v>2068241.75279792</v>
      </c>
      <c r="CS11" s="492">
        <v>0.698557621364086</v>
      </c>
      <c r="CT11" s="492">
        <v>-1</v>
      </c>
      <c r="CU11" s="492">
        <v>-1</v>
      </c>
      <c r="CV11" s="533">
        <v>0.053105725245733</v>
      </c>
    </row>
    <row r="12" spans="1:100">
      <c r="A12" s="368" t="s">
        <v>412</v>
      </c>
      <c r="B12" s="369"/>
      <c r="C12" s="362"/>
      <c r="D12" s="380"/>
      <c r="E12" s="408"/>
      <c r="F12" s="408"/>
      <c r="G12" s="402">
        <v>0</v>
      </c>
      <c r="H12" s="403" t="s">
        <v>127</v>
      </c>
      <c r="I12" s="362"/>
      <c r="J12" s="380"/>
      <c r="K12" s="408"/>
      <c r="L12" s="408"/>
      <c r="M12" s="402">
        <v>0</v>
      </c>
      <c r="N12" s="403" t="s">
        <v>127</v>
      </c>
      <c r="O12" s="362"/>
      <c r="P12" s="380"/>
      <c r="Q12" s="408"/>
      <c r="R12" s="408"/>
      <c r="S12" s="402"/>
      <c r="T12" s="403" t="s">
        <v>127</v>
      </c>
      <c r="U12" s="362"/>
      <c r="V12" s="424"/>
      <c r="W12" s="425"/>
      <c r="X12" s="425"/>
      <c r="Y12" s="425"/>
      <c r="Z12" s="431">
        <v>0</v>
      </c>
      <c r="AA12" s="430" t="s">
        <v>127</v>
      </c>
      <c r="AB12" s="362"/>
      <c r="AC12" s="424"/>
      <c r="AD12" s="425"/>
      <c r="AE12" s="425"/>
      <c r="AF12" s="425"/>
      <c r="AG12" s="431">
        <v>0</v>
      </c>
      <c r="AH12" s="430" t="s">
        <v>127</v>
      </c>
      <c r="AI12" s="362"/>
      <c r="AJ12" s="424"/>
      <c r="AK12" s="425"/>
      <c r="AL12" s="425"/>
      <c r="AM12" s="425"/>
      <c r="AN12" s="431">
        <v>0</v>
      </c>
      <c r="AO12" s="447" t="s">
        <v>127</v>
      </c>
      <c r="AP12" s="362"/>
      <c r="AQ12" s="424"/>
      <c r="AR12" s="425"/>
      <c r="AS12" s="425"/>
      <c r="AT12" s="425"/>
      <c r="AU12" s="431">
        <v>0</v>
      </c>
      <c r="AV12" s="430" t="s">
        <v>127</v>
      </c>
      <c r="AW12" s="362"/>
      <c r="AX12" s="380"/>
      <c r="AY12" s="408"/>
      <c r="AZ12" s="408"/>
      <c r="BA12" s="408"/>
      <c r="BB12" s="432">
        <v>0</v>
      </c>
      <c r="BC12" s="430" t="s">
        <v>127</v>
      </c>
      <c r="BD12" s="362"/>
      <c r="BE12" s="380"/>
      <c r="BF12" s="408"/>
      <c r="BG12" s="408"/>
      <c r="BH12" s="408"/>
      <c r="BI12" s="432">
        <v>0</v>
      </c>
      <c r="BJ12" s="430" t="s">
        <v>127</v>
      </c>
      <c r="BK12" s="362"/>
      <c r="BL12" s="380"/>
      <c r="BM12" s="408"/>
      <c r="BN12" s="408"/>
      <c r="BO12" s="408"/>
      <c r="BP12" s="432">
        <v>0</v>
      </c>
      <c r="BQ12" s="430" t="s">
        <v>127</v>
      </c>
      <c r="BR12" s="462"/>
      <c r="BS12" s="380"/>
      <c r="BT12" s="408"/>
      <c r="BU12" s="408"/>
      <c r="BV12" s="408"/>
      <c r="BW12" s="432">
        <v>0</v>
      </c>
      <c r="BX12" s="430" t="s">
        <v>127</v>
      </c>
      <c r="BY12" s="362"/>
      <c r="BZ12" s="380"/>
      <c r="CA12" s="408"/>
      <c r="CB12" s="408"/>
      <c r="CC12" s="408"/>
      <c r="CD12" s="432">
        <v>0</v>
      </c>
      <c r="CE12" s="430" t="s">
        <v>127</v>
      </c>
      <c r="CF12" s="362"/>
      <c r="CG12" s="471">
        <v>0</v>
      </c>
      <c r="CH12" s="472">
        <v>0</v>
      </c>
      <c r="CI12" s="472">
        <v>0</v>
      </c>
      <c r="CJ12" s="472">
        <v>0</v>
      </c>
      <c r="CK12" s="501">
        <v>0</v>
      </c>
      <c r="CL12" s="495" t="s">
        <v>127</v>
      </c>
      <c r="CN12" s="471">
        <v>0</v>
      </c>
      <c r="CO12" s="471"/>
      <c r="CP12" s="471"/>
      <c r="CQ12" s="471"/>
      <c r="CR12" s="523">
        <v>0</v>
      </c>
      <c r="CS12" s="495" t="s">
        <v>51</v>
      </c>
      <c r="CT12" s="495" t="s">
        <v>51</v>
      </c>
      <c r="CU12" s="495" t="s">
        <v>51</v>
      </c>
      <c r="CV12" s="495" t="e">
        <v>#DIV/0!</v>
      </c>
    </row>
    <row r="13" spans="1:101">
      <c r="A13" s="371" t="s">
        <v>413</v>
      </c>
      <c r="B13" s="372"/>
      <c r="C13" s="362"/>
      <c r="D13" s="373">
        <v>192335.504516818</v>
      </c>
      <c r="E13" s="409">
        <v>147789.457918217</v>
      </c>
      <c r="F13" s="409">
        <v>200028.92469749</v>
      </c>
      <c r="G13" s="402">
        <v>44546.0465986002</v>
      </c>
      <c r="H13" s="403">
        <v>0.301415589623793</v>
      </c>
      <c r="I13" s="362"/>
      <c r="J13" s="373">
        <v>172922.56033755</v>
      </c>
      <c r="K13" s="409">
        <v>142358.92113159</v>
      </c>
      <c r="L13" s="379">
        <v>202000.875877997</v>
      </c>
      <c r="M13" s="402">
        <v>30563.6392059596</v>
      </c>
      <c r="N13" s="403">
        <v>0.214694231755999</v>
      </c>
      <c r="O13" s="362"/>
      <c r="P13" s="419">
        <v>181568.688354428</v>
      </c>
      <c r="Q13" s="409">
        <v>158372.83748792</v>
      </c>
      <c r="R13" s="409">
        <v>212100.919671897</v>
      </c>
      <c r="S13" s="402">
        <v>23195.8508665071</v>
      </c>
      <c r="T13" s="403">
        <v>0.146463568086771</v>
      </c>
      <c r="U13" s="362"/>
      <c r="V13" s="426">
        <v>188831.435888605</v>
      </c>
      <c r="W13" s="409">
        <v>160193.577875532</v>
      </c>
      <c r="X13" s="409">
        <v>200241.972344415</v>
      </c>
      <c r="Y13" s="409">
        <v>214221.928868616</v>
      </c>
      <c r="Z13" s="402">
        <v>-25390.4929800116</v>
      </c>
      <c r="AA13" s="403">
        <v>0.17877032520819</v>
      </c>
      <c r="AB13" s="362"/>
      <c r="AC13" s="426">
        <v>198273.007683035</v>
      </c>
      <c r="AD13" s="409">
        <v>172176.08609181</v>
      </c>
      <c r="AE13" s="409">
        <v>204246.811791304</v>
      </c>
      <c r="AF13" s="409">
        <v>218506.367445989</v>
      </c>
      <c r="AG13" s="402">
        <v>-20233.3597629537</v>
      </c>
      <c r="AH13" s="403">
        <v>0.151571116428499</v>
      </c>
      <c r="AI13" s="362"/>
      <c r="AJ13" s="426">
        <v>208186.658067187</v>
      </c>
      <c r="AK13" s="409">
        <v>169411.847171383</v>
      </c>
      <c r="AL13" s="409">
        <v>208331.74802713</v>
      </c>
      <c r="AM13" s="409">
        <v>222876.494794908</v>
      </c>
      <c r="AN13" s="402">
        <v>-14689.8367277217</v>
      </c>
      <c r="AO13" s="403">
        <v>0.2288789806806</v>
      </c>
      <c r="AP13" s="362"/>
      <c r="AQ13" s="426">
        <v>125561.124389874</v>
      </c>
      <c r="AR13" s="409">
        <v>184049.120870777</v>
      </c>
      <c r="AS13" s="409">
        <v>212498.382987672</v>
      </c>
      <c r="AT13" s="409">
        <v>227334.024690807</v>
      </c>
      <c r="AU13" s="402">
        <v>-101772.900300932</v>
      </c>
      <c r="AV13" s="403">
        <v>-0.317784709887141</v>
      </c>
      <c r="AW13" s="362"/>
      <c r="AX13" s="426">
        <v>79986.6566826667</v>
      </c>
      <c r="AY13" s="409">
        <v>188648.965061121</v>
      </c>
      <c r="AZ13" s="409">
        <v>81586.38981632</v>
      </c>
      <c r="BA13" s="409">
        <v>231880.705184623</v>
      </c>
      <c r="BB13" s="402">
        <v>-151894.048501956</v>
      </c>
      <c r="BC13" s="403">
        <v>-0.576002674296402</v>
      </c>
      <c r="BD13" s="362"/>
      <c r="BE13" s="426">
        <v>48991.9940096</v>
      </c>
      <c r="BF13" s="409">
        <v>178837.458877658</v>
      </c>
      <c r="BG13" s="409">
        <v>80770.5259181568</v>
      </c>
      <c r="BH13" s="409">
        <v>78770.5259181568</v>
      </c>
      <c r="BI13" s="433">
        <v>-29778.5319085568</v>
      </c>
      <c r="BJ13" s="403">
        <v>-0.726052951562484</v>
      </c>
      <c r="BK13" s="362"/>
      <c r="BL13" s="409">
        <v>39388.3779</v>
      </c>
      <c r="BM13" s="409">
        <v>181341.183301945</v>
      </c>
      <c r="BN13" s="409">
        <v>81093.6080218294</v>
      </c>
      <c r="BO13" s="379">
        <v>79085.6080218294</v>
      </c>
      <c r="BP13" s="433">
        <v>-39697.2301218294</v>
      </c>
      <c r="BQ13" s="403">
        <v>-0.782794083600879</v>
      </c>
      <c r="BR13" s="462"/>
      <c r="BS13" s="409"/>
      <c r="BT13" s="409"/>
      <c r="BU13" s="409"/>
      <c r="BV13" s="409"/>
      <c r="BW13" s="433">
        <v>0</v>
      </c>
      <c r="BX13" s="403" t="s">
        <v>127</v>
      </c>
      <c r="BY13" s="362"/>
      <c r="BZ13" s="382"/>
      <c r="CA13" s="409"/>
      <c r="CB13" s="409"/>
      <c r="CC13" s="409"/>
      <c r="CD13" s="433">
        <v>0</v>
      </c>
      <c r="CE13" s="403" t="s">
        <v>127</v>
      </c>
      <c r="CF13" s="362"/>
      <c r="CG13" s="426">
        <v>1436046.00782976</v>
      </c>
      <c r="CH13" s="409">
        <v>1582931.88050784</v>
      </c>
      <c r="CI13" s="409">
        <v>200241.972344415</v>
      </c>
      <c r="CJ13" s="409">
        <v>1886806.37517231</v>
      </c>
      <c r="CK13" s="496">
        <v>-450760.367342552</v>
      </c>
      <c r="CL13" s="497">
        <v>-0.0927935525759661</v>
      </c>
      <c r="CN13" s="502">
        <v>3513027.79203833</v>
      </c>
      <c r="CO13" s="502"/>
      <c r="CP13" s="502"/>
      <c r="CQ13" s="502">
        <v>2178077.23106376</v>
      </c>
      <c r="CR13" s="524">
        <v>2068241.75279792</v>
      </c>
      <c r="CS13" s="497">
        <v>0.698557621364086</v>
      </c>
      <c r="CT13" s="497">
        <v>-1</v>
      </c>
      <c r="CU13" s="497">
        <v>-1</v>
      </c>
      <c r="CV13" s="497">
        <v>0.053105725245733</v>
      </c>
      <c r="CW13" s="535"/>
    </row>
    <row r="14" ht="15.75" spans="1:100">
      <c r="A14" s="374" t="s">
        <v>414</v>
      </c>
      <c r="B14" s="375"/>
      <c r="C14" s="362"/>
      <c r="D14" s="376"/>
      <c r="E14" s="410"/>
      <c r="F14" s="410"/>
      <c r="G14" s="405"/>
      <c r="H14" s="405"/>
      <c r="I14" s="362"/>
      <c r="J14" s="376"/>
      <c r="K14" s="410"/>
      <c r="L14" s="410"/>
      <c r="M14" s="405">
        <v>0</v>
      </c>
      <c r="N14" s="405" t="s">
        <v>127</v>
      </c>
      <c r="O14" s="362"/>
      <c r="P14" s="376"/>
      <c r="Q14" s="410"/>
      <c r="R14" s="410"/>
      <c r="S14" s="405"/>
      <c r="T14" s="405" t="s">
        <v>127</v>
      </c>
      <c r="U14" s="362"/>
      <c r="V14" s="427"/>
      <c r="W14" s="428">
        <v>0</v>
      </c>
      <c r="X14" s="428"/>
      <c r="Y14" s="428">
        <v>0</v>
      </c>
      <c r="Z14" s="405">
        <v>0</v>
      </c>
      <c r="AA14" s="417" t="s">
        <v>127</v>
      </c>
      <c r="AB14" s="362"/>
      <c r="AC14" s="427"/>
      <c r="AD14" s="428">
        <v>0</v>
      </c>
      <c r="AE14" s="428">
        <v>0</v>
      </c>
      <c r="AF14" s="428"/>
      <c r="AG14" s="443">
        <v>0</v>
      </c>
      <c r="AH14" s="417" t="s">
        <v>127</v>
      </c>
      <c r="AI14" s="362"/>
      <c r="AJ14" s="427"/>
      <c r="AK14" s="428">
        <v>0</v>
      </c>
      <c r="AL14" s="428">
        <v>0</v>
      </c>
      <c r="AM14" s="428"/>
      <c r="AN14" s="443">
        <v>0</v>
      </c>
      <c r="AO14" s="449" t="s">
        <v>127</v>
      </c>
      <c r="AP14" s="362"/>
      <c r="AQ14" s="427">
        <v>90953</v>
      </c>
      <c r="AR14" s="428"/>
      <c r="AS14" s="428">
        <v>0</v>
      </c>
      <c r="AT14" s="428"/>
      <c r="AU14" s="443">
        <v>90953</v>
      </c>
      <c r="AV14" s="417" t="s">
        <v>127</v>
      </c>
      <c r="AW14" s="362"/>
      <c r="AX14" s="376">
        <v>201481.343317333</v>
      </c>
      <c r="AY14" s="410"/>
      <c r="AZ14" s="428">
        <v>205510.97018368</v>
      </c>
      <c r="BA14" s="404"/>
      <c r="BB14" s="405">
        <v>201481.343317333</v>
      </c>
      <c r="BC14" s="417" t="s">
        <v>127</v>
      </c>
      <c r="BD14" s="362"/>
      <c r="BE14" s="376">
        <v>233107.9883</v>
      </c>
      <c r="BF14" s="410"/>
      <c r="BG14" s="428">
        <v>203455.860481843</v>
      </c>
      <c r="BH14" s="404">
        <v>203455.860481843</v>
      </c>
      <c r="BI14" s="405">
        <v>29652.1278181568</v>
      </c>
      <c r="BJ14" s="417" t="s">
        <v>127</v>
      </c>
      <c r="BK14" s="362"/>
      <c r="BL14" s="376">
        <v>275364.61</v>
      </c>
      <c r="BM14" s="410"/>
      <c r="BN14" s="409">
        <v>204269.683923771</v>
      </c>
      <c r="BO14" s="404">
        <v>204269.683923771</v>
      </c>
      <c r="BP14" s="405">
        <v>71094.9260762294</v>
      </c>
      <c r="BQ14" s="417" t="s">
        <v>127</v>
      </c>
      <c r="BR14" s="362"/>
      <c r="BS14" s="376"/>
      <c r="BT14" s="410"/>
      <c r="BU14" s="410"/>
      <c r="BV14" s="404"/>
      <c r="BW14" s="405">
        <v>0</v>
      </c>
      <c r="BX14" s="417" t="s">
        <v>127</v>
      </c>
      <c r="BY14" s="362"/>
      <c r="BZ14" s="376"/>
      <c r="CA14" s="410"/>
      <c r="CB14" s="410"/>
      <c r="CC14" s="404"/>
      <c r="CD14" s="405">
        <v>0</v>
      </c>
      <c r="CE14" s="417" t="s">
        <v>127</v>
      </c>
      <c r="CF14" s="362"/>
      <c r="CG14" s="473">
        <v>800906.941617333</v>
      </c>
      <c r="CH14" s="473"/>
      <c r="CI14" s="473"/>
      <c r="CJ14" s="473"/>
      <c r="CK14" s="503"/>
      <c r="CL14" s="499"/>
      <c r="CN14" s="467"/>
      <c r="CO14" s="467"/>
      <c r="CP14" s="467"/>
      <c r="CQ14" s="467"/>
      <c r="CR14" s="525">
        <v>0</v>
      </c>
      <c r="CS14" s="499" t="s">
        <v>51</v>
      </c>
      <c r="CT14" s="499" t="s">
        <v>51</v>
      </c>
      <c r="CU14" s="499" t="s">
        <v>51</v>
      </c>
      <c r="CV14" s="499"/>
    </row>
    <row r="15" ht="15.75" spans="41:100">
      <c r="AO15" s="451"/>
      <c r="CR15" s="526"/>
      <c r="CS15" s="354"/>
      <c r="CT15" s="354"/>
      <c r="CU15" s="354"/>
      <c r="CV15" s="354"/>
    </row>
    <row r="16" ht="15.75" spans="1:100">
      <c r="A16" s="364" t="s">
        <v>416</v>
      </c>
      <c r="B16" s="365"/>
      <c r="C16" s="366"/>
      <c r="D16" s="381">
        <v>205995480.192077</v>
      </c>
      <c r="E16" s="411">
        <v>234949046.218487</v>
      </c>
      <c r="F16" s="411">
        <v>196427629.485021</v>
      </c>
      <c r="G16" s="411">
        <v>-28953566.0264105</v>
      </c>
      <c r="H16" s="400">
        <v>-0.123233383971628</v>
      </c>
      <c r="I16" s="366"/>
      <c r="J16" s="381">
        <v>172030592.436975</v>
      </c>
      <c r="K16" s="411">
        <v>170431096.638655</v>
      </c>
      <c r="L16" s="411">
        <v>175396803.485021</v>
      </c>
      <c r="M16" s="399">
        <v>1599495.79831931</v>
      </c>
      <c r="N16" s="400">
        <v>0.00938499974397589</v>
      </c>
      <c r="O16" s="366"/>
      <c r="P16" s="381">
        <v>210389815.889992</v>
      </c>
      <c r="Q16" s="411">
        <v>221401386.554622</v>
      </c>
      <c r="R16" s="411">
        <v>230160000</v>
      </c>
      <c r="S16" s="399">
        <v>-11011570.6646295</v>
      </c>
      <c r="T16" s="400">
        <v>-0.0497357800508301</v>
      </c>
      <c r="U16" s="366"/>
      <c r="V16" s="381">
        <v>234000000</v>
      </c>
      <c r="W16" s="411">
        <v>237549310.92437</v>
      </c>
      <c r="X16" s="411">
        <v>234870000</v>
      </c>
      <c r="Y16" s="411">
        <v>252670000</v>
      </c>
      <c r="Z16" s="411">
        <v>-18670000</v>
      </c>
      <c r="AA16" s="400">
        <v>-0.014941364849927</v>
      </c>
      <c r="AB16" s="366"/>
      <c r="AC16" s="381">
        <v>230000000</v>
      </c>
      <c r="AD16" s="411">
        <v>222613121.84874</v>
      </c>
      <c r="AE16" s="411">
        <v>280658000</v>
      </c>
      <c r="AF16" s="411">
        <v>280658000</v>
      </c>
      <c r="AG16" s="411">
        <v>-50658000.0000001</v>
      </c>
      <c r="AH16" s="400">
        <v>0.0331825819157223</v>
      </c>
      <c r="AI16" s="366"/>
      <c r="AJ16" s="381">
        <v>207350584.033613</v>
      </c>
      <c r="AK16" s="411">
        <v>208910921.84874</v>
      </c>
      <c r="AL16" s="411">
        <v>346766000</v>
      </c>
      <c r="AM16" s="411">
        <v>307866000</v>
      </c>
      <c r="AN16" s="411">
        <v>-100515415.966387</v>
      </c>
      <c r="AO16" s="446">
        <v>-0.00746891450824316</v>
      </c>
      <c r="AP16" s="366"/>
      <c r="AQ16" s="381">
        <v>236282677.466281</v>
      </c>
      <c r="AR16" s="411">
        <v>231616487.394958</v>
      </c>
      <c r="AS16" s="411">
        <v>252747000</v>
      </c>
      <c r="AT16" s="411">
        <v>356337000</v>
      </c>
      <c r="AU16" s="411">
        <v>-120054322.533719</v>
      </c>
      <c r="AV16" s="446">
        <v>0.0201461913346683</v>
      </c>
      <c r="AW16" s="366"/>
      <c r="AX16" s="381">
        <v>229307000</v>
      </c>
      <c r="AY16" s="411">
        <v>222722037.722689</v>
      </c>
      <c r="AZ16" s="411">
        <v>278021700</v>
      </c>
      <c r="BA16" s="411">
        <v>372580000</v>
      </c>
      <c r="BB16" s="411">
        <v>-143273000</v>
      </c>
      <c r="BC16" s="446">
        <v>0.0295658316736032</v>
      </c>
      <c r="BD16" s="366"/>
      <c r="BE16" s="381">
        <v>232463266.327399</v>
      </c>
      <c r="BF16" s="411">
        <v>210264735.294118</v>
      </c>
      <c r="BG16" s="411">
        <v>251608245.798319</v>
      </c>
      <c r="BH16" s="411">
        <v>384212000</v>
      </c>
      <c r="BI16" s="411">
        <v>-151748733.672601</v>
      </c>
      <c r="BJ16" s="400">
        <v>0.105574199126782</v>
      </c>
      <c r="BK16" s="366"/>
      <c r="BL16" s="381">
        <v>272175928.571429</v>
      </c>
      <c r="BM16" s="411">
        <v>213128680.672269</v>
      </c>
      <c r="BN16" s="411">
        <v>229269070.378151</v>
      </c>
      <c r="BO16" s="411">
        <v>409687000</v>
      </c>
      <c r="BP16" s="411">
        <v>-137511071.428571</v>
      </c>
      <c r="BQ16" s="400">
        <v>0.277049750943457</v>
      </c>
      <c r="BR16" s="461"/>
      <c r="BS16" s="381">
        <v>0</v>
      </c>
      <c r="BT16" s="411">
        <v>0</v>
      </c>
      <c r="BU16" s="411">
        <v>0</v>
      </c>
      <c r="BV16" s="411">
        <v>0</v>
      </c>
      <c r="BW16" s="411">
        <v>0</v>
      </c>
      <c r="BX16" s="400" t="s">
        <v>127</v>
      </c>
      <c r="BY16" s="366"/>
      <c r="BZ16" s="381">
        <v>0</v>
      </c>
      <c r="CA16" s="411">
        <v>0</v>
      </c>
      <c r="CB16" s="411">
        <v>0</v>
      </c>
      <c r="CC16" s="411">
        <v>0</v>
      </c>
      <c r="CD16" s="411">
        <v>0</v>
      </c>
      <c r="CE16" s="400" t="s">
        <v>127</v>
      </c>
      <c r="CF16" s="366"/>
      <c r="CG16" s="474">
        <v>2229995344.91777</v>
      </c>
      <c r="CH16" s="470">
        <v>2173586825.11765</v>
      </c>
      <c r="CI16" s="470">
        <v>0</v>
      </c>
      <c r="CJ16" s="470">
        <v>2965994432.97004</v>
      </c>
      <c r="CK16" s="470">
        <v>-735999088.052277</v>
      </c>
      <c r="CL16" s="492">
        <v>0.0259518134487517</v>
      </c>
      <c r="CM16" s="493"/>
      <c r="CN16" s="474">
        <v>3853785432.97004</v>
      </c>
      <c r="CO16" s="474">
        <v>0</v>
      </c>
      <c r="CP16" s="474">
        <v>0</v>
      </c>
      <c r="CQ16" s="474">
        <v>2632272787.6765</v>
      </c>
      <c r="CR16" s="527">
        <v>2564938425.95798</v>
      </c>
      <c r="CS16" s="492">
        <v>0.502486529098914</v>
      </c>
      <c r="CT16" s="492">
        <v>-1</v>
      </c>
      <c r="CU16" s="492">
        <v>-1</v>
      </c>
      <c r="CV16" s="533">
        <v>0.0262518433335757</v>
      </c>
    </row>
    <row r="17" spans="1:100">
      <c r="A17" s="368" t="s">
        <v>412</v>
      </c>
      <c r="B17" s="369"/>
      <c r="C17" s="362"/>
      <c r="D17" s="380"/>
      <c r="E17" s="408"/>
      <c r="F17" s="408"/>
      <c r="G17" s="402"/>
      <c r="H17" s="403"/>
      <c r="I17" s="362"/>
      <c r="J17" s="380"/>
      <c r="K17" s="408"/>
      <c r="L17" s="408"/>
      <c r="M17" s="402"/>
      <c r="N17" s="403"/>
      <c r="O17" s="362"/>
      <c r="P17" s="380"/>
      <c r="Q17" s="408"/>
      <c r="R17" s="408"/>
      <c r="S17" s="402"/>
      <c r="T17" s="403"/>
      <c r="U17" s="362"/>
      <c r="V17" s="380"/>
      <c r="W17" s="408"/>
      <c r="X17" s="408"/>
      <c r="Y17" s="408"/>
      <c r="Z17" s="432"/>
      <c r="AA17" s="430"/>
      <c r="AB17" s="362"/>
      <c r="AC17" s="380"/>
      <c r="AD17" s="408"/>
      <c r="AE17" s="408"/>
      <c r="AF17" s="408"/>
      <c r="AG17" s="432"/>
      <c r="AH17" s="430"/>
      <c r="AI17" s="362"/>
      <c r="AJ17" s="380"/>
      <c r="AK17" s="408"/>
      <c r="AL17" s="408"/>
      <c r="AM17" s="408"/>
      <c r="AN17" s="432"/>
      <c r="AO17" s="447"/>
      <c r="AP17" s="362"/>
      <c r="AQ17" s="380"/>
      <c r="AR17" s="408"/>
      <c r="AS17" s="408"/>
      <c r="AT17" s="408"/>
      <c r="AU17" s="432"/>
      <c r="AV17" s="430"/>
      <c r="AW17" s="362"/>
      <c r="AX17" s="380"/>
      <c r="AY17" s="408"/>
      <c r="AZ17" s="408"/>
      <c r="BA17" s="408"/>
      <c r="BB17" s="432"/>
      <c r="BC17" s="430"/>
      <c r="BD17" s="362"/>
      <c r="BE17" s="380"/>
      <c r="BF17" s="408"/>
      <c r="BG17" s="408"/>
      <c r="BH17" s="408"/>
      <c r="BI17" s="432"/>
      <c r="BJ17" s="430"/>
      <c r="BK17" s="362"/>
      <c r="BL17" s="380"/>
      <c r="BM17" s="408"/>
      <c r="BN17" s="408"/>
      <c r="BO17" s="408"/>
      <c r="BP17" s="432"/>
      <c r="BQ17" s="430"/>
      <c r="BR17" s="462"/>
      <c r="BS17" s="380"/>
      <c r="BT17" s="408"/>
      <c r="BU17" s="408"/>
      <c r="BV17" s="408"/>
      <c r="BW17" s="432"/>
      <c r="BX17" s="430"/>
      <c r="BY17" s="362"/>
      <c r="BZ17" s="380"/>
      <c r="CA17" s="408"/>
      <c r="CB17" s="408"/>
      <c r="CC17" s="408"/>
      <c r="CD17" s="432"/>
      <c r="CE17" s="430"/>
      <c r="CF17" s="362"/>
      <c r="CG17" s="475"/>
      <c r="CH17" s="476"/>
      <c r="CI17" s="476"/>
      <c r="CJ17" s="476"/>
      <c r="CK17" s="504"/>
      <c r="CL17" s="495"/>
      <c r="CN17" s="475">
        <v>0</v>
      </c>
      <c r="CO17" s="475"/>
      <c r="CP17" s="475"/>
      <c r="CQ17" s="475"/>
      <c r="CR17" s="528">
        <v>0</v>
      </c>
      <c r="CS17" s="495" t="s">
        <v>51</v>
      </c>
      <c r="CT17" s="495" t="s">
        <v>51</v>
      </c>
      <c r="CU17" s="495" t="s">
        <v>51</v>
      </c>
      <c r="CV17" s="495" t="e">
        <v>#DIV/0!</v>
      </c>
    </row>
    <row r="18" spans="1:100">
      <c r="A18" s="371" t="s">
        <v>413</v>
      </c>
      <c r="B18" s="372"/>
      <c r="C18" s="362"/>
      <c r="D18" s="382">
        <v>205995480.192077</v>
      </c>
      <c r="E18" s="412">
        <v>234949046.218487</v>
      </c>
      <c r="F18" s="412">
        <v>196427629.485021</v>
      </c>
      <c r="G18" s="413">
        <v>-28953566.0264105</v>
      </c>
      <c r="H18" s="403">
        <v>-0.123233383971628</v>
      </c>
      <c r="I18" s="362"/>
      <c r="J18" s="382">
        <v>172030592.436975</v>
      </c>
      <c r="K18" s="412">
        <v>170431096.638655</v>
      </c>
      <c r="L18" s="412">
        <v>175396803.485021</v>
      </c>
      <c r="M18" s="402">
        <v>1599495.79831931</v>
      </c>
      <c r="N18" s="403">
        <v>0.00938499974397589</v>
      </c>
      <c r="O18" s="362"/>
      <c r="P18" s="382">
        <v>210389815.889992</v>
      </c>
      <c r="Q18" s="412">
        <v>221401386.554622</v>
      </c>
      <c r="R18" s="412">
        <v>230160000</v>
      </c>
      <c r="S18" s="402">
        <v>-11011570.6646295</v>
      </c>
      <c r="T18" s="403">
        <v>-0.0497357800508301</v>
      </c>
      <c r="U18" s="362"/>
      <c r="V18" s="382">
        <v>234000000</v>
      </c>
      <c r="W18" s="412">
        <v>237549310.92437</v>
      </c>
      <c r="X18" s="412">
        <v>234870000</v>
      </c>
      <c r="Y18" s="412">
        <v>252670000</v>
      </c>
      <c r="Z18" s="433">
        <v>-18670000</v>
      </c>
      <c r="AA18" s="403">
        <v>-0.014941364849927</v>
      </c>
      <c r="AB18" s="362"/>
      <c r="AC18" s="382">
        <v>230000000</v>
      </c>
      <c r="AD18" s="412">
        <v>222613121.84874</v>
      </c>
      <c r="AE18" s="412">
        <v>280658000</v>
      </c>
      <c r="AF18" s="412">
        <v>280658000</v>
      </c>
      <c r="AG18" s="433">
        <v>-50658000.0000001</v>
      </c>
      <c r="AH18" s="403">
        <v>0.0331825819157223</v>
      </c>
      <c r="AI18" s="362"/>
      <c r="AJ18" s="382">
        <v>207350584.033613</v>
      </c>
      <c r="AK18" s="412">
        <v>208910921.84874</v>
      </c>
      <c r="AL18" s="412">
        <v>346766000</v>
      </c>
      <c r="AM18" s="412">
        <v>307866000</v>
      </c>
      <c r="AN18" s="433">
        <v>-100515415.966387</v>
      </c>
      <c r="AO18" s="448">
        <v>-0.00746891450824316</v>
      </c>
      <c r="AP18" s="362"/>
      <c r="AQ18" s="382">
        <v>65082677.4662806</v>
      </c>
      <c r="AR18" s="412">
        <v>231616487.394958</v>
      </c>
      <c r="AS18" s="412">
        <v>252747000</v>
      </c>
      <c r="AT18" s="412">
        <v>356337000</v>
      </c>
      <c r="AU18" s="433">
        <v>-291254322.533719</v>
      </c>
      <c r="AV18" s="403">
        <v>-0.719006715807325</v>
      </c>
      <c r="AW18" s="362"/>
      <c r="AX18" s="382">
        <v>28307000</v>
      </c>
      <c r="AY18" s="412">
        <v>222722037.722689</v>
      </c>
      <c r="AZ18" s="412">
        <v>278021700</v>
      </c>
      <c r="BA18" s="412">
        <v>44709600</v>
      </c>
      <c r="BB18" s="433">
        <v>-16402600</v>
      </c>
      <c r="BC18" s="403">
        <v>-0.872904359669854</v>
      </c>
      <c r="BD18" s="362"/>
      <c r="BE18" s="382">
        <v>25993848.629613</v>
      </c>
      <c r="BF18" s="412">
        <v>210264735.294118</v>
      </c>
      <c r="BG18" s="412">
        <v>30192989.4957983</v>
      </c>
      <c r="BH18" s="412">
        <v>46105440</v>
      </c>
      <c r="BI18" s="433">
        <v>-20111591.370387</v>
      </c>
      <c r="BJ18" s="403">
        <v>-0.876375614801727</v>
      </c>
      <c r="BK18" s="362"/>
      <c r="BL18" s="382">
        <v>20400000</v>
      </c>
      <c r="BM18" s="412">
        <v>213128680.672269</v>
      </c>
      <c r="BN18" s="412">
        <v>229269070.378151</v>
      </c>
      <c r="BO18" s="412">
        <v>54675111.9999999</v>
      </c>
      <c r="BP18" s="433">
        <v>-34275111.9999999</v>
      </c>
      <c r="BQ18" s="403">
        <v>-0.904283177957783</v>
      </c>
      <c r="BR18" s="462"/>
      <c r="BS18" s="382">
        <v>0</v>
      </c>
      <c r="BT18" s="412">
        <v>0</v>
      </c>
      <c r="BU18" s="412">
        <v>0</v>
      </c>
      <c r="BV18" s="412">
        <v>0</v>
      </c>
      <c r="BW18" s="433">
        <v>0</v>
      </c>
      <c r="BX18" s="403" t="s">
        <v>127</v>
      </c>
      <c r="BY18" s="362"/>
      <c r="BZ18" s="382">
        <v>0</v>
      </c>
      <c r="CA18" s="412"/>
      <c r="CB18" s="412">
        <v>0</v>
      </c>
      <c r="CC18" s="412">
        <v>0</v>
      </c>
      <c r="CD18" s="433">
        <v>0</v>
      </c>
      <c r="CE18" s="403" t="s">
        <v>127</v>
      </c>
      <c r="CF18" s="362"/>
      <c r="CG18" s="477">
        <v>1399549998.64855</v>
      </c>
      <c r="CH18" s="412">
        <v>2173586825.11765</v>
      </c>
      <c r="CI18" s="412"/>
      <c r="CJ18" s="412">
        <v>1945005584.97004</v>
      </c>
      <c r="CK18" s="505">
        <v>-545455586.321491</v>
      </c>
      <c r="CL18" s="497">
        <v>-0.356110378257929</v>
      </c>
      <c r="CN18" s="477">
        <v>3853785432.97004</v>
      </c>
      <c r="CO18" s="477"/>
      <c r="CP18" s="477"/>
      <c r="CQ18" s="477">
        <v>2632272787.6765</v>
      </c>
      <c r="CR18" s="529">
        <v>2564938425.95798</v>
      </c>
      <c r="CS18" s="497">
        <v>0.502486529098914</v>
      </c>
      <c r="CT18" s="497">
        <v>-1</v>
      </c>
      <c r="CU18" s="497">
        <v>-1</v>
      </c>
      <c r="CV18" s="497">
        <v>0.0262518433335757</v>
      </c>
    </row>
    <row r="19" ht="15.75" spans="1:100">
      <c r="A19" s="374" t="s">
        <v>414</v>
      </c>
      <c r="B19" s="375"/>
      <c r="C19" s="362"/>
      <c r="D19" s="383"/>
      <c r="E19" s="414"/>
      <c r="F19" s="414"/>
      <c r="G19" s="405"/>
      <c r="H19" s="405"/>
      <c r="I19" s="362"/>
      <c r="J19" s="383"/>
      <c r="K19" s="414"/>
      <c r="L19" s="414"/>
      <c r="M19" s="405">
        <v>0</v>
      </c>
      <c r="N19" s="405" t="s">
        <v>127</v>
      </c>
      <c r="O19" s="362"/>
      <c r="P19" s="383"/>
      <c r="Q19" s="414"/>
      <c r="R19" s="414"/>
      <c r="S19" s="405"/>
      <c r="T19" s="405" t="s">
        <v>127</v>
      </c>
      <c r="U19" s="362"/>
      <c r="V19" s="383"/>
      <c r="W19" s="414">
        <v>0</v>
      </c>
      <c r="X19" s="414"/>
      <c r="Y19" s="414">
        <v>0</v>
      </c>
      <c r="Z19" s="434">
        <v>0</v>
      </c>
      <c r="AA19" s="417" t="s">
        <v>127</v>
      </c>
      <c r="AB19" s="362"/>
      <c r="AC19" s="383"/>
      <c r="AD19" s="414">
        <v>0</v>
      </c>
      <c r="AE19" s="414">
        <v>0</v>
      </c>
      <c r="AF19" s="414"/>
      <c r="AG19" s="434">
        <v>0</v>
      </c>
      <c r="AH19" s="417" t="s">
        <v>127</v>
      </c>
      <c r="AI19" s="362"/>
      <c r="AJ19" s="383"/>
      <c r="AK19" s="414"/>
      <c r="AL19" s="414"/>
      <c r="AM19" s="414"/>
      <c r="AN19" s="434"/>
      <c r="AO19" s="449" t="s">
        <v>127</v>
      </c>
      <c r="AP19" s="362"/>
      <c r="AQ19" s="383">
        <v>171200000</v>
      </c>
      <c r="AR19" s="414"/>
      <c r="AS19" s="414"/>
      <c r="AT19" s="414"/>
      <c r="AU19" s="434"/>
      <c r="AV19" s="417" t="s">
        <v>127</v>
      </c>
      <c r="AW19" s="362"/>
      <c r="AX19" s="455">
        <v>201000000</v>
      </c>
      <c r="AY19" s="414"/>
      <c r="AZ19" s="414"/>
      <c r="BA19" s="414">
        <v>327870400</v>
      </c>
      <c r="BB19" s="434">
        <v>-126870400</v>
      </c>
      <c r="BC19" s="417" t="s">
        <v>127</v>
      </c>
      <c r="BD19" s="362"/>
      <c r="BE19" s="383">
        <v>206469417.697786</v>
      </c>
      <c r="BF19" s="414"/>
      <c r="BG19" s="414">
        <v>221415256.302521</v>
      </c>
      <c r="BH19" s="414">
        <v>338106560</v>
      </c>
      <c r="BI19" s="434">
        <v>-131637142.302214</v>
      </c>
      <c r="BJ19" s="417" t="s">
        <v>127</v>
      </c>
      <c r="BK19" s="362"/>
      <c r="BL19" s="383">
        <v>251775928.571429</v>
      </c>
      <c r="BM19" s="414"/>
      <c r="BN19" s="414"/>
      <c r="BO19" s="414">
        <v>355011888</v>
      </c>
      <c r="BP19" s="434"/>
      <c r="BQ19" s="417" t="s">
        <v>127</v>
      </c>
      <c r="BR19" s="362"/>
      <c r="BS19" s="383"/>
      <c r="BT19" s="414"/>
      <c r="BU19" s="414"/>
      <c r="BV19" s="414"/>
      <c r="BW19" s="434">
        <v>0</v>
      </c>
      <c r="BX19" s="417" t="s">
        <v>127</v>
      </c>
      <c r="BY19" s="362"/>
      <c r="BZ19" s="383"/>
      <c r="CA19" s="414"/>
      <c r="CB19" s="414"/>
      <c r="CC19" s="414"/>
      <c r="CD19" s="434">
        <v>0</v>
      </c>
      <c r="CE19" s="417" t="s">
        <v>127</v>
      </c>
      <c r="CF19" s="362"/>
      <c r="CG19" s="478">
        <v>830445346.269215</v>
      </c>
      <c r="CH19" s="468"/>
      <c r="CI19" s="468"/>
      <c r="CJ19" s="412">
        <v>1020988848</v>
      </c>
      <c r="CK19" s="506"/>
      <c r="CL19" s="507"/>
      <c r="CN19" s="508"/>
      <c r="CO19" s="508"/>
      <c r="CP19" s="500"/>
      <c r="CQ19" s="500"/>
      <c r="CR19" s="521"/>
      <c r="CS19" s="499" t="s">
        <v>51</v>
      </c>
      <c r="CT19" s="499" t="s">
        <v>51</v>
      </c>
      <c r="CU19" s="499" t="s">
        <v>51</v>
      </c>
      <c r="CV19" s="499"/>
    </row>
    <row r="20" ht="15.75" spans="41:100">
      <c r="AO20" s="451"/>
      <c r="CR20" s="526"/>
      <c r="CS20" s="354"/>
      <c r="CT20" s="354"/>
      <c r="CU20" s="354"/>
      <c r="CV20" s="354"/>
    </row>
    <row r="21" ht="15.75" spans="1:100">
      <c r="A21" s="364" t="s">
        <v>417</v>
      </c>
      <c r="B21" s="365"/>
      <c r="C21" s="366"/>
      <c r="D21" s="367">
        <v>1301.71742122906</v>
      </c>
      <c r="E21" s="386">
        <v>1430.61850354376</v>
      </c>
      <c r="F21" s="386">
        <v>1220.59725613259</v>
      </c>
      <c r="G21" s="399">
        <v>-128.9010823147</v>
      </c>
      <c r="H21" s="400">
        <v>-0.0901016462427974</v>
      </c>
      <c r="I21" s="366"/>
      <c r="J21" s="367">
        <v>1085.93517385744</v>
      </c>
      <c r="K21" s="386">
        <v>1039.93688685217</v>
      </c>
      <c r="L21" s="386">
        <v>1071.98380277501</v>
      </c>
      <c r="M21" s="399">
        <v>45.99828700527</v>
      </c>
      <c r="N21" s="400">
        <v>0.0442318063594263</v>
      </c>
      <c r="O21" s="366"/>
      <c r="P21" s="367">
        <v>1379.6324904096</v>
      </c>
      <c r="Q21" s="386"/>
      <c r="R21" s="386">
        <v>1332.98251225903</v>
      </c>
      <c r="S21" s="399">
        <v>1379.6324904096</v>
      </c>
      <c r="T21" s="400" t="s">
        <v>127</v>
      </c>
      <c r="U21" s="366"/>
      <c r="V21" s="367">
        <v>1533.02891135293</v>
      </c>
      <c r="W21" s="386">
        <v>1316.06266440094</v>
      </c>
      <c r="X21" s="386">
        <v>1426.93257218025</v>
      </c>
      <c r="Y21" s="386">
        <v>1355.49262338591</v>
      </c>
      <c r="Z21" s="386">
        <v>177.536287967016</v>
      </c>
      <c r="AA21" s="400">
        <v>0.1648601186105</v>
      </c>
      <c r="AB21" s="366"/>
      <c r="AC21" s="367">
        <v>1471.29377898609</v>
      </c>
      <c r="AD21" s="386">
        <v>1224.83148197381</v>
      </c>
      <c r="AE21" s="386">
        <v>1579.69894994401</v>
      </c>
      <c r="AF21" s="386">
        <v>1367.57404244615</v>
      </c>
      <c r="AG21" s="386">
        <v>103.719736539934</v>
      </c>
      <c r="AH21" s="400">
        <v>0.201221393015721</v>
      </c>
      <c r="AI21" s="366"/>
      <c r="AJ21" s="367">
        <v>1294.24245698529</v>
      </c>
      <c r="AK21" s="386">
        <v>1144.24714144182</v>
      </c>
      <c r="AL21" s="386">
        <v>1785.48189966527</v>
      </c>
      <c r="AM21" s="386">
        <v>1372.90146612116</v>
      </c>
      <c r="AN21" s="386">
        <v>-78.6590091358692</v>
      </c>
      <c r="AO21" s="400">
        <v>0.131086467346966</v>
      </c>
      <c r="AP21" s="366"/>
      <c r="AQ21" s="367">
        <v>1404.6009699548</v>
      </c>
      <c r="AR21" s="386">
        <v>1263.46833041468</v>
      </c>
      <c r="AS21" s="386">
        <v>1285.68013930132</v>
      </c>
      <c r="AT21" s="386">
        <v>1470.99065714095</v>
      </c>
      <c r="AU21" s="386">
        <v>-66.3896871861532</v>
      </c>
      <c r="AV21" s="400">
        <v>0.111702554106597</v>
      </c>
      <c r="AW21" s="366"/>
      <c r="AX21" s="367">
        <v>1335.17523276058</v>
      </c>
      <c r="AY21" s="386">
        <v>1209.01343909221</v>
      </c>
      <c r="AZ21" s="386">
        <v>1392.45326807132</v>
      </c>
      <c r="BA21" s="386">
        <v>1462.71977843143</v>
      </c>
      <c r="BB21" s="386">
        <v>-127.544545670848</v>
      </c>
      <c r="BC21" s="400">
        <v>0.104351026704133</v>
      </c>
      <c r="BD21" s="366"/>
      <c r="BE21" s="367">
        <v>1351.46775921701</v>
      </c>
      <c r="BF21" s="386">
        <v>1138.42453786244</v>
      </c>
      <c r="BG21" s="386">
        <v>1164.17395462674</v>
      </c>
      <c r="BH21" s="386">
        <v>1450.56942070292</v>
      </c>
      <c r="BI21" s="386">
        <v>-99.101661485912</v>
      </c>
      <c r="BJ21" s="400">
        <v>0.187138641402252</v>
      </c>
      <c r="BK21" s="366"/>
      <c r="BL21" s="367">
        <v>1549.79147466094</v>
      </c>
      <c r="BM21" s="386">
        <v>1153.93063634836</v>
      </c>
      <c r="BN21" s="386">
        <v>1054.82820843163</v>
      </c>
      <c r="BO21" s="386">
        <v>1476.82767429194</v>
      </c>
      <c r="BP21" s="386">
        <v>72.9638003689997</v>
      </c>
      <c r="BQ21" s="400">
        <v>0.34305427539847</v>
      </c>
      <c r="BR21" s="366"/>
      <c r="BS21" s="367" t="s">
        <v>127</v>
      </c>
      <c r="BT21" s="386" t="s">
        <v>127</v>
      </c>
      <c r="BU21" s="386" t="s">
        <v>127</v>
      </c>
      <c r="BV21" s="386" t="s">
        <v>127</v>
      </c>
      <c r="BW21" s="386" t="e">
        <v>#VALUE!</v>
      </c>
      <c r="BX21" s="400" t="s">
        <v>127</v>
      </c>
      <c r="BY21" s="366"/>
      <c r="BZ21" s="367" t="s">
        <v>127</v>
      </c>
      <c r="CA21" s="386" t="s">
        <v>127</v>
      </c>
      <c r="CB21" s="386" t="s">
        <v>127</v>
      </c>
      <c r="CC21" s="386" t="s">
        <v>127</v>
      </c>
      <c r="CD21" s="386" t="e">
        <v>#VALUE!</v>
      </c>
      <c r="CE21" s="400" t="s">
        <v>127</v>
      </c>
      <c r="CF21" s="366"/>
      <c r="CG21" s="463">
        <v>1269.77715929061</v>
      </c>
      <c r="CH21" s="464">
        <v>1894.6853519412</v>
      </c>
      <c r="CI21" s="464">
        <v>0</v>
      </c>
      <c r="CJ21" s="464">
        <v>2047.84761134513</v>
      </c>
      <c r="CK21" s="464">
        <v>-778.070452054513</v>
      </c>
      <c r="CL21" s="492">
        <v>-0.329821620254961</v>
      </c>
      <c r="CM21" s="493"/>
      <c r="CN21" s="463">
        <v>0</v>
      </c>
      <c r="CO21" s="463" t="s">
        <v>127</v>
      </c>
      <c r="CP21" s="463" t="s">
        <v>127</v>
      </c>
      <c r="CQ21" s="463" t="s">
        <v>127</v>
      </c>
      <c r="CR21" s="463">
        <v>1187.93742895731</v>
      </c>
      <c r="CS21" s="492">
        <v>-1</v>
      </c>
      <c r="CT21" s="492" t="s">
        <v>51</v>
      </c>
      <c r="CU21" s="492" t="s">
        <v>51</v>
      </c>
      <c r="CV21" s="533"/>
    </row>
    <row r="22" spans="1:100">
      <c r="A22" s="368" t="s">
        <v>412</v>
      </c>
      <c r="B22" s="369"/>
      <c r="C22" s="362"/>
      <c r="D22" s="370"/>
      <c r="E22" s="401"/>
      <c r="F22" s="401"/>
      <c r="G22" s="402"/>
      <c r="H22" s="403"/>
      <c r="I22" s="362"/>
      <c r="J22" s="370" t="s">
        <v>127</v>
      </c>
      <c r="K22" s="401" t="s">
        <v>127</v>
      </c>
      <c r="L22" s="401" t="s">
        <v>127</v>
      </c>
      <c r="M22" s="402"/>
      <c r="N22" s="403" t="s">
        <v>127</v>
      </c>
      <c r="O22" s="362"/>
      <c r="P22" s="370" t="s">
        <v>127</v>
      </c>
      <c r="Q22" s="401" t="s">
        <v>127</v>
      </c>
      <c r="R22" s="401" t="s">
        <v>127</v>
      </c>
      <c r="S22" s="402"/>
      <c r="T22" s="403" t="s">
        <v>127</v>
      </c>
      <c r="U22" s="362"/>
      <c r="V22" s="370" t="s">
        <v>127</v>
      </c>
      <c r="W22" s="401" t="s">
        <v>127</v>
      </c>
      <c r="X22" s="401" t="s">
        <v>127</v>
      </c>
      <c r="Y22" s="401" t="s">
        <v>127</v>
      </c>
      <c r="Z22" s="429" t="s">
        <v>51</v>
      </c>
      <c r="AA22" s="430" t="s">
        <v>127</v>
      </c>
      <c r="AB22" s="362"/>
      <c r="AC22" s="370" t="s">
        <v>127</v>
      </c>
      <c r="AD22" s="401" t="s">
        <v>127</v>
      </c>
      <c r="AE22" s="401" t="s">
        <v>127</v>
      </c>
      <c r="AF22" s="401" t="s">
        <v>127</v>
      </c>
      <c r="AG22" s="429" t="s">
        <v>51</v>
      </c>
      <c r="AH22" s="430" t="s">
        <v>127</v>
      </c>
      <c r="AI22" s="362"/>
      <c r="AJ22" s="370" t="s">
        <v>127</v>
      </c>
      <c r="AK22" s="401" t="s">
        <v>127</v>
      </c>
      <c r="AL22" s="401" t="s">
        <v>127</v>
      </c>
      <c r="AM22" s="401" t="s">
        <v>127</v>
      </c>
      <c r="AN22" s="429" t="s">
        <v>51</v>
      </c>
      <c r="AO22" s="447" t="s">
        <v>127</v>
      </c>
      <c r="AP22" s="362"/>
      <c r="AQ22" s="370" t="s">
        <v>127</v>
      </c>
      <c r="AR22" s="401" t="s">
        <v>127</v>
      </c>
      <c r="AS22" s="401" t="s">
        <v>127</v>
      </c>
      <c r="AT22" s="401" t="s">
        <v>127</v>
      </c>
      <c r="AU22" s="429" t="s">
        <v>51</v>
      </c>
      <c r="AV22" s="430" t="s">
        <v>127</v>
      </c>
      <c r="AW22" s="362"/>
      <c r="AX22" s="370" t="s">
        <v>127</v>
      </c>
      <c r="AY22" s="401" t="s">
        <v>127</v>
      </c>
      <c r="AZ22" s="401"/>
      <c r="BA22" s="401" t="s">
        <v>127</v>
      </c>
      <c r="BB22" s="429" t="s">
        <v>51</v>
      </c>
      <c r="BC22" s="430" t="s">
        <v>127</v>
      </c>
      <c r="BD22" s="362"/>
      <c r="BE22" s="370" t="s">
        <v>127</v>
      </c>
      <c r="BF22" s="401" t="s">
        <v>127</v>
      </c>
      <c r="BG22" s="401" t="s">
        <v>127</v>
      </c>
      <c r="BH22" s="401" t="s">
        <v>127</v>
      </c>
      <c r="BI22" s="429" t="s">
        <v>51</v>
      </c>
      <c r="BJ22" s="430" t="s">
        <v>127</v>
      </c>
      <c r="BK22" s="362"/>
      <c r="BL22" s="370" t="s">
        <v>127</v>
      </c>
      <c r="BM22" s="401" t="s">
        <v>127</v>
      </c>
      <c r="BN22" s="401" t="s">
        <v>127</v>
      </c>
      <c r="BO22" s="401" t="s">
        <v>127</v>
      </c>
      <c r="BP22" s="429" t="s">
        <v>51</v>
      </c>
      <c r="BQ22" s="430" t="s">
        <v>127</v>
      </c>
      <c r="BR22" s="362"/>
      <c r="BS22" s="370" t="s">
        <v>127</v>
      </c>
      <c r="BT22" s="401" t="s">
        <v>127</v>
      </c>
      <c r="BU22" s="401" t="s">
        <v>127</v>
      </c>
      <c r="BV22" s="401" t="s">
        <v>127</v>
      </c>
      <c r="BW22" s="429" t="s">
        <v>51</v>
      </c>
      <c r="BX22" s="430" t="s">
        <v>127</v>
      </c>
      <c r="BY22" s="362"/>
      <c r="BZ22" s="370" t="s">
        <v>127</v>
      </c>
      <c r="CA22" s="401" t="s">
        <v>127</v>
      </c>
      <c r="CB22" s="401" t="s">
        <v>127</v>
      </c>
      <c r="CC22" s="401" t="s">
        <v>127</v>
      </c>
      <c r="CD22" s="429" t="s">
        <v>51</v>
      </c>
      <c r="CE22" s="430" t="s">
        <v>127</v>
      </c>
      <c r="CF22" s="362"/>
      <c r="CG22" s="479"/>
      <c r="CH22" s="466"/>
      <c r="CI22" s="466"/>
      <c r="CJ22" s="466"/>
      <c r="CK22" s="494"/>
      <c r="CL22" s="495"/>
      <c r="CN22" s="479"/>
      <c r="CO22" s="479" t="s">
        <v>127</v>
      </c>
      <c r="CP22" s="479" t="s">
        <v>127</v>
      </c>
      <c r="CQ22" s="479" t="s">
        <v>127</v>
      </c>
      <c r="CR22" s="519">
        <v>0</v>
      </c>
      <c r="CS22" s="495" t="s">
        <v>51</v>
      </c>
      <c r="CT22" s="495" t="s">
        <v>51</v>
      </c>
      <c r="CU22" s="495" t="s">
        <v>51</v>
      </c>
      <c r="CV22" s="495" t="e">
        <v>#VALUE!</v>
      </c>
    </row>
    <row r="23" spans="1:100">
      <c r="A23" s="371" t="s">
        <v>413</v>
      </c>
      <c r="B23" s="372"/>
      <c r="C23" s="362"/>
      <c r="D23" s="373">
        <v>1301.71742122906</v>
      </c>
      <c r="E23" s="379">
        <v>1430.61850354376</v>
      </c>
      <c r="F23" s="379">
        <v>1220.59725613259</v>
      </c>
      <c r="G23" s="402">
        <v>-128.9010823147</v>
      </c>
      <c r="H23" s="403">
        <v>-0.0901016462427974</v>
      </c>
      <c r="I23" s="362"/>
      <c r="J23" s="373">
        <v>1085.93517385744</v>
      </c>
      <c r="K23" s="379">
        <v>1039.93688685217</v>
      </c>
      <c r="L23" s="379">
        <v>1071.98380277501</v>
      </c>
      <c r="M23" s="402">
        <v>45.99828700527</v>
      </c>
      <c r="N23" s="403">
        <v>0.0442318063594263</v>
      </c>
      <c r="O23" s="362"/>
      <c r="P23" s="373">
        <v>1379.6324904096</v>
      </c>
      <c r="Q23" s="379">
        <v>1320.47490609193</v>
      </c>
      <c r="R23" s="379">
        <v>1332.98251225903</v>
      </c>
      <c r="S23" s="402">
        <v>59.1575843176665</v>
      </c>
      <c r="T23" s="403">
        <v>0.044800233646809</v>
      </c>
      <c r="U23" s="362"/>
      <c r="V23" s="373">
        <v>1533.02891135293</v>
      </c>
      <c r="W23" s="379">
        <v>1316.06266440094</v>
      </c>
      <c r="X23" s="379">
        <v>1426.93257218025</v>
      </c>
      <c r="Y23" s="379">
        <v>1355.49262338591</v>
      </c>
      <c r="Z23" s="402">
        <v>177.536287967016</v>
      </c>
      <c r="AA23" s="403">
        <v>0.1648601186105</v>
      </c>
      <c r="AB23" s="362"/>
      <c r="AC23" s="373">
        <v>1471.29377898609</v>
      </c>
      <c r="AD23" s="379">
        <v>1224.83148197381</v>
      </c>
      <c r="AE23" s="379">
        <v>1579.69894994401</v>
      </c>
      <c r="AF23" s="379">
        <v>1367.57404244615</v>
      </c>
      <c r="AG23" s="402">
        <v>103.719736539934</v>
      </c>
      <c r="AH23" s="403">
        <v>0.201221393015721</v>
      </c>
      <c r="AI23" s="362"/>
      <c r="AJ23" s="373">
        <v>1294.24245698529</v>
      </c>
      <c r="AK23" s="379">
        <v>1144.24714144182</v>
      </c>
      <c r="AL23" s="379">
        <v>1785.48189966527</v>
      </c>
      <c r="AM23" s="379">
        <v>1372.90146612116</v>
      </c>
      <c r="AN23" s="402">
        <v>-78.6590091358692</v>
      </c>
      <c r="AO23" s="448">
        <v>0.131086467346966</v>
      </c>
      <c r="AP23" s="362"/>
      <c r="AQ23" s="373">
        <v>595.213043905496</v>
      </c>
      <c r="AR23" s="379">
        <v>1263.46833041468</v>
      </c>
      <c r="AS23" s="379">
        <v>1285.68013930132</v>
      </c>
      <c r="AT23" s="379">
        <v>1470.99065714095</v>
      </c>
      <c r="AU23" s="433">
        <v>-875.777613235452</v>
      </c>
      <c r="AV23" s="403">
        <v>-0.528905450514819</v>
      </c>
      <c r="AW23" s="362"/>
      <c r="AX23" s="373">
        <v>278.206942642607</v>
      </c>
      <c r="AY23" s="379">
        <v>1209.01343909221</v>
      </c>
      <c r="AZ23" s="379">
        <v>1392.45326807132</v>
      </c>
      <c r="BA23" s="379">
        <v>1462.71977843143</v>
      </c>
      <c r="BB23" s="402">
        <v>-1184.51283578882</v>
      </c>
      <c r="BC23" s="403">
        <v>-0.769889288533055</v>
      </c>
      <c r="BD23" s="362"/>
      <c r="BE23" s="373">
        <v>322.676472927405</v>
      </c>
      <c r="BF23" s="379">
        <v>1138.42453786244</v>
      </c>
      <c r="BG23" s="379">
        <v>139.700874555209</v>
      </c>
      <c r="BH23" s="379">
        <v>174.06833048435</v>
      </c>
      <c r="BI23" s="402">
        <v>148.608142443055</v>
      </c>
      <c r="BJ23" s="403">
        <v>-0.716558750979422</v>
      </c>
      <c r="BK23" s="362"/>
      <c r="BL23" s="373">
        <v>281.643472498343</v>
      </c>
      <c r="BM23" s="379">
        <v>1153.93063634836</v>
      </c>
      <c r="BN23" s="379">
        <v>1054.82820843163</v>
      </c>
      <c r="BO23" s="379">
        <v>197.091239157238</v>
      </c>
      <c r="BP23" s="402">
        <v>84.5522333411057</v>
      </c>
      <c r="BQ23" s="403">
        <v>-0.755926861089666</v>
      </c>
      <c r="BR23" s="362"/>
      <c r="BS23" s="373" t="s">
        <v>127</v>
      </c>
      <c r="BT23" s="379" t="s">
        <v>127</v>
      </c>
      <c r="BU23" s="379" t="s">
        <v>127</v>
      </c>
      <c r="BV23" s="379" t="s">
        <v>127</v>
      </c>
      <c r="BW23" s="402" t="s">
        <v>51</v>
      </c>
      <c r="BX23" s="403" t="s">
        <v>127</v>
      </c>
      <c r="BY23" s="362"/>
      <c r="BZ23" s="373" t="s">
        <v>127</v>
      </c>
      <c r="CA23" s="379" t="s">
        <v>127</v>
      </c>
      <c r="CB23" s="379" t="s">
        <v>127</v>
      </c>
      <c r="CC23" s="379" t="s">
        <v>127</v>
      </c>
      <c r="CD23" s="402" t="s">
        <v>51</v>
      </c>
      <c r="CE23" s="403" t="s">
        <v>127</v>
      </c>
      <c r="CF23" s="362"/>
      <c r="CG23" s="465">
        <v>1932.22608605112</v>
      </c>
      <c r="CH23" s="379">
        <v>1473.64416262093</v>
      </c>
      <c r="CI23" s="379">
        <v>0</v>
      </c>
      <c r="CJ23" s="379">
        <v>1342.91386287105</v>
      </c>
      <c r="CK23" s="496">
        <v>589.312223180075</v>
      </c>
      <c r="CL23" s="497">
        <v>0.311189047574814</v>
      </c>
      <c r="CN23" s="465">
        <v>1045.60683805842</v>
      </c>
      <c r="CO23" s="465" t="s">
        <v>127</v>
      </c>
      <c r="CP23" s="465" t="s">
        <v>127</v>
      </c>
      <c r="CQ23" s="465">
        <v>13745.5498050992</v>
      </c>
      <c r="CR23" s="520">
        <v>1187.93742895731</v>
      </c>
      <c r="CS23" s="497">
        <v>-0.119813205165041</v>
      </c>
      <c r="CT23" s="497" t="s">
        <v>51</v>
      </c>
      <c r="CU23" s="497" t="s">
        <v>51</v>
      </c>
      <c r="CV23" s="497">
        <v>10.5709375511167</v>
      </c>
    </row>
    <row r="24" ht="15.75" spans="1:100">
      <c r="A24" s="374" t="s">
        <v>414</v>
      </c>
      <c r="B24" s="375"/>
      <c r="C24" s="362"/>
      <c r="D24" s="376"/>
      <c r="E24" s="404"/>
      <c r="F24" s="404"/>
      <c r="G24" s="405"/>
      <c r="H24" s="405"/>
      <c r="I24" s="362"/>
      <c r="J24" s="376" t="s">
        <v>127</v>
      </c>
      <c r="K24" s="404" t="s">
        <v>127</v>
      </c>
      <c r="L24" s="404" t="s">
        <v>127</v>
      </c>
      <c r="M24" s="402"/>
      <c r="N24" s="405" t="s">
        <v>127</v>
      </c>
      <c r="O24" s="362"/>
      <c r="P24" s="376" t="s">
        <v>127</v>
      </c>
      <c r="Q24" s="404" t="s">
        <v>127</v>
      </c>
      <c r="R24" s="404" t="s">
        <v>127</v>
      </c>
      <c r="S24" s="405"/>
      <c r="T24" s="405" t="s">
        <v>127</v>
      </c>
      <c r="U24" s="362"/>
      <c r="V24" s="376" t="s">
        <v>127</v>
      </c>
      <c r="W24" s="404" t="s">
        <v>127</v>
      </c>
      <c r="X24" s="404" t="s">
        <v>127</v>
      </c>
      <c r="Y24" s="404" t="s">
        <v>127</v>
      </c>
      <c r="Z24" s="405" t="s">
        <v>51</v>
      </c>
      <c r="AA24" s="417" t="s">
        <v>127</v>
      </c>
      <c r="AB24" s="362"/>
      <c r="AC24" s="376" t="s">
        <v>127</v>
      </c>
      <c r="AD24" s="404" t="s">
        <v>127</v>
      </c>
      <c r="AE24" s="404" t="s">
        <v>127</v>
      </c>
      <c r="AF24" s="404" t="s">
        <v>127</v>
      </c>
      <c r="AG24" s="405" t="s">
        <v>51</v>
      </c>
      <c r="AH24" s="417" t="s">
        <v>127</v>
      </c>
      <c r="AI24" s="362"/>
      <c r="AJ24" s="376" t="s">
        <v>127</v>
      </c>
      <c r="AK24" s="404" t="s">
        <v>127</v>
      </c>
      <c r="AL24" s="404" t="s">
        <v>127</v>
      </c>
      <c r="AM24" s="404" t="s">
        <v>127</v>
      </c>
      <c r="AN24" s="405" t="s">
        <v>51</v>
      </c>
      <c r="AO24" s="449" t="s">
        <v>127</v>
      </c>
      <c r="AP24" s="362"/>
      <c r="AQ24" s="376">
        <v>2907.75684902424</v>
      </c>
      <c r="AR24" s="404" t="s">
        <v>127</v>
      </c>
      <c r="AS24" s="404" t="s">
        <v>127</v>
      </c>
      <c r="AT24" s="404" t="s">
        <v>127</v>
      </c>
      <c r="AU24" s="405" t="s">
        <v>51</v>
      </c>
      <c r="AV24" s="417" t="s">
        <v>127</v>
      </c>
      <c r="AW24" s="362"/>
      <c r="AX24" s="376">
        <v>2871.63368812058</v>
      </c>
      <c r="AY24" s="404" t="s">
        <v>127</v>
      </c>
      <c r="AZ24" s="404"/>
      <c r="BA24" s="404" t="s">
        <v>127</v>
      </c>
      <c r="BB24" s="405" t="s">
        <v>51</v>
      </c>
      <c r="BC24" s="417" t="s">
        <v>127</v>
      </c>
      <c r="BD24" s="362"/>
      <c r="BE24" s="376">
        <v>2257.70541271048</v>
      </c>
      <c r="BF24" s="404" t="s">
        <v>127</v>
      </c>
      <c r="BG24" s="404" t="s">
        <v>127</v>
      </c>
      <c r="BH24" s="404" t="s">
        <v>127</v>
      </c>
      <c r="BI24" s="405" t="s">
        <v>51</v>
      </c>
      <c r="BJ24" s="417" t="s">
        <v>127</v>
      </c>
      <c r="BK24" s="362"/>
      <c r="BL24" s="376">
        <v>2439.94930245887</v>
      </c>
      <c r="BM24" s="404" t="s">
        <v>127</v>
      </c>
      <c r="BN24" s="404" t="s">
        <v>127</v>
      </c>
      <c r="BO24" s="404" t="s">
        <v>127</v>
      </c>
      <c r="BP24" s="405" t="s">
        <v>51</v>
      </c>
      <c r="BQ24" s="417" t="s">
        <v>127</v>
      </c>
      <c r="BR24" s="362"/>
      <c r="BS24" s="376" t="s">
        <v>127</v>
      </c>
      <c r="BT24" s="404" t="s">
        <v>127</v>
      </c>
      <c r="BU24" s="404" t="s">
        <v>127</v>
      </c>
      <c r="BV24" s="404" t="s">
        <v>127</v>
      </c>
      <c r="BW24" s="405" t="s">
        <v>51</v>
      </c>
      <c r="BX24" s="417" t="s">
        <v>127</v>
      </c>
      <c r="BY24" s="362"/>
      <c r="BZ24" s="376" t="s">
        <v>127</v>
      </c>
      <c r="CA24" s="404" t="s">
        <v>127</v>
      </c>
      <c r="CB24" s="404" t="s">
        <v>127</v>
      </c>
      <c r="CC24" s="404" t="s">
        <v>127</v>
      </c>
      <c r="CD24" s="405" t="s">
        <v>51</v>
      </c>
      <c r="CE24" s="417" t="s">
        <v>127</v>
      </c>
      <c r="CF24" s="362"/>
      <c r="CG24" s="480">
        <v>804.780883882211</v>
      </c>
      <c r="CH24" s="468"/>
      <c r="CI24" s="468"/>
      <c r="CJ24" s="468"/>
      <c r="CK24" s="498"/>
      <c r="CL24" s="499"/>
      <c r="CN24" s="500"/>
      <c r="CO24" s="500"/>
      <c r="CP24" s="500"/>
      <c r="CQ24" s="500"/>
      <c r="CR24" s="521" t="s">
        <v>127</v>
      </c>
      <c r="CS24" s="499" t="s">
        <v>51</v>
      </c>
      <c r="CT24" s="499" t="s">
        <v>51</v>
      </c>
      <c r="CU24" s="499" t="s">
        <v>51</v>
      </c>
      <c r="CV24" s="499"/>
    </row>
    <row r="25" ht="15.75" spans="41:100">
      <c r="AO25" s="451"/>
      <c r="CR25" s="526"/>
      <c r="CS25" s="354"/>
      <c r="CT25" s="354"/>
      <c r="CU25" s="354"/>
      <c r="CV25" s="354"/>
    </row>
    <row r="26" ht="15.75" spans="1:100">
      <c r="A26" s="364" t="s">
        <v>418</v>
      </c>
      <c r="B26" s="365"/>
      <c r="C26" s="366"/>
      <c r="D26" s="384">
        <v>1.21539791415312</v>
      </c>
      <c r="E26" s="415">
        <v>0.899898665389288</v>
      </c>
      <c r="F26" s="415">
        <v>1.2429756306331</v>
      </c>
      <c r="G26" s="399">
        <v>0.315499248763835</v>
      </c>
      <c r="H26" s="400">
        <v>0.350594195655744</v>
      </c>
      <c r="I26" s="366"/>
      <c r="J26" s="384">
        <v>1.09156568005675</v>
      </c>
      <c r="K26" s="415">
        <v>0.868646016936104</v>
      </c>
      <c r="L26" s="415">
        <v>1.23458160459618</v>
      </c>
      <c r="M26" s="399">
        <v>0.222919663120645</v>
      </c>
      <c r="N26" s="400">
        <v>0.256628889990112</v>
      </c>
      <c r="O26" s="366"/>
      <c r="P26" s="384">
        <v>1.1906377722475</v>
      </c>
      <c r="Q26" s="415">
        <v>0.944562095855622</v>
      </c>
      <c r="R26" s="415">
        <v>1.22839249546705</v>
      </c>
      <c r="S26" s="399">
        <v>0.246075676391882</v>
      </c>
      <c r="T26" s="400">
        <v>0.260518262877123</v>
      </c>
      <c r="U26" s="366"/>
      <c r="V26" s="384">
        <v>1.23711132730563</v>
      </c>
      <c r="W26" s="415">
        <v>0.887499046401841</v>
      </c>
      <c r="X26" s="415">
        <v>1.21655295548968</v>
      </c>
      <c r="Y26" s="415">
        <v>1.14923118830455</v>
      </c>
      <c r="Z26" s="415">
        <v>0.0878801390010806</v>
      </c>
      <c r="AA26" s="400">
        <v>0.393929753864205</v>
      </c>
      <c r="AB26" s="366"/>
      <c r="AC26" s="384">
        <v>1.268338446717</v>
      </c>
      <c r="AD26" s="415">
        <v>0.947323719899917</v>
      </c>
      <c r="AE26" s="415">
        <v>1.14961438518102</v>
      </c>
      <c r="AF26" s="415">
        <v>1.06472516809902</v>
      </c>
      <c r="AG26" s="415">
        <v>0.203613278617978</v>
      </c>
      <c r="AH26" s="400">
        <v>0.338864867493233</v>
      </c>
      <c r="AI26" s="366"/>
      <c r="AJ26" s="384">
        <v>1.29946107026519</v>
      </c>
      <c r="AK26" s="415">
        <v>0.927902764186679</v>
      </c>
      <c r="AL26" s="415">
        <v>1.07269041724986</v>
      </c>
      <c r="AM26" s="415">
        <v>0.993898210480775</v>
      </c>
      <c r="AN26" s="415">
        <v>0.305562859784419</v>
      </c>
      <c r="AO26" s="400">
        <v>0.400428062528934</v>
      </c>
      <c r="AP26" s="366"/>
      <c r="AQ26" s="384">
        <v>1.28708525054838</v>
      </c>
      <c r="AR26" s="415">
        <v>1.00398826558645</v>
      </c>
      <c r="AS26" s="415">
        <v>1.08094240739117</v>
      </c>
      <c r="AT26" s="415">
        <v>0.938454963617099</v>
      </c>
      <c r="AU26" s="415">
        <v>0.348630286931283</v>
      </c>
      <c r="AV26" s="400">
        <v>0.281972404126223</v>
      </c>
      <c r="AW26" s="366"/>
      <c r="AX26" s="384">
        <v>1.63889066803305</v>
      </c>
      <c r="AY26" s="415">
        <v>1.02405283447394</v>
      </c>
      <c r="AZ26" s="415">
        <v>1.43790811000238</v>
      </c>
      <c r="BA26" s="415">
        <v>0.910345412287761</v>
      </c>
      <c r="BB26" s="415">
        <v>0.728545255745288</v>
      </c>
      <c r="BC26" s="400">
        <v>0.600396593672777</v>
      </c>
      <c r="BD26" s="366"/>
      <c r="BE26" s="384">
        <v>3.15715889442962</v>
      </c>
      <c r="BF26" s="415">
        <v>0.968269601607262</v>
      </c>
      <c r="BG26" s="415">
        <v>0.373719638150469</v>
      </c>
      <c r="BH26" s="415">
        <v>1.06552883779613</v>
      </c>
      <c r="BI26" s="386">
        <v>2.09163005663349</v>
      </c>
      <c r="BJ26" s="400">
        <v>2.26061965509292</v>
      </c>
      <c r="BK26" s="366"/>
      <c r="BL26" s="384">
        <v>3.21234417893644</v>
      </c>
      <c r="BM26" s="415">
        <v>0.981825376029763</v>
      </c>
      <c r="BN26" s="415">
        <v>0.373097972281372</v>
      </c>
      <c r="BO26" s="415">
        <v>0.285085478828575</v>
      </c>
      <c r="BP26" s="386">
        <v>2.92725870010787</v>
      </c>
      <c r="BQ26" s="400">
        <v>2.27180806013213</v>
      </c>
      <c r="BR26" s="366"/>
      <c r="BS26" s="384">
        <v>0</v>
      </c>
      <c r="BT26" s="415">
        <v>0</v>
      </c>
      <c r="BU26" s="415">
        <v>0</v>
      </c>
      <c r="BV26" s="415">
        <v>0</v>
      </c>
      <c r="BW26" s="386">
        <v>0</v>
      </c>
      <c r="BX26" s="400" t="s">
        <v>127</v>
      </c>
      <c r="BY26" s="366"/>
      <c r="BZ26" s="384">
        <v>0</v>
      </c>
      <c r="CA26" s="415">
        <v>0</v>
      </c>
      <c r="CB26" s="415">
        <v>0</v>
      </c>
      <c r="CC26" s="415">
        <v>0</v>
      </c>
      <c r="CD26" s="386">
        <v>0</v>
      </c>
      <c r="CE26" s="400" t="s">
        <v>127</v>
      </c>
      <c r="CF26" s="366"/>
      <c r="CG26" s="481">
        <v>1.27373887487664</v>
      </c>
      <c r="CH26" s="482">
        <v>1.07319307357814</v>
      </c>
      <c r="CI26" s="483">
        <v>0</v>
      </c>
      <c r="CJ26" s="482">
        <v>1.30273067458128</v>
      </c>
      <c r="CK26" s="482">
        <v>-0.0289917997046425</v>
      </c>
      <c r="CL26" s="492">
        <v>0.186868333607352</v>
      </c>
      <c r="CM26" s="493"/>
      <c r="CN26" s="509">
        <v>0.953152671713133</v>
      </c>
      <c r="CO26" s="509" t="e">
        <v>#VALUE!</v>
      </c>
      <c r="CP26" s="509" t="s">
        <v>127</v>
      </c>
      <c r="CQ26" s="509" t="s">
        <v>127</v>
      </c>
      <c r="CR26" s="509">
        <v>0.957895037719389</v>
      </c>
      <c r="CS26" s="492">
        <v>-0.00495082009981673</v>
      </c>
      <c r="CT26" s="492" t="s">
        <v>51</v>
      </c>
      <c r="CU26" s="492" t="s">
        <v>51</v>
      </c>
      <c r="CV26" s="533"/>
    </row>
    <row r="27" spans="1:100">
      <c r="A27" s="368" t="s">
        <v>412</v>
      </c>
      <c r="B27" s="369"/>
      <c r="C27" s="362"/>
      <c r="D27" s="370"/>
      <c r="E27" s="401"/>
      <c r="F27" s="401"/>
      <c r="G27" s="402"/>
      <c r="H27" s="403"/>
      <c r="I27" s="362"/>
      <c r="J27" s="370"/>
      <c r="K27" s="401" t="s">
        <v>127</v>
      </c>
      <c r="L27" s="401" t="s">
        <v>127</v>
      </c>
      <c r="M27" s="402"/>
      <c r="N27" s="403" t="s">
        <v>127</v>
      </c>
      <c r="O27" s="362"/>
      <c r="P27" s="370"/>
      <c r="Q27" s="401" t="s">
        <v>127</v>
      </c>
      <c r="R27" s="401" t="s">
        <v>127</v>
      </c>
      <c r="S27" s="402"/>
      <c r="T27" s="403" t="s">
        <v>127</v>
      </c>
      <c r="U27" s="362"/>
      <c r="V27" s="370" t="s">
        <v>127</v>
      </c>
      <c r="W27" s="401" t="s">
        <v>127</v>
      </c>
      <c r="X27" s="401" t="s">
        <v>127</v>
      </c>
      <c r="Y27" s="401" t="s">
        <v>127</v>
      </c>
      <c r="Z27" s="435" t="s">
        <v>51</v>
      </c>
      <c r="AA27" s="430" t="s">
        <v>127</v>
      </c>
      <c r="AB27" s="362"/>
      <c r="AC27" s="440" t="s">
        <v>127</v>
      </c>
      <c r="AD27" s="441" t="s">
        <v>127</v>
      </c>
      <c r="AE27" s="441" t="s">
        <v>127</v>
      </c>
      <c r="AF27" s="441" t="s">
        <v>127</v>
      </c>
      <c r="AG27" s="435" t="s">
        <v>51</v>
      </c>
      <c r="AH27" s="430" t="s">
        <v>127</v>
      </c>
      <c r="AI27" s="362"/>
      <c r="AJ27" s="370" t="s">
        <v>127</v>
      </c>
      <c r="AK27" s="401" t="s">
        <v>127</v>
      </c>
      <c r="AL27" s="401" t="s">
        <v>127</v>
      </c>
      <c r="AM27" s="401" t="s">
        <v>127</v>
      </c>
      <c r="AN27" s="429" t="s">
        <v>51</v>
      </c>
      <c r="AO27" s="447" t="s">
        <v>127</v>
      </c>
      <c r="AP27" s="362"/>
      <c r="AQ27" s="370" t="s">
        <v>127</v>
      </c>
      <c r="AR27" s="401" t="s">
        <v>127</v>
      </c>
      <c r="AS27" s="401" t="s">
        <v>127</v>
      </c>
      <c r="AT27" s="401" t="s">
        <v>127</v>
      </c>
      <c r="AU27" s="429" t="s">
        <v>51</v>
      </c>
      <c r="AV27" s="430" t="s">
        <v>127</v>
      </c>
      <c r="AW27" s="362"/>
      <c r="AX27" s="370" t="s">
        <v>127</v>
      </c>
      <c r="AY27" s="401" t="s">
        <v>127</v>
      </c>
      <c r="AZ27" s="401"/>
      <c r="BA27" s="401" t="s">
        <v>127</v>
      </c>
      <c r="BB27" s="429" t="s">
        <v>51</v>
      </c>
      <c r="BC27" s="430" t="s">
        <v>127</v>
      </c>
      <c r="BD27" s="362"/>
      <c r="BE27" s="370" t="s">
        <v>127</v>
      </c>
      <c r="BF27" s="401" t="s">
        <v>127</v>
      </c>
      <c r="BG27" s="401" t="s">
        <v>127</v>
      </c>
      <c r="BH27" s="401" t="s">
        <v>127</v>
      </c>
      <c r="BI27" s="429" t="s">
        <v>51</v>
      </c>
      <c r="BJ27" s="430" t="s">
        <v>127</v>
      </c>
      <c r="BK27" s="362"/>
      <c r="BL27" s="370" t="s">
        <v>127</v>
      </c>
      <c r="BM27" s="401" t="s">
        <v>127</v>
      </c>
      <c r="BN27" s="401" t="s">
        <v>127</v>
      </c>
      <c r="BO27" s="401" t="s">
        <v>127</v>
      </c>
      <c r="BP27" s="429" t="s">
        <v>51</v>
      </c>
      <c r="BQ27" s="430" t="s">
        <v>127</v>
      </c>
      <c r="BR27" s="362"/>
      <c r="BS27" s="370" t="s">
        <v>127</v>
      </c>
      <c r="BT27" s="401" t="s">
        <v>127</v>
      </c>
      <c r="BU27" s="401" t="s">
        <v>127</v>
      </c>
      <c r="BV27" s="401" t="s">
        <v>127</v>
      </c>
      <c r="BW27" s="429" t="s">
        <v>51</v>
      </c>
      <c r="BX27" s="430" t="s">
        <v>127</v>
      </c>
      <c r="BY27" s="362"/>
      <c r="BZ27" s="370" t="s">
        <v>127</v>
      </c>
      <c r="CA27" s="401" t="s">
        <v>127</v>
      </c>
      <c r="CB27" s="401" t="s">
        <v>127</v>
      </c>
      <c r="CC27" s="401" t="s">
        <v>127</v>
      </c>
      <c r="CD27" s="429" t="s">
        <v>51</v>
      </c>
      <c r="CE27" s="430" t="s">
        <v>127</v>
      </c>
      <c r="CF27" s="362"/>
      <c r="CG27" s="484"/>
      <c r="CH27" s="485"/>
      <c r="CI27" s="485"/>
      <c r="CJ27" s="485"/>
      <c r="CK27" s="510"/>
      <c r="CL27" s="495"/>
      <c r="CN27" s="511"/>
      <c r="CO27" s="511" t="e">
        <v>#VALUE!</v>
      </c>
      <c r="CP27" s="511" t="e">
        <v>#VALUE!</v>
      </c>
      <c r="CQ27" s="511" t="s">
        <v>127</v>
      </c>
      <c r="CR27" s="511"/>
      <c r="CS27" s="495" t="s">
        <v>51</v>
      </c>
      <c r="CT27" s="495" t="s">
        <v>51</v>
      </c>
      <c r="CU27" s="495" t="s">
        <v>51</v>
      </c>
      <c r="CV27" s="495" t="e">
        <v>#VALUE!</v>
      </c>
    </row>
    <row r="28" spans="1:100">
      <c r="A28" s="371" t="s">
        <v>413</v>
      </c>
      <c r="B28" s="372"/>
      <c r="C28" s="362"/>
      <c r="D28" s="385">
        <v>1.21539791415312</v>
      </c>
      <c r="E28" s="416">
        <v>0.899898665389288</v>
      </c>
      <c r="F28" s="379">
        <v>1.2429756306331</v>
      </c>
      <c r="G28" s="402">
        <v>0.315499248763835</v>
      </c>
      <c r="H28" s="403">
        <v>0.350594195655744</v>
      </c>
      <c r="I28" s="362"/>
      <c r="J28" s="373">
        <v>1.09156568005675</v>
      </c>
      <c r="K28" s="379">
        <v>0.868646016936104</v>
      </c>
      <c r="L28" s="379">
        <v>1.23458160459618</v>
      </c>
      <c r="M28" s="402">
        <v>0.222919663120645</v>
      </c>
      <c r="N28" s="403">
        <v>0.256628889990112</v>
      </c>
      <c r="O28" s="362"/>
      <c r="P28" s="373">
        <v>1.1906377722475</v>
      </c>
      <c r="Q28" s="379">
        <v>0.944562095855622</v>
      </c>
      <c r="R28" s="379">
        <v>1.22839249546705</v>
      </c>
      <c r="S28" s="402">
        <v>0.246075676391882</v>
      </c>
      <c r="T28" s="403">
        <v>0.260518262877123</v>
      </c>
      <c r="U28" s="362"/>
      <c r="V28" s="385">
        <v>1.23711132730563</v>
      </c>
      <c r="W28" s="416">
        <v>0.887499046401841</v>
      </c>
      <c r="X28" s="416">
        <v>1.21655295548968</v>
      </c>
      <c r="Y28" s="416">
        <v>1.14923118830455</v>
      </c>
      <c r="Z28" s="436">
        <v>0.0878801390010806</v>
      </c>
      <c r="AA28" s="403">
        <v>0.393929753864205</v>
      </c>
      <c r="AB28" s="362"/>
      <c r="AC28" s="385">
        <v>1.268338446717</v>
      </c>
      <c r="AD28" s="416">
        <v>0.947323719899917</v>
      </c>
      <c r="AE28" s="416">
        <v>1.14961438518102</v>
      </c>
      <c r="AF28" s="416">
        <v>1.06472516809902</v>
      </c>
      <c r="AG28" s="436">
        <v>0.203613278617978</v>
      </c>
      <c r="AH28" s="403">
        <v>0.338864867493233</v>
      </c>
      <c r="AI28" s="362"/>
      <c r="AJ28" s="385">
        <v>1.29946107026519</v>
      </c>
      <c r="AK28" s="416">
        <v>0.927902764186679</v>
      </c>
      <c r="AL28" s="416">
        <v>1.07269041724986</v>
      </c>
      <c r="AM28" s="416">
        <v>0.993898210480775</v>
      </c>
      <c r="AN28" s="402">
        <v>0.305562859784419</v>
      </c>
      <c r="AO28" s="448">
        <v>0.400428062528934</v>
      </c>
      <c r="AP28" s="362"/>
      <c r="AQ28" s="373">
        <v>1.14831813861706</v>
      </c>
      <c r="AR28" s="379">
        <v>1.00398826558645</v>
      </c>
      <c r="AS28" s="379">
        <v>1.08094240739117</v>
      </c>
      <c r="AT28" s="379">
        <v>0.938454963617099</v>
      </c>
      <c r="AU28" s="453">
        <v>0.209863174999958</v>
      </c>
      <c r="AV28" s="403">
        <v>0.143756533794045</v>
      </c>
      <c r="AW28" s="362"/>
      <c r="AX28" s="373">
        <v>0.786125100077315</v>
      </c>
      <c r="AY28" s="379">
        <v>1.02405283447394</v>
      </c>
      <c r="AZ28" s="379">
        <v>0.408620029047644</v>
      </c>
      <c r="BA28" s="379">
        <v>0.910345412287761</v>
      </c>
      <c r="BB28" s="402">
        <v>-0.124220312210446</v>
      </c>
      <c r="BC28" s="403">
        <v>-0.232339315303835</v>
      </c>
      <c r="BD28" s="362"/>
      <c r="BE28" s="373">
        <v>0.608165572322703</v>
      </c>
      <c r="BF28" s="379">
        <v>0.968269601607262</v>
      </c>
      <c r="BG28" s="379">
        <v>0.373719638150469</v>
      </c>
      <c r="BH28" s="379">
        <v>0.297393408195384</v>
      </c>
      <c r="BI28" s="402">
        <v>0.310772164127319</v>
      </c>
      <c r="BJ28" s="403">
        <v>-0.3719047140247</v>
      </c>
      <c r="BK28" s="362"/>
      <c r="BL28" s="373">
        <v>0.543798016070245</v>
      </c>
      <c r="BM28" s="379">
        <v>0.981825376029763</v>
      </c>
      <c r="BN28" s="379">
        <v>0.373097972281372</v>
      </c>
      <c r="BO28" s="379">
        <v>0.285085478828575</v>
      </c>
      <c r="BP28" s="402">
        <v>0.258712537241671</v>
      </c>
      <c r="BQ28" s="403">
        <v>-0.446135708704925</v>
      </c>
      <c r="BR28" s="362"/>
      <c r="BS28" s="373" t="s">
        <v>127</v>
      </c>
      <c r="BT28" s="379" t="s">
        <v>127</v>
      </c>
      <c r="BU28" s="379" t="s">
        <v>127</v>
      </c>
      <c r="BV28" s="379" t="s">
        <v>127</v>
      </c>
      <c r="BW28" s="402" t="s">
        <v>51</v>
      </c>
      <c r="BX28" s="403" t="s">
        <v>127</v>
      </c>
      <c r="BY28" s="362"/>
      <c r="BZ28" s="373" t="s">
        <v>127</v>
      </c>
      <c r="CA28" s="379" t="s">
        <v>127</v>
      </c>
      <c r="CB28" s="379" t="s">
        <v>127</v>
      </c>
      <c r="CC28" s="379" t="s">
        <v>127</v>
      </c>
      <c r="CD28" s="402" t="s">
        <v>51</v>
      </c>
      <c r="CE28" s="403" t="s">
        <v>127</v>
      </c>
      <c r="CF28" s="362"/>
      <c r="CG28" s="486">
        <v>1.98261266819881</v>
      </c>
      <c r="CH28" s="487">
        <v>1.07319307357814</v>
      </c>
      <c r="CI28" s="416">
        <v>0</v>
      </c>
      <c r="CJ28" s="487">
        <v>1.30273067458128</v>
      </c>
      <c r="CK28" s="512">
        <v>0.679881993617532</v>
      </c>
      <c r="CL28" s="497">
        <v>0.847396071602078</v>
      </c>
      <c r="CN28" s="513">
        <v>11.4378320605576</v>
      </c>
      <c r="CO28" s="513" t="e">
        <v>#VALUE!</v>
      </c>
      <c r="CP28" s="513" t="e">
        <v>#VALUE!</v>
      </c>
      <c r="CQ28" s="513">
        <v>11.3737714415862</v>
      </c>
      <c r="CR28" s="513">
        <v>0.957895037719389</v>
      </c>
      <c r="CS28" s="497">
        <v>10.9405901588022</v>
      </c>
      <c r="CT28" s="497" t="s">
        <v>51</v>
      </c>
      <c r="CU28" s="497" t="s">
        <v>51</v>
      </c>
      <c r="CV28" s="497">
        <v>10.8737137094536</v>
      </c>
    </row>
    <row r="29" ht="15.75" spans="1:100">
      <c r="A29" s="374" t="s">
        <v>414</v>
      </c>
      <c r="B29" s="375"/>
      <c r="C29" s="362"/>
      <c r="D29" s="376"/>
      <c r="E29" s="404"/>
      <c r="F29" s="404"/>
      <c r="G29" s="405"/>
      <c r="H29" s="405"/>
      <c r="I29" s="362"/>
      <c r="J29" s="376"/>
      <c r="K29" s="404" t="s">
        <v>127</v>
      </c>
      <c r="L29" s="404" t="s">
        <v>127</v>
      </c>
      <c r="M29" s="405"/>
      <c r="N29" s="405" t="s">
        <v>127</v>
      </c>
      <c r="O29" s="362"/>
      <c r="P29" s="376"/>
      <c r="Q29" s="404" t="s">
        <v>127</v>
      </c>
      <c r="R29" s="404" t="s">
        <v>127</v>
      </c>
      <c r="S29" s="405"/>
      <c r="T29" s="405" t="s">
        <v>127</v>
      </c>
      <c r="U29" s="362"/>
      <c r="V29" s="376" t="s">
        <v>127</v>
      </c>
      <c r="W29" s="404" t="s">
        <v>127</v>
      </c>
      <c r="X29" s="404" t="s">
        <v>127</v>
      </c>
      <c r="Y29" s="404" t="s">
        <v>127</v>
      </c>
      <c r="Z29" s="437" t="s">
        <v>51</v>
      </c>
      <c r="AA29" s="417" t="s">
        <v>127</v>
      </c>
      <c r="AB29" s="362"/>
      <c r="AC29" s="376" t="s">
        <v>127</v>
      </c>
      <c r="AD29" s="404" t="s">
        <v>127</v>
      </c>
      <c r="AE29" s="404" t="s">
        <v>127</v>
      </c>
      <c r="AF29" s="404" t="s">
        <v>127</v>
      </c>
      <c r="AG29" s="405" t="s">
        <v>51</v>
      </c>
      <c r="AH29" s="417" t="s">
        <v>127</v>
      </c>
      <c r="AI29" s="362"/>
      <c r="AJ29" s="376" t="s">
        <v>127</v>
      </c>
      <c r="AK29" s="404" t="s">
        <v>127</v>
      </c>
      <c r="AL29" s="404" t="s">
        <v>127</v>
      </c>
      <c r="AM29" s="404" t="s">
        <v>127</v>
      </c>
      <c r="AN29" s="405" t="s">
        <v>51</v>
      </c>
      <c r="AO29" s="449" t="s">
        <v>127</v>
      </c>
      <c r="AP29" s="362"/>
      <c r="AQ29" s="452">
        <v>1.54479677972723</v>
      </c>
      <c r="AR29" s="404" t="s">
        <v>127</v>
      </c>
      <c r="AS29" s="404" t="s">
        <v>127</v>
      </c>
      <c r="AT29" s="404" t="s">
        <v>127</v>
      </c>
      <c r="AU29" s="405" t="s">
        <v>51</v>
      </c>
      <c r="AV29" s="417" t="s">
        <v>127</v>
      </c>
      <c r="AW29" s="362"/>
      <c r="AX29" s="376">
        <v>2.87851051242708</v>
      </c>
      <c r="AY29" s="404" t="s">
        <v>127</v>
      </c>
      <c r="AZ29" s="404"/>
      <c r="BA29" s="404" t="s">
        <v>127</v>
      </c>
      <c r="BB29" s="405" t="s">
        <v>51</v>
      </c>
      <c r="BC29" s="417" t="s">
        <v>127</v>
      </c>
      <c r="BD29" s="362"/>
      <c r="BE29" s="376">
        <v>2.54899332210692</v>
      </c>
      <c r="BF29" s="404" t="s">
        <v>127</v>
      </c>
      <c r="BG29" s="404" t="s">
        <v>127</v>
      </c>
      <c r="BH29" s="404" t="s">
        <v>127</v>
      </c>
      <c r="BI29" s="405" t="s">
        <v>51</v>
      </c>
      <c r="BJ29" s="417" t="s">
        <v>127</v>
      </c>
      <c r="BK29" s="362"/>
      <c r="BL29" s="376">
        <v>2.6685461628662</v>
      </c>
      <c r="BM29" s="404" t="s">
        <v>127</v>
      </c>
      <c r="BN29" s="404" t="s">
        <v>127</v>
      </c>
      <c r="BO29" s="404" t="s">
        <v>127</v>
      </c>
      <c r="BP29" s="405" t="s">
        <v>51</v>
      </c>
      <c r="BQ29" s="417" t="s">
        <v>127</v>
      </c>
      <c r="BR29" s="362"/>
      <c r="BS29" s="376" t="s">
        <v>127</v>
      </c>
      <c r="BT29" s="404" t="s">
        <v>127</v>
      </c>
      <c r="BU29" s="404" t="s">
        <v>127</v>
      </c>
      <c r="BV29" s="404" t="s">
        <v>127</v>
      </c>
      <c r="BW29" s="405" t="s">
        <v>51</v>
      </c>
      <c r="BX29" s="417" t="s">
        <v>127</v>
      </c>
      <c r="BY29" s="362"/>
      <c r="BZ29" s="376" t="s">
        <v>127</v>
      </c>
      <c r="CA29" s="404" t="s">
        <v>127</v>
      </c>
      <c r="CB29" s="404" t="s">
        <v>127</v>
      </c>
      <c r="CC29" s="404" t="s">
        <v>127</v>
      </c>
      <c r="CD29" s="405" t="s">
        <v>51</v>
      </c>
      <c r="CE29" s="417" t="s">
        <v>127</v>
      </c>
      <c r="CF29" s="362"/>
      <c r="CG29" s="488">
        <v>0.776155347582914</v>
      </c>
      <c r="CH29" s="489"/>
      <c r="CI29" s="489"/>
      <c r="CJ29" s="489"/>
      <c r="CK29" s="514"/>
      <c r="CL29" s="499"/>
      <c r="CN29" s="515" t="s">
        <v>127</v>
      </c>
      <c r="CO29" s="515"/>
      <c r="CP29" s="515"/>
      <c r="CQ29" s="515"/>
      <c r="CR29" s="515" t="s">
        <v>127</v>
      </c>
      <c r="CS29" s="499" t="s">
        <v>51</v>
      </c>
      <c r="CT29" s="499" t="s">
        <v>51</v>
      </c>
      <c r="CU29" s="499" t="s">
        <v>51</v>
      </c>
      <c r="CV29" s="499"/>
    </row>
    <row r="30" ht="15.75" spans="41:100">
      <c r="AO30" s="451"/>
      <c r="CR30" s="526"/>
      <c r="CS30" s="354"/>
      <c r="CT30" s="354"/>
      <c r="CU30" s="354"/>
      <c r="CV30" s="354"/>
    </row>
    <row r="31" ht="15.75" spans="1:100">
      <c r="A31" s="364" t="s">
        <v>419</v>
      </c>
      <c r="B31" s="365"/>
      <c r="C31" s="366"/>
      <c r="D31" s="386">
        <v>1071.02160211957</v>
      </c>
      <c r="E31" s="386">
        <v>1589.75511195461</v>
      </c>
      <c r="F31" s="386">
        <v>981.99612772045</v>
      </c>
      <c r="G31" s="399">
        <v>-518.733509835049</v>
      </c>
      <c r="H31" s="400">
        <v>-0.326297746070628</v>
      </c>
      <c r="I31" s="366"/>
      <c r="J31" s="386">
        <v>994.841807229583</v>
      </c>
      <c r="K31" s="386">
        <v>1197.19294922948</v>
      </c>
      <c r="L31" s="386">
        <v>868.297242388966</v>
      </c>
      <c r="M31" s="399">
        <v>-202.351141999896</v>
      </c>
      <c r="N31" s="400">
        <v>-0.169021327873782</v>
      </c>
      <c r="O31" s="366"/>
      <c r="P31" s="386">
        <v>1158.7340184961</v>
      </c>
      <c r="Q31" s="386"/>
      <c r="R31" s="386">
        <v>1085.14380963571</v>
      </c>
      <c r="S31" s="399">
        <v>1158.7340184961</v>
      </c>
      <c r="T31" s="400" t="s">
        <v>127</v>
      </c>
      <c r="U31" s="366"/>
      <c r="V31" s="367">
        <v>1239.20044826668</v>
      </c>
      <c r="W31" s="386">
        <v>1482.8891025141</v>
      </c>
      <c r="X31" s="386">
        <v>1172.93091578235</v>
      </c>
      <c r="Y31" s="386">
        <v>1179.47775624299</v>
      </c>
      <c r="Z31" s="386">
        <v>59.7226920236956</v>
      </c>
      <c r="AA31" s="400">
        <v>-0.164333700904716</v>
      </c>
      <c r="AB31" s="366"/>
      <c r="AC31" s="367">
        <v>1160.01669963914</v>
      </c>
      <c r="AD31" s="386">
        <v>1292.9386821468</v>
      </c>
      <c r="AE31" s="386">
        <v>1374.11202426392</v>
      </c>
      <c r="AF31" s="386">
        <v>1284.43854190828</v>
      </c>
      <c r="AG31" s="386">
        <v>-124.421842269138</v>
      </c>
      <c r="AH31" s="400">
        <v>-0.102806099270663</v>
      </c>
      <c r="AI31" s="366"/>
      <c r="AJ31" s="386">
        <v>995.984017221201</v>
      </c>
      <c r="AK31" s="386">
        <v>1233.15414675455</v>
      </c>
      <c r="AL31" s="386">
        <v>1664.48946588229</v>
      </c>
      <c r="AM31" s="386">
        <v>1381.33005135108</v>
      </c>
      <c r="AN31" s="386">
        <v>-385.346034129882</v>
      </c>
      <c r="AO31" s="400">
        <v>-0.192328047679638</v>
      </c>
      <c r="AP31" s="366"/>
      <c r="AQ31" s="386">
        <v>2400.62547167707</v>
      </c>
      <c r="AR31" s="386">
        <v>1258.44930037769</v>
      </c>
      <c r="AS31" s="386">
        <v>1189.40669781314</v>
      </c>
      <c r="AT31" s="386">
        <v>1567.46004248439</v>
      </c>
      <c r="AU31" s="386">
        <v>833.165429192679</v>
      </c>
      <c r="AV31" s="400">
        <v>0.907606028273525</v>
      </c>
      <c r="AW31" s="366"/>
      <c r="AX31" s="386">
        <v>1351.50750514135</v>
      </c>
      <c r="AY31" s="386">
        <v>1180.61627134042</v>
      </c>
      <c r="AZ31" s="386">
        <v>3407.69705125972</v>
      </c>
      <c r="BA31" s="386">
        <v>1606.77448217761</v>
      </c>
      <c r="BB31" s="386">
        <v>-255.266977036259</v>
      </c>
      <c r="BC31" s="400">
        <v>0.144747483114819</v>
      </c>
      <c r="BD31" s="366"/>
      <c r="BE31" s="386">
        <v>1416.29772986476</v>
      </c>
      <c r="BF31" s="386">
        <v>1175.73094928596</v>
      </c>
      <c r="BG31" s="386">
        <v>1462.0836766529</v>
      </c>
      <c r="BH31" s="386">
        <v>1361.36101553402</v>
      </c>
      <c r="BI31" s="386">
        <v>54.9367143307425</v>
      </c>
      <c r="BJ31" s="400">
        <v>0.20461040064047</v>
      </c>
      <c r="BK31" s="366"/>
      <c r="BL31" s="386">
        <v>1432.25582570925</v>
      </c>
      <c r="BM31" s="386">
        <v>1175.29111033424</v>
      </c>
      <c r="BN31" s="386">
        <v>2827.21506627791</v>
      </c>
      <c r="BO31" s="386">
        <v>1445.84206346375</v>
      </c>
      <c r="BP31" s="386">
        <v>-13.5862377545022</v>
      </c>
      <c r="BQ31" s="400">
        <v>0.218639206163931</v>
      </c>
      <c r="BR31" s="366"/>
      <c r="BS31" s="386">
        <v>0</v>
      </c>
      <c r="BT31" s="386" t="s">
        <v>127</v>
      </c>
      <c r="BU31" s="386" t="s">
        <v>127</v>
      </c>
      <c r="BV31" s="386" t="s">
        <v>127</v>
      </c>
      <c r="BW31" s="386" t="e">
        <v>#VALUE!</v>
      </c>
      <c r="BX31" s="400" t="s">
        <v>127</v>
      </c>
      <c r="BY31" s="366"/>
      <c r="BZ31" s="386">
        <v>0</v>
      </c>
      <c r="CA31" s="386" t="s">
        <v>127</v>
      </c>
      <c r="CB31" s="386" t="s">
        <v>127</v>
      </c>
      <c r="CC31" s="386" t="s">
        <v>127</v>
      </c>
      <c r="CD31" s="386" t="e">
        <v>#VALUE!</v>
      </c>
      <c r="CE31" s="400" t="s">
        <v>127</v>
      </c>
      <c r="CF31" s="366"/>
      <c r="CG31" s="463">
        <v>996.889695632155</v>
      </c>
      <c r="CH31" s="464">
        <v>1373.13983746433</v>
      </c>
      <c r="CI31" s="464">
        <v>0</v>
      </c>
      <c r="CJ31" s="464">
        <v>1030.84535358983</v>
      </c>
      <c r="CK31" s="464">
        <v>-33.9556579576714</v>
      </c>
      <c r="CL31" s="492">
        <v>-0.274007156129831</v>
      </c>
      <c r="CM31" s="493"/>
      <c r="CN31" s="463">
        <v>1096.99827644517</v>
      </c>
      <c r="CO31" s="463" t="s">
        <v>127</v>
      </c>
      <c r="CP31" s="463"/>
      <c r="CQ31" s="463"/>
      <c r="CR31" s="518">
        <v>1240.1540692659</v>
      </c>
      <c r="CS31" s="492">
        <v>-0.115433877425783</v>
      </c>
      <c r="CT31" s="492" t="s">
        <v>51</v>
      </c>
      <c r="CU31" s="492">
        <v>-1</v>
      </c>
      <c r="CV31" s="533"/>
    </row>
    <row r="32" spans="1:100">
      <c r="A32" s="368" t="s">
        <v>412</v>
      </c>
      <c r="B32" s="369"/>
      <c r="C32" s="362"/>
      <c r="D32" s="370"/>
      <c r="E32" s="401"/>
      <c r="F32" s="401"/>
      <c r="G32" s="402"/>
      <c r="H32" s="403"/>
      <c r="I32" s="362"/>
      <c r="J32" s="370"/>
      <c r="K32" s="401" t="s">
        <v>127</v>
      </c>
      <c r="L32" s="401"/>
      <c r="M32" s="402"/>
      <c r="N32" s="403" t="s">
        <v>127</v>
      </c>
      <c r="O32" s="362"/>
      <c r="P32" s="370"/>
      <c r="Q32" s="401" t="s">
        <v>127</v>
      </c>
      <c r="R32" s="401"/>
      <c r="S32" s="402"/>
      <c r="T32" s="403" t="s">
        <v>127</v>
      </c>
      <c r="U32" s="362"/>
      <c r="V32" s="370" t="s">
        <v>127</v>
      </c>
      <c r="W32" s="401" t="s">
        <v>127</v>
      </c>
      <c r="X32" s="401" t="s">
        <v>127</v>
      </c>
      <c r="Y32" s="401" t="s">
        <v>127</v>
      </c>
      <c r="Z32" s="429" t="s">
        <v>51</v>
      </c>
      <c r="AA32" s="430" t="s">
        <v>127</v>
      </c>
      <c r="AB32" s="362"/>
      <c r="AC32" s="370" t="s">
        <v>127</v>
      </c>
      <c r="AD32" s="401" t="s">
        <v>127</v>
      </c>
      <c r="AE32" s="401" t="s">
        <v>127</v>
      </c>
      <c r="AF32" s="401" t="s">
        <v>127</v>
      </c>
      <c r="AG32" s="429" t="s">
        <v>51</v>
      </c>
      <c r="AH32" s="430" t="s">
        <v>127</v>
      </c>
      <c r="AI32" s="362"/>
      <c r="AJ32" s="370" t="s">
        <v>127</v>
      </c>
      <c r="AK32" s="401" t="s">
        <v>127</v>
      </c>
      <c r="AL32" s="401" t="s">
        <v>127</v>
      </c>
      <c r="AM32" s="401" t="s">
        <v>127</v>
      </c>
      <c r="AN32" s="429" t="s">
        <v>51</v>
      </c>
      <c r="AO32" s="447" t="s">
        <v>127</v>
      </c>
      <c r="AP32" s="362"/>
      <c r="AQ32" s="370" t="s">
        <v>127</v>
      </c>
      <c r="AR32" s="401" t="s">
        <v>127</v>
      </c>
      <c r="AS32" s="401" t="s">
        <v>127</v>
      </c>
      <c r="AT32" s="401" t="s">
        <v>127</v>
      </c>
      <c r="AU32" s="429" t="s">
        <v>51</v>
      </c>
      <c r="AV32" s="430" t="s">
        <v>127</v>
      </c>
      <c r="AW32" s="362"/>
      <c r="AX32" s="370" t="s">
        <v>127</v>
      </c>
      <c r="AY32" s="401" t="s">
        <v>127</v>
      </c>
      <c r="AZ32" s="401"/>
      <c r="BA32" s="401" t="s">
        <v>127</v>
      </c>
      <c r="BB32" s="429" t="s">
        <v>51</v>
      </c>
      <c r="BC32" s="430" t="s">
        <v>127</v>
      </c>
      <c r="BD32" s="362"/>
      <c r="BE32" s="370" t="s">
        <v>127</v>
      </c>
      <c r="BF32" s="401" t="s">
        <v>127</v>
      </c>
      <c r="BG32" s="401" t="s">
        <v>127</v>
      </c>
      <c r="BH32" s="401" t="s">
        <v>127</v>
      </c>
      <c r="BI32" s="429" t="s">
        <v>51</v>
      </c>
      <c r="BJ32" s="430" t="s">
        <v>127</v>
      </c>
      <c r="BK32" s="362"/>
      <c r="BL32" s="370" t="s">
        <v>127</v>
      </c>
      <c r="BM32" s="401" t="s">
        <v>127</v>
      </c>
      <c r="BN32" s="401" t="s">
        <v>127</v>
      </c>
      <c r="BO32" s="401" t="s">
        <v>127</v>
      </c>
      <c r="BP32" s="429" t="s">
        <v>51</v>
      </c>
      <c r="BQ32" s="430" t="s">
        <v>127</v>
      </c>
      <c r="BR32" s="362"/>
      <c r="BS32" s="370" t="s">
        <v>127</v>
      </c>
      <c r="BT32" s="401" t="s">
        <v>127</v>
      </c>
      <c r="BU32" s="401" t="s">
        <v>127</v>
      </c>
      <c r="BV32" s="401" t="s">
        <v>127</v>
      </c>
      <c r="BW32" s="429" t="s">
        <v>51</v>
      </c>
      <c r="BX32" s="430" t="s">
        <v>127</v>
      </c>
      <c r="BY32" s="362"/>
      <c r="BZ32" s="370" t="s">
        <v>127</v>
      </c>
      <c r="CA32" s="401" t="s">
        <v>127</v>
      </c>
      <c r="CB32" s="401" t="s">
        <v>127</v>
      </c>
      <c r="CC32" s="401" t="s">
        <v>127</v>
      </c>
      <c r="CD32" s="429" t="s">
        <v>51</v>
      </c>
      <c r="CE32" s="430" t="s">
        <v>127</v>
      </c>
      <c r="CF32" s="362"/>
      <c r="CG32" s="479"/>
      <c r="CH32" s="466"/>
      <c r="CI32" s="466"/>
      <c r="CJ32" s="466"/>
      <c r="CK32" s="494">
        <v>0</v>
      </c>
      <c r="CL32" s="495"/>
      <c r="CN32" s="479" t="s">
        <v>127</v>
      </c>
      <c r="CO32" s="479" t="s">
        <v>127</v>
      </c>
      <c r="CP32" s="479" t="s">
        <v>127</v>
      </c>
      <c r="CQ32" s="479" t="s">
        <v>127</v>
      </c>
      <c r="CR32" s="519" t="s">
        <v>127</v>
      </c>
      <c r="CS32" s="495" t="s">
        <v>51</v>
      </c>
      <c r="CT32" s="495" t="s">
        <v>51</v>
      </c>
      <c r="CU32" s="495" t="s">
        <v>51</v>
      </c>
      <c r="CV32" s="495" t="e">
        <v>#VALUE!</v>
      </c>
    </row>
    <row r="33" spans="1:100">
      <c r="A33" s="371" t="s">
        <v>413</v>
      </c>
      <c r="B33" s="372"/>
      <c r="C33" s="362"/>
      <c r="D33" s="373">
        <v>1071.02160211957</v>
      </c>
      <c r="E33" s="379">
        <v>1589.75511195461</v>
      </c>
      <c r="F33" s="379">
        <v>981.99612772045</v>
      </c>
      <c r="G33" s="402">
        <v>-518.733509835049</v>
      </c>
      <c r="H33" s="403">
        <v>-0.326297746070628</v>
      </c>
      <c r="I33" s="362"/>
      <c r="J33" s="373">
        <v>994.841807229583</v>
      </c>
      <c r="K33" s="379">
        <v>1197.19294922948</v>
      </c>
      <c r="L33" s="379">
        <v>868.297242388966</v>
      </c>
      <c r="M33" s="402">
        <v>-202.351141999896</v>
      </c>
      <c r="N33" s="403">
        <v>-0.169021327873782</v>
      </c>
      <c r="O33" s="362"/>
      <c r="P33" s="373">
        <v>1158.7340184961</v>
      </c>
      <c r="Q33" s="379">
        <v>1397.97575181735</v>
      </c>
      <c r="R33" s="379">
        <v>1085.14380963571</v>
      </c>
      <c r="S33" s="402">
        <v>-239.241733321243</v>
      </c>
      <c r="T33" s="403">
        <v>-0.171134394148276</v>
      </c>
      <c r="U33" s="362"/>
      <c r="V33" s="373">
        <v>1239.20044826668</v>
      </c>
      <c r="W33" s="379">
        <v>1482.8891025141</v>
      </c>
      <c r="X33" s="379">
        <v>1172.93091578235</v>
      </c>
      <c r="Y33" s="379">
        <v>1179.47775624299</v>
      </c>
      <c r="Z33" s="402">
        <v>59.7226920236956</v>
      </c>
      <c r="AA33" s="403">
        <v>-0.164333700904716</v>
      </c>
      <c r="AB33" s="362"/>
      <c r="AC33" s="373">
        <v>1160.01669963914</v>
      </c>
      <c r="AD33" s="379">
        <v>1292.9386821468</v>
      </c>
      <c r="AE33" s="379">
        <v>1374.11202426392</v>
      </c>
      <c r="AF33" s="379">
        <v>1284.43854190828</v>
      </c>
      <c r="AG33" s="402">
        <v>-124.421842269138</v>
      </c>
      <c r="AH33" s="403">
        <v>-0.102806099270663</v>
      </c>
      <c r="AI33" s="362"/>
      <c r="AJ33" s="373">
        <v>995.984017221201</v>
      </c>
      <c r="AK33" s="379">
        <v>1233.15414675455</v>
      </c>
      <c r="AL33" s="379">
        <v>1664.48946588229</v>
      </c>
      <c r="AM33" s="379">
        <v>1381.33005135108</v>
      </c>
      <c r="AN33" s="402">
        <v>-385.346034129882</v>
      </c>
      <c r="AO33" s="448">
        <v>-0.192328047679638</v>
      </c>
      <c r="AP33" s="362"/>
      <c r="AQ33" s="373">
        <v>518.334618159323</v>
      </c>
      <c r="AR33" s="379">
        <v>1258.44930037769</v>
      </c>
      <c r="AS33" s="379">
        <v>1189.40669781314</v>
      </c>
      <c r="AT33" s="379">
        <v>1567.46004248439</v>
      </c>
      <c r="AU33" s="453">
        <v>-1049.12542432507</v>
      </c>
      <c r="AV33" s="403">
        <v>-0.588116408023938</v>
      </c>
      <c r="AW33" s="362"/>
      <c r="AX33" s="373">
        <v>353.896526920773</v>
      </c>
      <c r="AY33" s="379">
        <v>1180.61627134042</v>
      </c>
      <c r="AZ33" s="379">
        <v>3407.69705125972</v>
      </c>
      <c r="BA33" s="379">
        <v>1606.77448217761</v>
      </c>
      <c r="BB33" s="453">
        <v>-1252.87795525683</v>
      </c>
      <c r="BC33" s="403">
        <v>-0.700244240646476</v>
      </c>
      <c r="BD33" s="362"/>
      <c r="BE33" s="373">
        <v>530.573395818907</v>
      </c>
      <c r="BF33" s="379">
        <v>1175.73094928596</v>
      </c>
      <c r="BG33" s="379">
        <v>373.811971044887</v>
      </c>
      <c r="BH33" s="379">
        <v>585.313344840479</v>
      </c>
      <c r="BI33" s="402">
        <v>-54.7399490215723</v>
      </c>
      <c r="BJ33" s="403">
        <v>-0.548728902525589</v>
      </c>
      <c r="BK33" s="362"/>
      <c r="BL33" s="373">
        <v>517.919271816472</v>
      </c>
      <c r="BM33" s="379">
        <v>1175.29111033424</v>
      </c>
      <c r="BN33" s="379">
        <v>2827.21506627791</v>
      </c>
      <c r="BO33" s="379">
        <v>691.340856668996</v>
      </c>
      <c r="BP33" s="402">
        <v>-173.421584852524</v>
      </c>
      <c r="BQ33" s="403">
        <v>-0.559326819319531</v>
      </c>
      <c r="BR33" s="362"/>
      <c r="BS33" s="373" t="s">
        <v>127</v>
      </c>
      <c r="BT33" s="379" t="s">
        <v>127</v>
      </c>
      <c r="BU33" s="379" t="s">
        <v>127</v>
      </c>
      <c r="BV33" s="379" t="s">
        <v>127</v>
      </c>
      <c r="BW33" s="402" t="s">
        <v>51</v>
      </c>
      <c r="BX33" s="403" t="s">
        <v>127</v>
      </c>
      <c r="BY33" s="362"/>
      <c r="BZ33" s="373" t="s">
        <v>127</v>
      </c>
      <c r="CA33" s="379" t="s">
        <v>127</v>
      </c>
      <c r="CB33" s="379" t="s">
        <v>127</v>
      </c>
      <c r="CC33" s="379" t="s">
        <v>127</v>
      </c>
      <c r="CD33" s="402" t="s">
        <v>51</v>
      </c>
      <c r="CE33" s="403" t="s">
        <v>127</v>
      </c>
      <c r="CF33" s="362"/>
      <c r="CG33" s="465">
        <v>974.585766067226</v>
      </c>
      <c r="CH33" s="379">
        <v>1373.13983746433</v>
      </c>
      <c r="CI33" s="379">
        <v>0</v>
      </c>
      <c r="CJ33" s="379">
        <v>1030.84535358983</v>
      </c>
      <c r="CK33" s="496">
        <v>-56.2595875225996</v>
      </c>
      <c r="CL33" s="497">
        <v>-0.290250170101456</v>
      </c>
      <c r="CN33" s="465">
        <v>1096.99827644517</v>
      </c>
      <c r="CO33" s="465" t="s">
        <v>127</v>
      </c>
      <c r="CP33" s="465" t="s">
        <v>127</v>
      </c>
      <c r="CQ33" s="465">
        <v>1208.53051036712</v>
      </c>
      <c r="CR33" s="520">
        <v>1240.1540692659</v>
      </c>
      <c r="CS33" s="497">
        <v>-0.115433877425783</v>
      </c>
      <c r="CT33" s="497" t="s">
        <v>51</v>
      </c>
      <c r="CU33" s="497" t="s">
        <v>51</v>
      </c>
      <c r="CV33" s="497">
        <v>-0.025499701756812</v>
      </c>
    </row>
    <row r="34" ht="15.75" spans="1:100">
      <c r="A34" s="374" t="s">
        <v>414</v>
      </c>
      <c r="B34" s="375"/>
      <c r="C34" s="362"/>
      <c r="D34" s="376"/>
      <c r="E34" s="404"/>
      <c r="F34" s="404"/>
      <c r="G34" s="405"/>
      <c r="H34" s="405"/>
      <c r="I34" s="362"/>
      <c r="J34" s="376"/>
      <c r="K34" s="404" t="s">
        <v>127</v>
      </c>
      <c r="L34" s="404"/>
      <c r="M34" s="405"/>
      <c r="N34" s="405" t="s">
        <v>127</v>
      </c>
      <c r="O34" s="362"/>
      <c r="P34" s="376"/>
      <c r="Q34" s="404" t="s">
        <v>127</v>
      </c>
      <c r="R34" s="404"/>
      <c r="S34" s="405"/>
      <c r="T34" s="405" t="s">
        <v>127</v>
      </c>
      <c r="U34" s="362"/>
      <c r="V34" s="376" t="s">
        <v>127</v>
      </c>
      <c r="W34" s="404" t="s">
        <v>127</v>
      </c>
      <c r="X34" s="404" t="s">
        <v>127</v>
      </c>
      <c r="Y34" s="404" t="s">
        <v>127</v>
      </c>
      <c r="Z34" s="405" t="s">
        <v>51</v>
      </c>
      <c r="AA34" s="417" t="s">
        <v>127</v>
      </c>
      <c r="AB34" s="362"/>
      <c r="AC34" s="376" t="s">
        <v>127</v>
      </c>
      <c r="AD34" s="404" t="s">
        <v>127</v>
      </c>
      <c r="AE34" s="404" t="s">
        <v>127</v>
      </c>
      <c r="AF34" s="404" t="s">
        <v>127</v>
      </c>
      <c r="AG34" s="405" t="s">
        <v>51</v>
      </c>
      <c r="AH34" s="417" t="s">
        <v>127</v>
      </c>
      <c r="AI34" s="362"/>
      <c r="AJ34" s="376" t="s">
        <v>127</v>
      </c>
      <c r="AK34" s="404" t="s">
        <v>127</v>
      </c>
      <c r="AL34" s="404" t="s">
        <v>127</v>
      </c>
      <c r="AM34" s="404" t="s">
        <v>127</v>
      </c>
      <c r="AN34" s="405" t="s">
        <v>51</v>
      </c>
      <c r="AO34" s="449" t="s">
        <v>127</v>
      </c>
      <c r="AP34" s="362"/>
      <c r="AQ34" s="376">
        <v>1882.29085351775</v>
      </c>
      <c r="AR34" s="404" t="s">
        <v>127</v>
      </c>
      <c r="AS34" s="404" t="s">
        <v>127</v>
      </c>
      <c r="AT34" s="404" t="s">
        <v>127</v>
      </c>
      <c r="AU34" s="405" t="s">
        <v>51</v>
      </c>
      <c r="AV34" s="417" t="s">
        <v>127</v>
      </c>
      <c r="AW34" s="362"/>
      <c r="AX34" s="376">
        <v>997.610978220573</v>
      </c>
      <c r="AY34" s="404" t="s">
        <v>127</v>
      </c>
      <c r="AZ34" s="404">
        <v>0</v>
      </c>
      <c r="BA34" s="404" t="s">
        <v>127</v>
      </c>
      <c r="BB34" s="405" t="s">
        <v>51</v>
      </c>
      <c r="BC34" s="417" t="s">
        <v>127</v>
      </c>
      <c r="BD34" s="362"/>
      <c r="BE34" s="376">
        <v>885.724334045853</v>
      </c>
      <c r="BF34" s="404" t="s">
        <v>127</v>
      </c>
      <c r="BG34" s="404">
        <v>1088.27170560801</v>
      </c>
      <c r="BH34" s="404">
        <v>1661.8177485734</v>
      </c>
      <c r="BI34" s="405">
        <v>-776.093414527545</v>
      </c>
      <c r="BJ34" s="417" t="s">
        <v>127</v>
      </c>
      <c r="BK34" s="362"/>
      <c r="BL34" s="376">
        <v>914.336553892777</v>
      </c>
      <c r="BM34" s="404" t="s">
        <v>127</v>
      </c>
      <c r="BN34" s="404">
        <v>0</v>
      </c>
      <c r="BO34" s="404">
        <v>1737.956808767</v>
      </c>
      <c r="BP34" s="405">
        <v>-823.620254874222</v>
      </c>
      <c r="BQ34" s="417" t="s">
        <v>127</v>
      </c>
      <c r="BR34" s="362"/>
      <c r="BS34" s="376" t="s">
        <v>127</v>
      </c>
      <c r="BT34" s="404" t="s">
        <v>127</v>
      </c>
      <c r="BU34" s="404" t="s">
        <v>127</v>
      </c>
      <c r="BV34" s="404" t="s">
        <v>127</v>
      </c>
      <c r="BW34" s="405" t="s">
        <v>51</v>
      </c>
      <c r="BX34" s="417" t="s">
        <v>127</v>
      </c>
      <c r="BY34" s="362"/>
      <c r="BZ34" s="376" t="s">
        <v>127</v>
      </c>
      <c r="CA34" s="404" t="s">
        <v>127</v>
      </c>
      <c r="CB34" s="404" t="s">
        <v>127</v>
      </c>
      <c r="CC34" s="404" t="s">
        <v>127</v>
      </c>
      <c r="CD34" s="405" t="s">
        <v>51</v>
      </c>
      <c r="CE34" s="417" t="s">
        <v>127</v>
      </c>
      <c r="CF34" s="362"/>
      <c r="CG34" s="490">
        <v>1036.88119445217</v>
      </c>
      <c r="CH34" s="468"/>
      <c r="CI34" s="468"/>
      <c r="CJ34" s="468"/>
      <c r="CK34" s="498">
        <v>1036.88119445217</v>
      </c>
      <c r="CL34" s="499"/>
      <c r="CN34" s="500" t="s">
        <v>127</v>
      </c>
      <c r="CO34" s="500" t="s">
        <v>127</v>
      </c>
      <c r="CP34" s="500" t="s">
        <v>127</v>
      </c>
      <c r="CQ34" s="500" t="s">
        <v>127</v>
      </c>
      <c r="CR34" s="521" t="s">
        <v>127</v>
      </c>
      <c r="CS34" s="499" t="s">
        <v>51</v>
      </c>
      <c r="CT34" s="499" t="s">
        <v>51</v>
      </c>
      <c r="CU34" s="499" t="s">
        <v>51</v>
      </c>
      <c r="CV34" s="499"/>
    </row>
  </sheetData>
  <mergeCells count="54">
    <mergeCell ref="D2:H2"/>
    <mergeCell ref="J2:N2"/>
    <mergeCell ref="P2:T2"/>
    <mergeCell ref="V2:AA2"/>
    <mergeCell ref="AC2:AH2"/>
    <mergeCell ref="AJ2:AO2"/>
    <mergeCell ref="AQ2:AV2"/>
    <mergeCell ref="AX2:BC2"/>
    <mergeCell ref="BE2:BJ2"/>
    <mergeCell ref="BL2:BQ2"/>
    <mergeCell ref="BS2:BX2"/>
    <mergeCell ref="BZ2:CE2"/>
    <mergeCell ref="CG2:CL2"/>
    <mergeCell ref="CN2:CV2"/>
    <mergeCell ref="A6:B6"/>
    <mergeCell ref="A7:B7"/>
    <mergeCell ref="A9:B9"/>
    <mergeCell ref="A11:B11"/>
    <mergeCell ref="A12:B12"/>
    <mergeCell ref="A14:B14"/>
    <mergeCell ref="A16:B16"/>
    <mergeCell ref="A17:B17"/>
    <mergeCell ref="A19:B19"/>
    <mergeCell ref="A21:B21"/>
    <mergeCell ref="A22:B22"/>
    <mergeCell ref="A24:B24"/>
    <mergeCell ref="A26:B26"/>
    <mergeCell ref="A27:B27"/>
    <mergeCell ref="A29:B29"/>
    <mergeCell ref="A31:B31"/>
    <mergeCell ref="A32:B32"/>
    <mergeCell ref="A34:B34"/>
    <mergeCell ref="D3:D4"/>
    <mergeCell ref="E3:E4"/>
    <mergeCell ref="J3:J4"/>
    <mergeCell ref="K3:K4"/>
    <mergeCell ref="P3:P4"/>
    <mergeCell ref="Q3:Q4"/>
    <mergeCell ref="V3:V4"/>
    <mergeCell ref="W3:W4"/>
    <mergeCell ref="AC3:AC4"/>
    <mergeCell ref="AD3:AD4"/>
    <mergeCell ref="AJ3:AJ4"/>
    <mergeCell ref="AK3:AK4"/>
    <mergeCell ref="AQ3:AQ4"/>
    <mergeCell ref="AR3:AR4"/>
    <mergeCell ref="AX3:AX4"/>
    <mergeCell ref="AY3:AY4"/>
    <mergeCell ref="BE3:BE4"/>
    <mergeCell ref="BF3:BF4"/>
    <mergeCell ref="BL3:BL4"/>
    <mergeCell ref="BM3:BM4"/>
    <mergeCell ref="CR3:CR4"/>
    <mergeCell ref="A2:B4"/>
  </mergeCells>
  <pageMargins left="0.25" right="0.25" top="0.75" bottom="0.75" header="0.3" footer="0.3"/>
  <pageSetup paperSize="9" scale="10" orientation="landscape"/>
  <headerFooter>
    <oddHeader>&amp;C&amp;P sur&amp;N</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14">
    <tabColor theme="8" tint="0.399975585192419"/>
  </sheetPr>
  <dimension ref="A2:T89"/>
  <sheetViews>
    <sheetView showGridLines="0" view="pageBreakPreview" zoomScale="96" zoomScaleNormal="80" workbookViewId="0">
      <pane xSplit="3" ySplit="5" topLeftCell="D6" activePane="bottomRight" state="frozen"/>
      <selection/>
      <selection pane="topRight"/>
      <selection pane="bottomLeft"/>
      <selection pane="bottomRight" activeCell="E15" sqref="E15:O15"/>
    </sheetView>
  </sheetViews>
  <sheetFormatPr defaultColWidth="11.4266666666667" defaultRowHeight="15"/>
  <cols>
    <col min="1" max="1" width="2.14" style="254" customWidth="1"/>
    <col min="2" max="2" width="62.4266666666667" style="254" customWidth="1"/>
    <col min="3" max="3" width="0.713333333333333" style="255" customWidth="1"/>
    <col min="4" max="4" width="9.14" style="254" customWidth="1"/>
    <col min="5" max="5" width="9" style="254" customWidth="1"/>
    <col min="6" max="6" width="9.42666666666667" style="254" customWidth="1"/>
    <col min="7" max="9" width="9" style="254" customWidth="1"/>
    <col min="10" max="10" width="9.14" style="254" customWidth="1"/>
    <col min="11" max="11" width="9" style="254" customWidth="1"/>
    <col min="12" max="15" width="11.8533333333333" style="254" customWidth="1"/>
    <col min="16" max="16" width="1.14" style="254" customWidth="1"/>
    <col min="17" max="17" width="11.4266666666667" style="254" hidden="1" customWidth="1"/>
    <col min="18" max="18" width="20.4266666666667" style="254" customWidth="1"/>
    <col min="19" max="203" width="11.4266666666667" style="254"/>
    <col min="204" max="204" width="2.14" style="254" customWidth="1"/>
    <col min="205" max="205" width="58.7133333333333" style="254" customWidth="1"/>
    <col min="206" max="206" width="15.14" style="254" customWidth="1"/>
    <col min="207" max="207" width="15.4266666666667" style="254" customWidth="1"/>
    <col min="208" max="215" width="14.8533333333333" style="254" customWidth="1"/>
    <col min="216" max="216" width="16.5733333333333" style="254" customWidth="1"/>
    <col min="217" max="217" width="14.8533333333333" style="254" customWidth="1"/>
    <col min="218" max="219" width="15.8533333333333" style="254" customWidth="1"/>
    <col min="220" max="220" width="58.5733333333333" style="254" customWidth="1"/>
    <col min="221" max="459" width="11.4266666666667" style="254"/>
    <col min="460" max="460" width="2.14" style="254" customWidth="1"/>
    <col min="461" max="461" width="58.7133333333333" style="254" customWidth="1"/>
    <col min="462" max="462" width="15.14" style="254" customWidth="1"/>
    <col min="463" max="463" width="15.4266666666667" style="254" customWidth="1"/>
    <col min="464" max="471" width="14.8533333333333" style="254" customWidth="1"/>
    <col min="472" max="472" width="16.5733333333333" style="254" customWidth="1"/>
    <col min="473" max="473" width="14.8533333333333" style="254" customWidth="1"/>
    <col min="474" max="475" width="15.8533333333333" style="254" customWidth="1"/>
    <col min="476" max="476" width="58.5733333333333" style="254" customWidth="1"/>
    <col min="477" max="715" width="11.4266666666667" style="254"/>
    <col min="716" max="716" width="2.14" style="254" customWidth="1"/>
    <col min="717" max="717" width="58.7133333333333" style="254" customWidth="1"/>
    <col min="718" max="718" width="15.14" style="254" customWidth="1"/>
    <col min="719" max="719" width="15.4266666666667" style="254" customWidth="1"/>
    <col min="720" max="727" width="14.8533333333333" style="254" customWidth="1"/>
    <col min="728" max="728" width="16.5733333333333" style="254" customWidth="1"/>
    <col min="729" max="729" width="14.8533333333333" style="254" customWidth="1"/>
    <col min="730" max="731" width="15.8533333333333" style="254" customWidth="1"/>
    <col min="732" max="732" width="58.5733333333333" style="254" customWidth="1"/>
    <col min="733" max="971" width="11.4266666666667" style="254"/>
    <col min="972" max="972" width="2.14" style="254" customWidth="1"/>
    <col min="973" max="973" width="58.7133333333333" style="254" customWidth="1"/>
    <col min="974" max="974" width="15.14" style="254" customWidth="1"/>
    <col min="975" max="975" width="15.4266666666667" style="254" customWidth="1"/>
    <col min="976" max="983" width="14.8533333333333" style="254" customWidth="1"/>
    <col min="984" max="984" width="16.5733333333333" style="254" customWidth="1"/>
    <col min="985" max="985" width="14.8533333333333" style="254" customWidth="1"/>
    <col min="986" max="987" width="15.8533333333333" style="254" customWidth="1"/>
    <col min="988" max="988" width="58.5733333333333" style="254" customWidth="1"/>
    <col min="989" max="1227" width="11.4266666666667" style="254"/>
    <col min="1228" max="1228" width="2.14" style="254" customWidth="1"/>
    <col min="1229" max="1229" width="58.7133333333333" style="254" customWidth="1"/>
    <col min="1230" max="1230" width="15.14" style="254" customWidth="1"/>
    <col min="1231" max="1231" width="15.4266666666667" style="254" customWidth="1"/>
    <col min="1232" max="1239" width="14.8533333333333" style="254" customWidth="1"/>
    <col min="1240" max="1240" width="16.5733333333333" style="254" customWidth="1"/>
    <col min="1241" max="1241" width="14.8533333333333" style="254" customWidth="1"/>
    <col min="1242" max="1243" width="15.8533333333333" style="254" customWidth="1"/>
    <col min="1244" max="1244" width="58.5733333333333" style="254" customWidth="1"/>
    <col min="1245" max="1483" width="11.4266666666667" style="254"/>
    <col min="1484" max="1484" width="2.14" style="254" customWidth="1"/>
    <col min="1485" max="1485" width="58.7133333333333" style="254" customWidth="1"/>
    <col min="1486" max="1486" width="15.14" style="254" customWidth="1"/>
    <col min="1487" max="1487" width="15.4266666666667" style="254" customWidth="1"/>
    <col min="1488" max="1495" width="14.8533333333333" style="254" customWidth="1"/>
    <col min="1496" max="1496" width="16.5733333333333" style="254" customWidth="1"/>
    <col min="1497" max="1497" width="14.8533333333333" style="254" customWidth="1"/>
    <col min="1498" max="1499" width="15.8533333333333" style="254" customWidth="1"/>
    <col min="1500" max="1500" width="58.5733333333333" style="254" customWidth="1"/>
    <col min="1501" max="1739" width="11.4266666666667" style="254"/>
    <col min="1740" max="1740" width="2.14" style="254" customWidth="1"/>
    <col min="1741" max="1741" width="58.7133333333333" style="254" customWidth="1"/>
    <col min="1742" max="1742" width="15.14" style="254" customWidth="1"/>
    <col min="1743" max="1743" width="15.4266666666667" style="254" customWidth="1"/>
    <col min="1744" max="1751" width="14.8533333333333" style="254" customWidth="1"/>
    <col min="1752" max="1752" width="16.5733333333333" style="254" customWidth="1"/>
    <col min="1753" max="1753" width="14.8533333333333" style="254" customWidth="1"/>
    <col min="1754" max="1755" width="15.8533333333333" style="254" customWidth="1"/>
    <col min="1756" max="1756" width="58.5733333333333" style="254" customWidth="1"/>
    <col min="1757" max="1995" width="11.4266666666667" style="254"/>
    <col min="1996" max="1996" width="2.14" style="254" customWidth="1"/>
    <col min="1997" max="1997" width="58.7133333333333" style="254" customWidth="1"/>
    <col min="1998" max="1998" width="15.14" style="254" customWidth="1"/>
    <col min="1999" max="1999" width="15.4266666666667" style="254" customWidth="1"/>
    <col min="2000" max="2007" width="14.8533333333333" style="254" customWidth="1"/>
    <col min="2008" max="2008" width="16.5733333333333" style="254" customWidth="1"/>
    <col min="2009" max="2009" width="14.8533333333333" style="254" customWidth="1"/>
    <col min="2010" max="2011" width="15.8533333333333" style="254" customWidth="1"/>
    <col min="2012" max="2012" width="58.5733333333333" style="254" customWidth="1"/>
    <col min="2013" max="2251" width="11.4266666666667" style="254"/>
    <col min="2252" max="2252" width="2.14" style="254" customWidth="1"/>
    <col min="2253" max="2253" width="58.7133333333333" style="254" customWidth="1"/>
    <col min="2254" max="2254" width="15.14" style="254" customWidth="1"/>
    <col min="2255" max="2255" width="15.4266666666667" style="254" customWidth="1"/>
    <col min="2256" max="2263" width="14.8533333333333" style="254" customWidth="1"/>
    <col min="2264" max="2264" width="16.5733333333333" style="254" customWidth="1"/>
    <col min="2265" max="2265" width="14.8533333333333" style="254" customWidth="1"/>
    <col min="2266" max="2267" width="15.8533333333333" style="254" customWidth="1"/>
    <col min="2268" max="2268" width="58.5733333333333" style="254" customWidth="1"/>
    <col min="2269" max="2507" width="11.4266666666667" style="254"/>
    <col min="2508" max="2508" width="2.14" style="254" customWidth="1"/>
    <col min="2509" max="2509" width="58.7133333333333" style="254" customWidth="1"/>
    <col min="2510" max="2510" width="15.14" style="254" customWidth="1"/>
    <col min="2511" max="2511" width="15.4266666666667" style="254" customWidth="1"/>
    <col min="2512" max="2519" width="14.8533333333333" style="254" customWidth="1"/>
    <col min="2520" max="2520" width="16.5733333333333" style="254" customWidth="1"/>
    <col min="2521" max="2521" width="14.8533333333333" style="254" customWidth="1"/>
    <col min="2522" max="2523" width="15.8533333333333" style="254" customWidth="1"/>
    <col min="2524" max="2524" width="58.5733333333333" style="254" customWidth="1"/>
    <col min="2525" max="2763" width="11.4266666666667" style="254"/>
    <col min="2764" max="2764" width="2.14" style="254" customWidth="1"/>
    <col min="2765" max="2765" width="58.7133333333333" style="254" customWidth="1"/>
    <col min="2766" max="2766" width="15.14" style="254" customWidth="1"/>
    <col min="2767" max="2767" width="15.4266666666667" style="254" customWidth="1"/>
    <col min="2768" max="2775" width="14.8533333333333" style="254" customWidth="1"/>
    <col min="2776" max="2776" width="16.5733333333333" style="254" customWidth="1"/>
    <col min="2777" max="2777" width="14.8533333333333" style="254" customWidth="1"/>
    <col min="2778" max="2779" width="15.8533333333333" style="254" customWidth="1"/>
    <col min="2780" max="2780" width="58.5733333333333" style="254" customWidth="1"/>
    <col min="2781" max="3019" width="11.4266666666667" style="254"/>
    <col min="3020" max="3020" width="2.14" style="254" customWidth="1"/>
    <col min="3021" max="3021" width="58.7133333333333" style="254" customWidth="1"/>
    <col min="3022" max="3022" width="15.14" style="254" customWidth="1"/>
    <col min="3023" max="3023" width="15.4266666666667" style="254" customWidth="1"/>
    <col min="3024" max="3031" width="14.8533333333333" style="254" customWidth="1"/>
    <col min="3032" max="3032" width="16.5733333333333" style="254" customWidth="1"/>
    <col min="3033" max="3033" width="14.8533333333333" style="254" customWidth="1"/>
    <col min="3034" max="3035" width="15.8533333333333" style="254" customWidth="1"/>
    <col min="3036" max="3036" width="58.5733333333333" style="254" customWidth="1"/>
    <col min="3037" max="3275" width="11.4266666666667" style="254"/>
    <col min="3276" max="3276" width="2.14" style="254" customWidth="1"/>
    <col min="3277" max="3277" width="58.7133333333333" style="254" customWidth="1"/>
    <col min="3278" max="3278" width="15.14" style="254" customWidth="1"/>
    <col min="3279" max="3279" width="15.4266666666667" style="254" customWidth="1"/>
    <col min="3280" max="3287" width="14.8533333333333" style="254" customWidth="1"/>
    <col min="3288" max="3288" width="16.5733333333333" style="254" customWidth="1"/>
    <col min="3289" max="3289" width="14.8533333333333" style="254" customWidth="1"/>
    <col min="3290" max="3291" width="15.8533333333333" style="254" customWidth="1"/>
    <col min="3292" max="3292" width="58.5733333333333" style="254" customWidth="1"/>
    <col min="3293" max="3531" width="11.4266666666667" style="254"/>
    <col min="3532" max="3532" width="2.14" style="254" customWidth="1"/>
    <col min="3533" max="3533" width="58.7133333333333" style="254" customWidth="1"/>
    <col min="3534" max="3534" width="15.14" style="254" customWidth="1"/>
    <col min="3535" max="3535" width="15.4266666666667" style="254" customWidth="1"/>
    <col min="3536" max="3543" width="14.8533333333333" style="254" customWidth="1"/>
    <col min="3544" max="3544" width="16.5733333333333" style="254" customWidth="1"/>
    <col min="3545" max="3545" width="14.8533333333333" style="254" customWidth="1"/>
    <col min="3546" max="3547" width="15.8533333333333" style="254" customWidth="1"/>
    <col min="3548" max="3548" width="58.5733333333333" style="254" customWidth="1"/>
    <col min="3549" max="3787" width="11.4266666666667" style="254"/>
    <col min="3788" max="3788" width="2.14" style="254" customWidth="1"/>
    <col min="3789" max="3789" width="58.7133333333333" style="254" customWidth="1"/>
    <col min="3790" max="3790" width="15.14" style="254" customWidth="1"/>
    <col min="3791" max="3791" width="15.4266666666667" style="254" customWidth="1"/>
    <col min="3792" max="3799" width="14.8533333333333" style="254" customWidth="1"/>
    <col min="3800" max="3800" width="16.5733333333333" style="254" customWidth="1"/>
    <col min="3801" max="3801" width="14.8533333333333" style="254" customWidth="1"/>
    <col min="3802" max="3803" width="15.8533333333333" style="254" customWidth="1"/>
    <col min="3804" max="3804" width="58.5733333333333" style="254" customWidth="1"/>
    <col min="3805" max="4043" width="11.4266666666667" style="254"/>
    <col min="4044" max="4044" width="2.14" style="254" customWidth="1"/>
    <col min="4045" max="4045" width="58.7133333333333" style="254" customWidth="1"/>
    <col min="4046" max="4046" width="15.14" style="254" customWidth="1"/>
    <col min="4047" max="4047" width="15.4266666666667" style="254" customWidth="1"/>
    <col min="4048" max="4055" width="14.8533333333333" style="254" customWidth="1"/>
    <col min="4056" max="4056" width="16.5733333333333" style="254" customWidth="1"/>
    <col min="4057" max="4057" width="14.8533333333333" style="254" customWidth="1"/>
    <col min="4058" max="4059" width="15.8533333333333" style="254" customWidth="1"/>
    <col min="4060" max="4060" width="58.5733333333333" style="254" customWidth="1"/>
    <col min="4061" max="4299" width="11.4266666666667" style="254"/>
    <col min="4300" max="4300" width="2.14" style="254" customWidth="1"/>
    <col min="4301" max="4301" width="58.7133333333333" style="254" customWidth="1"/>
    <col min="4302" max="4302" width="15.14" style="254" customWidth="1"/>
    <col min="4303" max="4303" width="15.4266666666667" style="254" customWidth="1"/>
    <col min="4304" max="4311" width="14.8533333333333" style="254" customWidth="1"/>
    <col min="4312" max="4312" width="16.5733333333333" style="254" customWidth="1"/>
    <col min="4313" max="4313" width="14.8533333333333" style="254" customWidth="1"/>
    <col min="4314" max="4315" width="15.8533333333333" style="254" customWidth="1"/>
    <col min="4316" max="4316" width="58.5733333333333" style="254" customWidth="1"/>
    <col min="4317" max="4555" width="11.4266666666667" style="254"/>
    <col min="4556" max="4556" width="2.14" style="254" customWidth="1"/>
    <col min="4557" max="4557" width="58.7133333333333" style="254" customWidth="1"/>
    <col min="4558" max="4558" width="15.14" style="254" customWidth="1"/>
    <col min="4559" max="4559" width="15.4266666666667" style="254" customWidth="1"/>
    <col min="4560" max="4567" width="14.8533333333333" style="254" customWidth="1"/>
    <col min="4568" max="4568" width="16.5733333333333" style="254" customWidth="1"/>
    <col min="4569" max="4569" width="14.8533333333333" style="254" customWidth="1"/>
    <col min="4570" max="4571" width="15.8533333333333" style="254" customWidth="1"/>
    <col min="4572" max="4572" width="58.5733333333333" style="254" customWidth="1"/>
    <col min="4573" max="4811" width="11.4266666666667" style="254"/>
    <col min="4812" max="4812" width="2.14" style="254" customWidth="1"/>
    <col min="4813" max="4813" width="58.7133333333333" style="254" customWidth="1"/>
    <col min="4814" max="4814" width="15.14" style="254" customWidth="1"/>
    <col min="4815" max="4815" width="15.4266666666667" style="254" customWidth="1"/>
    <col min="4816" max="4823" width="14.8533333333333" style="254" customWidth="1"/>
    <col min="4824" max="4824" width="16.5733333333333" style="254" customWidth="1"/>
    <col min="4825" max="4825" width="14.8533333333333" style="254" customWidth="1"/>
    <col min="4826" max="4827" width="15.8533333333333" style="254" customWidth="1"/>
    <col min="4828" max="4828" width="58.5733333333333" style="254" customWidth="1"/>
    <col min="4829" max="5067" width="11.4266666666667" style="254"/>
    <col min="5068" max="5068" width="2.14" style="254" customWidth="1"/>
    <col min="5069" max="5069" width="58.7133333333333" style="254" customWidth="1"/>
    <col min="5070" max="5070" width="15.14" style="254" customWidth="1"/>
    <col min="5071" max="5071" width="15.4266666666667" style="254" customWidth="1"/>
    <col min="5072" max="5079" width="14.8533333333333" style="254" customWidth="1"/>
    <col min="5080" max="5080" width="16.5733333333333" style="254" customWidth="1"/>
    <col min="5081" max="5081" width="14.8533333333333" style="254" customWidth="1"/>
    <col min="5082" max="5083" width="15.8533333333333" style="254" customWidth="1"/>
    <col min="5084" max="5084" width="58.5733333333333" style="254" customWidth="1"/>
    <col min="5085" max="5323" width="11.4266666666667" style="254"/>
    <col min="5324" max="5324" width="2.14" style="254" customWidth="1"/>
    <col min="5325" max="5325" width="58.7133333333333" style="254" customWidth="1"/>
    <col min="5326" max="5326" width="15.14" style="254" customWidth="1"/>
    <col min="5327" max="5327" width="15.4266666666667" style="254" customWidth="1"/>
    <col min="5328" max="5335" width="14.8533333333333" style="254" customWidth="1"/>
    <col min="5336" max="5336" width="16.5733333333333" style="254" customWidth="1"/>
    <col min="5337" max="5337" width="14.8533333333333" style="254" customWidth="1"/>
    <col min="5338" max="5339" width="15.8533333333333" style="254" customWidth="1"/>
    <col min="5340" max="5340" width="58.5733333333333" style="254" customWidth="1"/>
    <col min="5341" max="5579" width="11.4266666666667" style="254"/>
    <col min="5580" max="5580" width="2.14" style="254" customWidth="1"/>
    <col min="5581" max="5581" width="58.7133333333333" style="254" customWidth="1"/>
    <col min="5582" max="5582" width="15.14" style="254" customWidth="1"/>
    <col min="5583" max="5583" width="15.4266666666667" style="254" customWidth="1"/>
    <col min="5584" max="5591" width="14.8533333333333" style="254" customWidth="1"/>
    <col min="5592" max="5592" width="16.5733333333333" style="254" customWidth="1"/>
    <col min="5593" max="5593" width="14.8533333333333" style="254" customWidth="1"/>
    <col min="5594" max="5595" width="15.8533333333333" style="254" customWidth="1"/>
    <col min="5596" max="5596" width="58.5733333333333" style="254" customWidth="1"/>
    <col min="5597" max="5835" width="11.4266666666667" style="254"/>
    <col min="5836" max="5836" width="2.14" style="254" customWidth="1"/>
    <col min="5837" max="5837" width="58.7133333333333" style="254" customWidth="1"/>
    <col min="5838" max="5838" width="15.14" style="254" customWidth="1"/>
    <col min="5839" max="5839" width="15.4266666666667" style="254" customWidth="1"/>
    <col min="5840" max="5847" width="14.8533333333333" style="254" customWidth="1"/>
    <col min="5848" max="5848" width="16.5733333333333" style="254" customWidth="1"/>
    <col min="5849" max="5849" width="14.8533333333333" style="254" customWidth="1"/>
    <col min="5850" max="5851" width="15.8533333333333" style="254" customWidth="1"/>
    <col min="5852" max="5852" width="58.5733333333333" style="254" customWidth="1"/>
    <col min="5853" max="6091" width="11.4266666666667" style="254"/>
    <col min="6092" max="6092" width="2.14" style="254" customWidth="1"/>
    <col min="6093" max="6093" width="58.7133333333333" style="254" customWidth="1"/>
    <col min="6094" max="6094" width="15.14" style="254" customWidth="1"/>
    <col min="6095" max="6095" width="15.4266666666667" style="254" customWidth="1"/>
    <col min="6096" max="6103" width="14.8533333333333" style="254" customWidth="1"/>
    <col min="6104" max="6104" width="16.5733333333333" style="254" customWidth="1"/>
    <col min="6105" max="6105" width="14.8533333333333" style="254" customWidth="1"/>
    <col min="6106" max="6107" width="15.8533333333333" style="254" customWidth="1"/>
    <col min="6108" max="6108" width="58.5733333333333" style="254" customWidth="1"/>
    <col min="6109" max="6347" width="11.4266666666667" style="254"/>
    <col min="6348" max="6348" width="2.14" style="254" customWidth="1"/>
    <col min="6349" max="6349" width="58.7133333333333" style="254" customWidth="1"/>
    <col min="6350" max="6350" width="15.14" style="254" customWidth="1"/>
    <col min="6351" max="6351" width="15.4266666666667" style="254" customWidth="1"/>
    <col min="6352" max="6359" width="14.8533333333333" style="254" customWidth="1"/>
    <col min="6360" max="6360" width="16.5733333333333" style="254" customWidth="1"/>
    <col min="6361" max="6361" width="14.8533333333333" style="254" customWidth="1"/>
    <col min="6362" max="6363" width="15.8533333333333" style="254" customWidth="1"/>
    <col min="6364" max="6364" width="58.5733333333333" style="254" customWidth="1"/>
    <col min="6365" max="6603" width="11.4266666666667" style="254"/>
    <col min="6604" max="6604" width="2.14" style="254" customWidth="1"/>
    <col min="6605" max="6605" width="58.7133333333333" style="254" customWidth="1"/>
    <col min="6606" max="6606" width="15.14" style="254" customWidth="1"/>
    <col min="6607" max="6607" width="15.4266666666667" style="254" customWidth="1"/>
    <col min="6608" max="6615" width="14.8533333333333" style="254" customWidth="1"/>
    <col min="6616" max="6616" width="16.5733333333333" style="254" customWidth="1"/>
    <col min="6617" max="6617" width="14.8533333333333" style="254" customWidth="1"/>
    <col min="6618" max="6619" width="15.8533333333333" style="254" customWidth="1"/>
    <col min="6620" max="6620" width="58.5733333333333" style="254" customWidth="1"/>
    <col min="6621" max="6859" width="11.4266666666667" style="254"/>
    <col min="6860" max="6860" width="2.14" style="254" customWidth="1"/>
    <col min="6861" max="6861" width="58.7133333333333" style="254" customWidth="1"/>
    <col min="6862" max="6862" width="15.14" style="254" customWidth="1"/>
    <col min="6863" max="6863" width="15.4266666666667" style="254" customWidth="1"/>
    <col min="6864" max="6871" width="14.8533333333333" style="254" customWidth="1"/>
    <col min="6872" max="6872" width="16.5733333333333" style="254" customWidth="1"/>
    <col min="6873" max="6873" width="14.8533333333333" style="254" customWidth="1"/>
    <col min="6874" max="6875" width="15.8533333333333" style="254" customWidth="1"/>
    <col min="6876" max="6876" width="58.5733333333333" style="254" customWidth="1"/>
    <col min="6877" max="7115" width="11.4266666666667" style="254"/>
    <col min="7116" max="7116" width="2.14" style="254" customWidth="1"/>
    <col min="7117" max="7117" width="58.7133333333333" style="254" customWidth="1"/>
    <col min="7118" max="7118" width="15.14" style="254" customWidth="1"/>
    <col min="7119" max="7119" width="15.4266666666667" style="254" customWidth="1"/>
    <col min="7120" max="7127" width="14.8533333333333" style="254" customWidth="1"/>
    <col min="7128" max="7128" width="16.5733333333333" style="254" customWidth="1"/>
    <col min="7129" max="7129" width="14.8533333333333" style="254" customWidth="1"/>
    <col min="7130" max="7131" width="15.8533333333333" style="254" customWidth="1"/>
    <col min="7132" max="7132" width="58.5733333333333" style="254" customWidth="1"/>
    <col min="7133" max="7371" width="11.4266666666667" style="254"/>
    <col min="7372" max="7372" width="2.14" style="254" customWidth="1"/>
    <col min="7373" max="7373" width="58.7133333333333" style="254" customWidth="1"/>
    <col min="7374" max="7374" width="15.14" style="254" customWidth="1"/>
    <col min="7375" max="7375" width="15.4266666666667" style="254" customWidth="1"/>
    <col min="7376" max="7383" width="14.8533333333333" style="254" customWidth="1"/>
    <col min="7384" max="7384" width="16.5733333333333" style="254" customWidth="1"/>
    <col min="7385" max="7385" width="14.8533333333333" style="254" customWidth="1"/>
    <col min="7386" max="7387" width="15.8533333333333" style="254" customWidth="1"/>
    <col min="7388" max="7388" width="58.5733333333333" style="254" customWidth="1"/>
    <col min="7389" max="7627" width="11.4266666666667" style="254"/>
    <col min="7628" max="7628" width="2.14" style="254" customWidth="1"/>
    <col min="7629" max="7629" width="58.7133333333333" style="254" customWidth="1"/>
    <col min="7630" max="7630" width="15.14" style="254" customWidth="1"/>
    <col min="7631" max="7631" width="15.4266666666667" style="254" customWidth="1"/>
    <col min="7632" max="7639" width="14.8533333333333" style="254" customWidth="1"/>
    <col min="7640" max="7640" width="16.5733333333333" style="254" customWidth="1"/>
    <col min="7641" max="7641" width="14.8533333333333" style="254" customWidth="1"/>
    <col min="7642" max="7643" width="15.8533333333333" style="254" customWidth="1"/>
    <col min="7644" max="7644" width="58.5733333333333" style="254" customWidth="1"/>
    <col min="7645" max="7883" width="11.4266666666667" style="254"/>
    <col min="7884" max="7884" width="2.14" style="254" customWidth="1"/>
    <col min="7885" max="7885" width="58.7133333333333" style="254" customWidth="1"/>
    <col min="7886" max="7886" width="15.14" style="254" customWidth="1"/>
    <col min="7887" max="7887" width="15.4266666666667" style="254" customWidth="1"/>
    <col min="7888" max="7895" width="14.8533333333333" style="254" customWidth="1"/>
    <col min="7896" max="7896" width="16.5733333333333" style="254" customWidth="1"/>
    <col min="7897" max="7897" width="14.8533333333333" style="254" customWidth="1"/>
    <col min="7898" max="7899" width="15.8533333333333" style="254" customWidth="1"/>
    <col min="7900" max="7900" width="58.5733333333333" style="254" customWidth="1"/>
    <col min="7901" max="8139" width="11.4266666666667" style="254"/>
    <col min="8140" max="8140" width="2.14" style="254" customWidth="1"/>
    <col min="8141" max="8141" width="58.7133333333333" style="254" customWidth="1"/>
    <col min="8142" max="8142" width="15.14" style="254" customWidth="1"/>
    <col min="8143" max="8143" width="15.4266666666667" style="254" customWidth="1"/>
    <col min="8144" max="8151" width="14.8533333333333" style="254" customWidth="1"/>
    <col min="8152" max="8152" width="16.5733333333333" style="254" customWidth="1"/>
    <col min="8153" max="8153" width="14.8533333333333" style="254" customWidth="1"/>
    <col min="8154" max="8155" width="15.8533333333333" style="254" customWidth="1"/>
    <col min="8156" max="8156" width="58.5733333333333" style="254" customWidth="1"/>
    <col min="8157" max="8395" width="11.4266666666667" style="254"/>
    <col min="8396" max="8396" width="2.14" style="254" customWidth="1"/>
    <col min="8397" max="8397" width="58.7133333333333" style="254" customWidth="1"/>
    <col min="8398" max="8398" width="15.14" style="254" customWidth="1"/>
    <col min="8399" max="8399" width="15.4266666666667" style="254" customWidth="1"/>
    <col min="8400" max="8407" width="14.8533333333333" style="254" customWidth="1"/>
    <col min="8408" max="8408" width="16.5733333333333" style="254" customWidth="1"/>
    <col min="8409" max="8409" width="14.8533333333333" style="254" customWidth="1"/>
    <col min="8410" max="8411" width="15.8533333333333" style="254" customWidth="1"/>
    <col min="8412" max="8412" width="58.5733333333333" style="254" customWidth="1"/>
    <col min="8413" max="8651" width="11.4266666666667" style="254"/>
    <col min="8652" max="8652" width="2.14" style="254" customWidth="1"/>
    <col min="8653" max="8653" width="58.7133333333333" style="254" customWidth="1"/>
    <col min="8654" max="8654" width="15.14" style="254" customWidth="1"/>
    <col min="8655" max="8655" width="15.4266666666667" style="254" customWidth="1"/>
    <col min="8656" max="8663" width="14.8533333333333" style="254" customWidth="1"/>
    <col min="8664" max="8664" width="16.5733333333333" style="254" customWidth="1"/>
    <col min="8665" max="8665" width="14.8533333333333" style="254" customWidth="1"/>
    <col min="8666" max="8667" width="15.8533333333333" style="254" customWidth="1"/>
    <col min="8668" max="8668" width="58.5733333333333" style="254" customWidth="1"/>
    <col min="8669" max="8907" width="11.4266666666667" style="254"/>
    <col min="8908" max="8908" width="2.14" style="254" customWidth="1"/>
    <col min="8909" max="8909" width="58.7133333333333" style="254" customWidth="1"/>
    <col min="8910" max="8910" width="15.14" style="254" customWidth="1"/>
    <col min="8911" max="8911" width="15.4266666666667" style="254" customWidth="1"/>
    <col min="8912" max="8919" width="14.8533333333333" style="254" customWidth="1"/>
    <col min="8920" max="8920" width="16.5733333333333" style="254" customWidth="1"/>
    <col min="8921" max="8921" width="14.8533333333333" style="254" customWidth="1"/>
    <col min="8922" max="8923" width="15.8533333333333" style="254" customWidth="1"/>
    <col min="8924" max="8924" width="58.5733333333333" style="254" customWidth="1"/>
    <col min="8925" max="9163" width="11.4266666666667" style="254"/>
    <col min="9164" max="9164" width="2.14" style="254" customWidth="1"/>
    <col min="9165" max="9165" width="58.7133333333333" style="254" customWidth="1"/>
    <col min="9166" max="9166" width="15.14" style="254" customWidth="1"/>
    <col min="9167" max="9167" width="15.4266666666667" style="254" customWidth="1"/>
    <col min="9168" max="9175" width="14.8533333333333" style="254" customWidth="1"/>
    <col min="9176" max="9176" width="16.5733333333333" style="254" customWidth="1"/>
    <col min="9177" max="9177" width="14.8533333333333" style="254" customWidth="1"/>
    <col min="9178" max="9179" width="15.8533333333333" style="254" customWidth="1"/>
    <col min="9180" max="9180" width="58.5733333333333" style="254" customWidth="1"/>
    <col min="9181" max="9419" width="11.4266666666667" style="254"/>
    <col min="9420" max="9420" width="2.14" style="254" customWidth="1"/>
    <col min="9421" max="9421" width="58.7133333333333" style="254" customWidth="1"/>
    <col min="9422" max="9422" width="15.14" style="254" customWidth="1"/>
    <col min="9423" max="9423" width="15.4266666666667" style="254" customWidth="1"/>
    <col min="9424" max="9431" width="14.8533333333333" style="254" customWidth="1"/>
    <col min="9432" max="9432" width="16.5733333333333" style="254" customWidth="1"/>
    <col min="9433" max="9433" width="14.8533333333333" style="254" customWidth="1"/>
    <col min="9434" max="9435" width="15.8533333333333" style="254" customWidth="1"/>
    <col min="9436" max="9436" width="58.5733333333333" style="254" customWidth="1"/>
    <col min="9437" max="9675" width="11.4266666666667" style="254"/>
    <col min="9676" max="9676" width="2.14" style="254" customWidth="1"/>
    <col min="9677" max="9677" width="58.7133333333333" style="254" customWidth="1"/>
    <col min="9678" max="9678" width="15.14" style="254" customWidth="1"/>
    <col min="9679" max="9679" width="15.4266666666667" style="254" customWidth="1"/>
    <col min="9680" max="9687" width="14.8533333333333" style="254" customWidth="1"/>
    <col min="9688" max="9688" width="16.5733333333333" style="254" customWidth="1"/>
    <col min="9689" max="9689" width="14.8533333333333" style="254" customWidth="1"/>
    <col min="9690" max="9691" width="15.8533333333333" style="254" customWidth="1"/>
    <col min="9692" max="9692" width="58.5733333333333" style="254" customWidth="1"/>
    <col min="9693" max="9931" width="11.4266666666667" style="254"/>
    <col min="9932" max="9932" width="2.14" style="254" customWidth="1"/>
    <col min="9933" max="9933" width="58.7133333333333" style="254" customWidth="1"/>
    <col min="9934" max="9934" width="15.14" style="254" customWidth="1"/>
    <col min="9935" max="9935" width="15.4266666666667" style="254" customWidth="1"/>
    <col min="9936" max="9943" width="14.8533333333333" style="254" customWidth="1"/>
    <col min="9944" max="9944" width="16.5733333333333" style="254" customWidth="1"/>
    <col min="9945" max="9945" width="14.8533333333333" style="254" customWidth="1"/>
    <col min="9946" max="9947" width="15.8533333333333" style="254" customWidth="1"/>
    <col min="9948" max="9948" width="58.5733333333333" style="254" customWidth="1"/>
    <col min="9949" max="10187" width="11.4266666666667" style="254"/>
    <col min="10188" max="10188" width="2.14" style="254" customWidth="1"/>
    <col min="10189" max="10189" width="58.7133333333333" style="254" customWidth="1"/>
    <col min="10190" max="10190" width="15.14" style="254" customWidth="1"/>
    <col min="10191" max="10191" width="15.4266666666667" style="254" customWidth="1"/>
    <col min="10192" max="10199" width="14.8533333333333" style="254" customWidth="1"/>
    <col min="10200" max="10200" width="16.5733333333333" style="254" customWidth="1"/>
    <col min="10201" max="10201" width="14.8533333333333" style="254" customWidth="1"/>
    <col min="10202" max="10203" width="15.8533333333333" style="254" customWidth="1"/>
    <col min="10204" max="10204" width="58.5733333333333" style="254" customWidth="1"/>
    <col min="10205" max="10443" width="11.4266666666667" style="254"/>
    <col min="10444" max="10444" width="2.14" style="254" customWidth="1"/>
    <col min="10445" max="10445" width="58.7133333333333" style="254" customWidth="1"/>
    <col min="10446" max="10446" width="15.14" style="254" customWidth="1"/>
    <col min="10447" max="10447" width="15.4266666666667" style="254" customWidth="1"/>
    <col min="10448" max="10455" width="14.8533333333333" style="254" customWidth="1"/>
    <col min="10456" max="10456" width="16.5733333333333" style="254" customWidth="1"/>
    <col min="10457" max="10457" width="14.8533333333333" style="254" customWidth="1"/>
    <col min="10458" max="10459" width="15.8533333333333" style="254" customWidth="1"/>
    <col min="10460" max="10460" width="58.5733333333333" style="254" customWidth="1"/>
    <col min="10461" max="10699" width="11.4266666666667" style="254"/>
    <col min="10700" max="10700" width="2.14" style="254" customWidth="1"/>
    <col min="10701" max="10701" width="58.7133333333333" style="254" customWidth="1"/>
    <col min="10702" max="10702" width="15.14" style="254" customWidth="1"/>
    <col min="10703" max="10703" width="15.4266666666667" style="254" customWidth="1"/>
    <col min="10704" max="10711" width="14.8533333333333" style="254" customWidth="1"/>
    <col min="10712" max="10712" width="16.5733333333333" style="254" customWidth="1"/>
    <col min="10713" max="10713" width="14.8533333333333" style="254" customWidth="1"/>
    <col min="10714" max="10715" width="15.8533333333333" style="254" customWidth="1"/>
    <col min="10716" max="10716" width="58.5733333333333" style="254" customWidth="1"/>
    <col min="10717" max="10955" width="11.4266666666667" style="254"/>
    <col min="10956" max="10956" width="2.14" style="254" customWidth="1"/>
    <col min="10957" max="10957" width="58.7133333333333" style="254" customWidth="1"/>
    <col min="10958" max="10958" width="15.14" style="254" customWidth="1"/>
    <col min="10959" max="10959" width="15.4266666666667" style="254" customWidth="1"/>
    <col min="10960" max="10967" width="14.8533333333333" style="254" customWidth="1"/>
    <col min="10968" max="10968" width="16.5733333333333" style="254" customWidth="1"/>
    <col min="10969" max="10969" width="14.8533333333333" style="254" customWidth="1"/>
    <col min="10970" max="10971" width="15.8533333333333" style="254" customWidth="1"/>
    <col min="10972" max="10972" width="58.5733333333333" style="254" customWidth="1"/>
    <col min="10973" max="11211" width="11.4266666666667" style="254"/>
    <col min="11212" max="11212" width="2.14" style="254" customWidth="1"/>
    <col min="11213" max="11213" width="58.7133333333333" style="254" customWidth="1"/>
    <col min="11214" max="11214" width="15.14" style="254" customWidth="1"/>
    <col min="11215" max="11215" width="15.4266666666667" style="254" customWidth="1"/>
    <col min="11216" max="11223" width="14.8533333333333" style="254" customWidth="1"/>
    <col min="11224" max="11224" width="16.5733333333333" style="254" customWidth="1"/>
    <col min="11225" max="11225" width="14.8533333333333" style="254" customWidth="1"/>
    <col min="11226" max="11227" width="15.8533333333333" style="254" customWidth="1"/>
    <col min="11228" max="11228" width="58.5733333333333" style="254" customWidth="1"/>
    <col min="11229" max="11467" width="11.4266666666667" style="254"/>
    <col min="11468" max="11468" width="2.14" style="254" customWidth="1"/>
    <col min="11469" max="11469" width="58.7133333333333" style="254" customWidth="1"/>
    <col min="11470" max="11470" width="15.14" style="254" customWidth="1"/>
    <col min="11471" max="11471" width="15.4266666666667" style="254" customWidth="1"/>
    <col min="11472" max="11479" width="14.8533333333333" style="254" customWidth="1"/>
    <col min="11480" max="11480" width="16.5733333333333" style="254" customWidth="1"/>
    <col min="11481" max="11481" width="14.8533333333333" style="254" customWidth="1"/>
    <col min="11482" max="11483" width="15.8533333333333" style="254" customWidth="1"/>
    <col min="11484" max="11484" width="58.5733333333333" style="254" customWidth="1"/>
    <col min="11485" max="11723" width="11.4266666666667" style="254"/>
    <col min="11724" max="11724" width="2.14" style="254" customWidth="1"/>
    <col min="11725" max="11725" width="58.7133333333333" style="254" customWidth="1"/>
    <col min="11726" max="11726" width="15.14" style="254" customWidth="1"/>
    <col min="11727" max="11727" width="15.4266666666667" style="254" customWidth="1"/>
    <col min="11728" max="11735" width="14.8533333333333" style="254" customWidth="1"/>
    <col min="11736" max="11736" width="16.5733333333333" style="254" customWidth="1"/>
    <col min="11737" max="11737" width="14.8533333333333" style="254" customWidth="1"/>
    <col min="11738" max="11739" width="15.8533333333333" style="254" customWidth="1"/>
    <col min="11740" max="11740" width="58.5733333333333" style="254" customWidth="1"/>
    <col min="11741" max="11979" width="11.4266666666667" style="254"/>
    <col min="11980" max="11980" width="2.14" style="254" customWidth="1"/>
    <col min="11981" max="11981" width="58.7133333333333" style="254" customWidth="1"/>
    <col min="11982" max="11982" width="15.14" style="254" customWidth="1"/>
    <col min="11983" max="11983" width="15.4266666666667" style="254" customWidth="1"/>
    <col min="11984" max="11991" width="14.8533333333333" style="254" customWidth="1"/>
    <col min="11992" max="11992" width="16.5733333333333" style="254" customWidth="1"/>
    <col min="11993" max="11993" width="14.8533333333333" style="254" customWidth="1"/>
    <col min="11994" max="11995" width="15.8533333333333" style="254" customWidth="1"/>
    <col min="11996" max="11996" width="58.5733333333333" style="254" customWidth="1"/>
    <col min="11997" max="12235" width="11.4266666666667" style="254"/>
    <col min="12236" max="12236" width="2.14" style="254" customWidth="1"/>
    <col min="12237" max="12237" width="58.7133333333333" style="254" customWidth="1"/>
    <col min="12238" max="12238" width="15.14" style="254" customWidth="1"/>
    <col min="12239" max="12239" width="15.4266666666667" style="254" customWidth="1"/>
    <col min="12240" max="12247" width="14.8533333333333" style="254" customWidth="1"/>
    <col min="12248" max="12248" width="16.5733333333333" style="254" customWidth="1"/>
    <col min="12249" max="12249" width="14.8533333333333" style="254" customWidth="1"/>
    <col min="12250" max="12251" width="15.8533333333333" style="254" customWidth="1"/>
    <col min="12252" max="12252" width="58.5733333333333" style="254" customWidth="1"/>
    <col min="12253" max="12491" width="11.4266666666667" style="254"/>
    <col min="12492" max="12492" width="2.14" style="254" customWidth="1"/>
    <col min="12493" max="12493" width="58.7133333333333" style="254" customWidth="1"/>
    <col min="12494" max="12494" width="15.14" style="254" customWidth="1"/>
    <col min="12495" max="12495" width="15.4266666666667" style="254" customWidth="1"/>
    <col min="12496" max="12503" width="14.8533333333333" style="254" customWidth="1"/>
    <col min="12504" max="12504" width="16.5733333333333" style="254" customWidth="1"/>
    <col min="12505" max="12505" width="14.8533333333333" style="254" customWidth="1"/>
    <col min="12506" max="12507" width="15.8533333333333" style="254" customWidth="1"/>
    <col min="12508" max="12508" width="58.5733333333333" style="254" customWidth="1"/>
    <col min="12509" max="12747" width="11.4266666666667" style="254"/>
    <col min="12748" max="12748" width="2.14" style="254" customWidth="1"/>
    <col min="12749" max="12749" width="58.7133333333333" style="254" customWidth="1"/>
    <col min="12750" max="12750" width="15.14" style="254" customWidth="1"/>
    <col min="12751" max="12751" width="15.4266666666667" style="254" customWidth="1"/>
    <col min="12752" max="12759" width="14.8533333333333" style="254" customWidth="1"/>
    <col min="12760" max="12760" width="16.5733333333333" style="254" customWidth="1"/>
    <col min="12761" max="12761" width="14.8533333333333" style="254" customWidth="1"/>
    <col min="12762" max="12763" width="15.8533333333333" style="254" customWidth="1"/>
    <col min="12764" max="12764" width="58.5733333333333" style="254" customWidth="1"/>
    <col min="12765" max="13003" width="11.4266666666667" style="254"/>
    <col min="13004" max="13004" width="2.14" style="254" customWidth="1"/>
    <col min="13005" max="13005" width="58.7133333333333" style="254" customWidth="1"/>
    <col min="13006" max="13006" width="15.14" style="254" customWidth="1"/>
    <col min="13007" max="13007" width="15.4266666666667" style="254" customWidth="1"/>
    <col min="13008" max="13015" width="14.8533333333333" style="254" customWidth="1"/>
    <col min="13016" max="13016" width="16.5733333333333" style="254" customWidth="1"/>
    <col min="13017" max="13017" width="14.8533333333333" style="254" customWidth="1"/>
    <col min="13018" max="13019" width="15.8533333333333" style="254" customWidth="1"/>
    <col min="13020" max="13020" width="58.5733333333333" style="254" customWidth="1"/>
    <col min="13021" max="13259" width="11.4266666666667" style="254"/>
    <col min="13260" max="13260" width="2.14" style="254" customWidth="1"/>
    <col min="13261" max="13261" width="58.7133333333333" style="254" customWidth="1"/>
    <col min="13262" max="13262" width="15.14" style="254" customWidth="1"/>
    <col min="13263" max="13263" width="15.4266666666667" style="254" customWidth="1"/>
    <col min="13264" max="13271" width="14.8533333333333" style="254" customWidth="1"/>
    <col min="13272" max="13272" width="16.5733333333333" style="254" customWidth="1"/>
    <col min="13273" max="13273" width="14.8533333333333" style="254" customWidth="1"/>
    <col min="13274" max="13275" width="15.8533333333333" style="254" customWidth="1"/>
    <col min="13276" max="13276" width="58.5733333333333" style="254" customWidth="1"/>
    <col min="13277" max="13515" width="11.4266666666667" style="254"/>
    <col min="13516" max="13516" width="2.14" style="254" customWidth="1"/>
    <col min="13517" max="13517" width="58.7133333333333" style="254" customWidth="1"/>
    <col min="13518" max="13518" width="15.14" style="254" customWidth="1"/>
    <col min="13519" max="13519" width="15.4266666666667" style="254" customWidth="1"/>
    <col min="13520" max="13527" width="14.8533333333333" style="254" customWidth="1"/>
    <col min="13528" max="13528" width="16.5733333333333" style="254" customWidth="1"/>
    <col min="13529" max="13529" width="14.8533333333333" style="254" customWidth="1"/>
    <col min="13530" max="13531" width="15.8533333333333" style="254" customWidth="1"/>
    <col min="13532" max="13532" width="58.5733333333333" style="254" customWidth="1"/>
    <col min="13533" max="13771" width="11.4266666666667" style="254"/>
    <col min="13772" max="13772" width="2.14" style="254" customWidth="1"/>
    <col min="13773" max="13773" width="58.7133333333333" style="254" customWidth="1"/>
    <col min="13774" max="13774" width="15.14" style="254" customWidth="1"/>
    <col min="13775" max="13775" width="15.4266666666667" style="254" customWidth="1"/>
    <col min="13776" max="13783" width="14.8533333333333" style="254" customWidth="1"/>
    <col min="13784" max="13784" width="16.5733333333333" style="254" customWidth="1"/>
    <col min="13785" max="13785" width="14.8533333333333" style="254" customWidth="1"/>
    <col min="13786" max="13787" width="15.8533333333333" style="254" customWidth="1"/>
    <col min="13788" max="13788" width="58.5733333333333" style="254" customWidth="1"/>
    <col min="13789" max="14027" width="11.4266666666667" style="254"/>
    <col min="14028" max="14028" width="2.14" style="254" customWidth="1"/>
    <col min="14029" max="14029" width="58.7133333333333" style="254" customWidth="1"/>
    <col min="14030" max="14030" width="15.14" style="254" customWidth="1"/>
    <col min="14031" max="14031" width="15.4266666666667" style="254" customWidth="1"/>
    <col min="14032" max="14039" width="14.8533333333333" style="254" customWidth="1"/>
    <col min="14040" max="14040" width="16.5733333333333" style="254" customWidth="1"/>
    <col min="14041" max="14041" width="14.8533333333333" style="254" customWidth="1"/>
    <col min="14042" max="14043" width="15.8533333333333" style="254" customWidth="1"/>
    <col min="14044" max="14044" width="58.5733333333333" style="254" customWidth="1"/>
    <col min="14045" max="14283" width="11.4266666666667" style="254"/>
    <col min="14284" max="14284" width="2.14" style="254" customWidth="1"/>
    <col min="14285" max="14285" width="58.7133333333333" style="254" customWidth="1"/>
    <col min="14286" max="14286" width="15.14" style="254" customWidth="1"/>
    <col min="14287" max="14287" width="15.4266666666667" style="254" customWidth="1"/>
    <col min="14288" max="14295" width="14.8533333333333" style="254" customWidth="1"/>
    <col min="14296" max="14296" width="16.5733333333333" style="254" customWidth="1"/>
    <col min="14297" max="14297" width="14.8533333333333" style="254" customWidth="1"/>
    <col min="14298" max="14299" width="15.8533333333333" style="254" customWidth="1"/>
    <col min="14300" max="14300" width="58.5733333333333" style="254" customWidth="1"/>
    <col min="14301" max="14539" width="11.4266666666667" style="254"/>
    <col min="14540" max="14540" width="2.14" style="254" customWidth="1"/>
    <col min="14541" max="14541" width="58.7133333333333" style="254" customWidth="1"/>
    <col min="14542" max="14542" width="15.14" style="254" customWidth="1"/>
    <col min="14543" max="14543" width="15.4266666666667" style="254" customWidth="1"/>
    <col min="14544" max="14551" width="14.8533333333333" style="254" customWidth="1"/>
    <col min="14552" max="14552" width="16.5733333333333" style="254" customWidth="1"/>
    <col min="14553" max="14553" width="14.8533333333333" style="254" customWidth="1"/>
    <col min="14554" max="14555" width="15.8533333333333" style="254" customWidth="1"/>
    <col min="14556" max="14556" width="58.5733333333333" style="254" customWidth="1"/>
    <col min="14557" max="14795" width="11.4266666666667" style="254"/>
    <col min="14796" max="14796" width="2.14" style="254" customWidth="1"/>
    <col min="14797" max="14797" width="58.7133333333333" style="254" customWidth="1"/>
    <col min="14798" max="14798" width="15.14" style="254" customWidth="1"/>
    <col min="14799" max="14799" width="15.4266666666667" style="254" customWidth="1"/>
    <col min="14800" max="14807" width="14.8533333333333" style="254" customWidth="1"/>
    <col min="14808" max="14808" width="16.5733333333333" style="254" customWidth="1"/>
    <col min="14809" max="14809" width="14.8533333333333" style="254" customWidth="1"/>
    <col min="14810" max="14811" width="15.8533333333333" style="254" customWidth="1"/>
    <col min="14812" max="14812" width="58.5733333333333" style="254" customWidth="1"/>
    <col min="14813" max="15051" width="11.4266666666667" style="254"/>
    <col min="15052" max="15052" width="2.14" style="254" customWidth="1"/>
    <col min="15053" max="15053" width="58.7133333333333" style="254" customWidth="1"/>
    <col min="15054" max="15054" width="15.14" style="254" customWidth="1"/>
    <col min="15055" max="15055" width="15.4266666666667" style="254" customWidth="1"/>
    <col min="15056" max="15063" width="14.8533333333333" style="254" customWidth="1"/>
    <col min="15064" max="15064" width="16.5733333333333" style="254" customWidth="1"/>
    <col min="15065" max="15065" width="14.8533333333333" style="254" customWidth="1"/>
    <col min="15066" max="15067" width="15.8533333333333" style="254" customWidth="1"/>
    <col min="15068" max="15068" width="58.5733333333333" style="254" customWidth="1"/>
    <col min="15069" max="15307" width="11.4266666666667" style="254"/>
    <col min="15308" max="15308" width="2.14" style="254" customWidth="1"/>
    <col min="15309" max="15309" width="58.7133333333333" style="254" customWidth="1"/>
    <col min="15310" max="15310" width="15.14" style="254" customWidth="1"/>
    <col min="15311" max="15311" width="15.4266666666667" style="254" customWidth="1"/>
    <col min="15312" max="15319" width="14.8533333333333" style="254" customWidth="1"/>
    <col min="15320" max="15320" width="16.5733333333333" style="254" customWidth="1"/>
    <col min="15321" max="15321" width="14.8533333333333" style="254" customWidth="1"/>
    <col min="15322" max="15323" width="15.8533333333333" style="254" customWidth="1"/>
    <col min="15324" max="15324" width="58.5733333333333" style="254" customWidth="1"/>
    <col min="15325" max="15563" width="11.4266666666667" style="254"/>
    <col min="15564" max="15564" width="2.14" style="254" customWidth="1"/>
    <col min="15565" max="15565" width="58.7133333333333" style="254" customWidth="1"/>
    <col min="15566" max="15566" width="15.14" style="254" customWidth="1"/>
    <col min="15567" max="15567" width="15.4266666666667" style="254" customWidth="1"/>
    <col min="15568" max="15575" width="14.8533333333333" style="254" customWidth="1"/>
    <col min="15576" max="15576" width="16.5733333333333" style="254" customWidth="1"/>
    <col min="15577" max="15577" width="14.8533333333333" style="254" customWidth="1"/>
    <col min="15578" max="15579" width="15.8533333333333" style="254" customWidth="1"/>
    <col min="15580" max="15580" width="58.5733333333333" style="254" customWidth="1"/>
    <col min="15581" max="15819" width="11.4266666666667" style="254"/>
    <col min="15820" max="15820" width="2.14" style="254" customWidth="1"/>
    <col min="15821" max="15821" width="58.7133333333333" style="254" customWidth="1"/>
    <col min="15822" max="15822" width="15.14" style="254" customWidth="1"/>
    <col min="15823" max="15823" width="15.4266666666667" style="254" customWidth="1"/>
    <col min="15824" max="15831" width="14.8533333333333" style="254" customWidth="1"/>
    <col min="15832" max="15832" width="16.5733333333333" style="254" customWidth="1"/>
    <col min="15833" max="15833" width="14.8533333333333" style="254" customWidth="1"/>
    <col min="15834" max="15835" width="15.8533333333333" style="254" customWidth="1"/>
    <col min="15836" max="15836" width="58.5733333333333" style="254" customWidth="1"/>
    <col min="15837" max="16075" width="11.4266666666667" style="254"/>
    <col min="16076" max="16076" width="2.14" style="254" customWidth="1"/>
    <col min="16077" max="16077" width="58.7133333333333" style="254" customWidth="1"/>
    <col min="16078" max="16078" width="15.14" style="254" customWidth="1"/>
    <col min="16079" max="16079" width="15.4266666666667" style="254" customWidth="1"/>
    <col min="16080" max="16087" width="14.8533333333333" style="254" customWidth="1"/>
    <col min="16088" max="16088" width="16.5733333333333" style="254" customWidth="1"/>
    <col min="16089" max="16089" width="14.8533333333333" style="254" customWidth="1"/>
    <col min="16090" max="16091" width="15.8533333333333" style="254" customWidth="1"/>
    <col min="16092" max="16092" width="58.5733333333333" style="254" customWidth="1"/>
    <col min="16093" max="16384" width="11.4266666666667" style="254"/>
  </cols>
  <sheetData>
    <row r="2" ht="20.25" spans="1:15">
      <c r="A2" s="256"/>
      <c r="B2" s="257"/>
      <c r="C2" s="258"/>
      <c r="D2" s="259" t="s">
        <v>420</v>
      </c>
      <c r="E2" s="259"/>
      <c r="F2" s="259"/>
      <c r="G2" s="259"/>
      <c r="H2" s="259"/>
      <c r="I2" s="259"/>
      <c r="J2" s="259"/>
      <c r="K2" s="259"/>
      <c r="L2" s="259"/>
      <c r="M2" s="259"/>
      <c r="N2" s="259"/>
      <c r="O2" s="259"/>
    </row>
    <row r="4" s="248" customFormat="1" spans="3:15">
      <c r="C4" s="260"/>
      <c r="D4" s="261" t="s">
        <v>421</v>
      </c>
      <c r="E4" s="331"/>
      <c r="F4" s="331"/>
      <c r="G4" s="331"/>
      <c r="H4" s="331"/>
      <c r="I4" s="331"/>
      <c r="J4" s="331"/>
      <c r="K4" s="331"/>
      <c r="L4" s="331"/>
      <c r="M4" s="331"/>
      <c r="N4" s="331"/>
      <c r="O4" s="335"/>
    </row>
    <row r="5" s="248" customFormat="1" spans="1:15">
      <c r="A5" s="262" t="s">
        <v>422</v>
      </c>
      <c r="B5" s="263" t="s">
        <v>423</v>
      </c>
      <c r="C5" s="264"/>
      <c r="D5" s="265">
        <v>45658</v>
      </c>
      <c r="E5" s="265">
        <v>45689</v>
      </c>
      <c r="F5" s="265">
        <v>45717</v>
      </c>
      <c r="G5" s="265">
        <v>45748</v>
      </c>
      <c r="H5" s="265">
        <v>45778</v>
      </c>
      <c r="I5" s="265">
        <v>45809</v>
      </c>
      <c r="J5" s="265">
        <v>45839</v>
      </c>
      <c r="K5" s="265">
        <v>45870</v>
      </c>
      <c r="L5" s="265">
        <v>45901</v>
      </c>
      <c r="M5" s="265">
        <v>45931</v>
      </c>
      <c r="N5" s="265">
        <v>45962</v>
      </c>
      <c r="O5" s="265">
        <v>45992</v>
      </c>
    </row>
    <row r="6" s="249" customFormat="1" spans="1:15">
      <c r="A6" s="266"/>
      <c r="B6" s="267"/>
      <c r="C6" s="268"/>
      <c r="D6" s="269"/>
      <c r="E6" s="269"/>
      <c r="F6" s="269"/>
      <c r="G6" s="269"/>
      <c r="H6" s="269"/>
      <c r="I6" s="269"/>
      <c r="J6" s="269"/>
      <c r="K6" s="269"/>
      <c r="L6" s="269"/>
      <c r="M6" s="269"/>
      <c r="N6" s="269"/>
      <c r="O6" s="269"/>
    </row>
    <row r="7" s="248" customFormat="1" spans="1:16">
      <c r="A7" s="270" t="s">
        <v>98</v>
      </c>
      <c r="B7" s="271" t="s">
        <v>424</v>
      </c>
      <c r="C7" s="260"/>
      <c r="D7" s="272">
        <v>280562703</v>
      </c>
      <c r="E7" s="272">
        <v>287192384</v>
      </c>
      <c r="F7" s="272">
        <v>212459028</v>
      </c>
      <c r="G7" s="272">
        <v>380687848</v>
      </c>
      <c r="H7" s="272">
        <v>321530379</v>
      </c>
      <c r="I7" s="272">
        <v>242913065</v>
      </c>
      <c r="J7" s="272">
        <v>435483674</v>
      </c>
      <c r="K7" s="272">
        <v>385664486</v>
      </c>
      <c r="L7" s="272">
        <v>208852369</v>
      </c>
      <c r="M7" s="272">
        <v>415008991</v>
      </c>
      <c r="N7" s="272"/>
      <c r="O7" s="272"/>
      <c r="P7" s="336"/>
    </row>
    <row r="8" s="248" customFormat="1" spans="1:16">
      <c r="A8" s="270" t="s">
        <v>98</v>
      </c>
      <c r="B8" s="271" t="s">
        <v>425</v>
      </c>
      <c r="C8" s="260"/>
      <c r="D8" s="272"/>
      <c r="E8" s="272"/>
      <c r="F8" s="272"/>
      <c r="G8" s="272"/>
      <c r="H8" s="272"/>
      <c r="I8" s="272"/>
      <c r="J8" s="272"/>
      <c r="K8" s="272"/>
      <c r="L8" s="272"/>
      <c r="M8" s="272"/>
      <c r="N8" s="272"/>
      <c r="O8" s="272"/>
      <c r="P8" s="336"/>
    </row>
    <row r="9" s="250" customFormat="1" hidden="1" spans="1:16">
      <c r="A9" s="270" t="s">
        <v>98</v>
      </c>
      <c r="B9" s="271" t="s">
        <v>426</v>
      </c>
      <c r="C9" s="273"/>
      <c r="D9" s="274"/>
      <c r="E9" s="274">
        <v>0</v>
      </c>
      <c r="F9" s="274"/>
      <c r="G9" s="274"/>
      <c r="H9" s="274"/>
      <c r="I9" s="274"/>
      <c r="J9" s="274"/>
      <c r="K9" s="274"/>
      <c r="L9" s="274"/>
      <c r="M9" s="274"/>
      <c r="N9" s="274"/>
      <c r="O9" s="274"/>
      <c r="P9" s="336"/>
    </row>
    <row r="10" s="250" customFormat="1" hidden="1" spans="1:15">
      <c r="A10" s="270" t="s">
        <v>98</v>
      </c>
      <c r="B10" s="271" t="s">
        <v>427</v>
      </c>
      <c r="C10" s="275"/>
      <c r="D10" s="274"/>
      <c r="E10" s="274"/>
      <c r="F10" s="274"/>
      <c r="G10" s="274"/>
      <c r="H10" s="274"/>
      <c r="I10" s="274"/>
      <c r="J10" s="274"/>
      <c r="K10" s="274"/>
      <c r="L10" s="274"/>
      <c r="M10" s="274"/>
      <c r="N10" s="274"/>
      <c r="O10" s="274"/>
    </row>
    <row r="11" s="248" customFormat="1" spans="1:15">
      <c r="A11" s="276" t="s">
        <v>428</v>
      </c>
      <c r="B11" s="277"/>
      <c r="C11" s="264"/>
      <c r="D11" s="278">
        <v>280562703</v>
      </c>
      <c r="E11" s="278">
        <v>287192384</v>
      </c>
      <c r="F11" s="278">
        <v>212459028</v>
      </c>
      <c r="G11" s="278">
        <v>380687848</v>
      </c>
      <c r="H11" s="278">
        <v>321530379</v>
      </c>
      <c r="I11" s="278">
        <v>242913065</v>
      </c>
      <c r="J11" s="278">
        <v>435483674</v>
      </c>
      <c r="K11" s="278">
        <v>385664486</v>
      </c>
      <c r="L11" s="278">
        <v>208852369</v>
      </c>
      <c r="M11" s="278">
        <v>415008991</v>
      </c>
      <c r="N11" s="278">
        <v>0</v>
      </c>
      <c r="O11" s="278">
        <v>0</v>
      </c>
    </row>
    <row r="12" s="251" customFormat="1" spans="1:15">
      <c r="A12" s="279"/>
      <c r="B12" s="280" t="s">
        <v>429</v>
      </c>
      <c r="C12" s="281"/>
      <c r="D12" s="282">
        <v>280562703</v>
      </c>
      <c r="E12" s="282">
        <v>567755087</v>
      </c>
      <c r="F12" s="282">
        <v>780214115</v>
      </c>
      <c r="G12" s="282">
        <v>1160901963</v>
      </c>
      <c r="H12" s="282">
        <v>1482432342</v>
      </c>
      <c r="I12" s="282">
        <v>1725345407</v>
      </c>
      <c r="J12" s="282">
        <v>2160829081</v>
      </c>
      <c r="K12" s="282">
        <v>2546493567</v>
      </c>
      <c r="L12" s="282">
        <v>2755345936</v>
      </c>
      <c r="M12" s="282">
        <v>3170354927</v>
      </c>
      <c r="N12" s="282">
        <v>3170354927</v>
      </c>
      <c r="O12" s="282">
        <v>3170354927</v>
      </c>
    </row>
    <row r="13" spans="1:15">
      <c r="A13" s="283"/>
      <c r="B13" s="284"/>
      <c r="D13" s="285"/>
      <c r="E13" s="285"/>
      <c r="F13" s="285"/>
      <c r="G13" s="285"/>
      <c r="H13" s="285"/>
      <c r="I13" s="285"/>
      <c r="J13" s="285"/>
      <c r="K13" s="285"/>
      <c r="L13" s="285"/>
      <c r="M13" s="285"/>
      <c r="N13" s="285"/>
      <c r="O13" s="285"/>
    </row>
    <row r="14" s="248" customFormat="1" spans="1:15">
      <c r="A14" s="286"/>
      <c r="B14" s="287" t="s">
        <v>430</v>
      </c>
      <c r="C14" s="288"/>
      <c r="D14" s="289">
        <v>-273182670</v>
      </c>
      <c r="E14" s="289">
        <v>-559882907</v>
      </c>
      <c r="F14" s="289">
        <v>-277619573</v>
      </c>
      <c r="G14" s="289">
        <v>-356582139</v>
      </c>
      <c r="H14" s="289">
        <v>-259463395</v>
      </c>
      <c r="I14" s="289">
        <v>-150436247</v>
      </c>
      <c r="J14" s="289">
        <v>-487454485</v>
      </c>
      <c r="K14" s="289">
        <v>-310709283</v>
      </c>
      <c r="L14" s="289">
        <v>-533382615</v>
      </c>
      <c r="M14" s="289">
        <v>-490184728</v>
      </c>
      <c r="N14" s="289">
        <v>0</v>
      </c>
      <c r="O14" s="289">
        <v>0</v>
      </c>
    </row>
    <row r="15" s="248" customFormat="1" spans="1:15">
      <c r="A15" s="270" t="s">
        <v>98</v>
      </c>
      <c r="B15" s="271" t="s">
        <v>431</v>
      </c>
      <c r="C15" s="275"/>
      <c r="D15" s="274"/>
      <c r="E15" s="274"/>
      <c r="F15" s="274"/>
      <c r="G15" s="274"/>
      <c r="H15" s="274"/>
      <c r="I15" s="274"/>
      <c r="J15" s="274"/>
      <c r="K15" s="274"/>
      <c r="L15" s="274"/>
      <c r="M15" s="274"/>
      <c r="N15" s="274"/>
      <c r="O15" s="274"/>
    </row>
    <row r="16" s="248" customFormat="1" spans="1:15">
      <c r="A16" s="270" t="s">
        <v>98</v>
      </c>
      <c r="B16" s="271" t="s">
        <v>432</v>
      </c>
      <c r="C16" s="275"/>
      <c r="D16" s="274"/>
      <c r="E16" s="274"/>
      <c r="F16" s="274"/>
      <c r="G16" s="274"/>
      <c r="H16" s="274"/>
      <c r="I16" s="274"/>
      <c r="J16" s="274"/>
      <c r="K16" s="274"/>
      <c r="L16" s="274"/>
      <c r="M16" s="274"/>
      <c r="N16" s="274"/>
      <c r="O16" s="274"/>
    </row>
    <row r="17" s="248" customFormat="1" spans="1:15">
      <c r="A17" s="270" t="s">
        <v>98</v>
      </c>
      <c r="B17" s="271" t="s">
        <v>433</v>
      </c>
      <c r="C17" s="275"/>
      <c r="D17" s="274">
        <v>-162247666</v>
      </c>
      <c r="E17" s="274">
        <v>-279000000</v>
      </c>
      <c r="F17" s="274">
        <v>-182211688</v>
      </c>
      <c r="G17" s="274">
        <v>-210742045</v>
      </c>
      <c r="H17" s="274">
        <v>-151053466</v>
      </c>
      <c r="I17" s="274">
        <v>-105759618</v>
      </c>
      <c r="J17" s="274">
        <v>-276740941</v>
      </c>
      <c r="K17" s="274">
        <v>-231841453</v>
      </c>
      <c r="L17" s="274">
        <v>-205483569</v>
      </c>
      <c r="M17" s="274">
        <v>-328597553</v>
      </c>
      <c r="N17" s="274"/>
      <c r="O17" s="274"/>
    </row>
    <row r="18" s="248" customFormat="1" spans="1:20">
      <c r="A18" s="270" t="s">
        <v>98</v>
      </c>
      <c r="B18" s="271" t="s">
        <v>434</v>
      </c>
      <c r="C18" s="288"/>
      <c r="D18" s="274">
        <v>-15953095</v>
      </c>
      <c r="E18" s="274">
        <v>-204546565</v>
      </c>
      <c r="F18" s="274">
        <v>-68257778</v>
      </c>
      <c r="G18" s="274">
        <v>-64743033</v>
      </c>
      <c r="H18" s="274">
        <v>-63553846</v>
      </c>
      <c r="I18" s="274">
        <v>0</v>
      </c>
      <c r="J18" s="274">
        <v>-148125941</v>
      </c>
      <c r="K18" s="274">
        <v>-24698350</v>
      </c>
      <c r="L18" s="274">
        <v>-309766810</v>
      </c>
      <c r="M18" s="274">
        <v>-109494835</v>
      </c>
      <c r="N18" s="274"/>
      <c r="O18" s="274"/>
      <c r="Q18" s="248" t="s">
        <v>435</v>
      </c>
      <c r="S18" s="339"/>
      <c r="T18" s="339"/>
    </row>
    <row r="19" s="248" customFormat="1" spans="1:19">
      <c r="A19" s="270" t="s">
        <v>98</v>
      </c>
      <c r="B19" s="271" t="s">
        <v>436</v>
      </c>
      <c r="C19" s="288"/>
      <c r="D19" s="274">
        <v>-28356789</v>
      </c>
      <c r="E19" s="274">
        <v>-16243183</v>
      </c>
      <c r="F19" s="274">
        <v>-13069500</v>
      </c>
      <c r="G19" s="274">
        <v>-14065940</v>
      </c>
      <c r="H19" s="274">
        <v>0</v>
      </c>
      <c r="I19" s="274">
        <v>-17882129</v>
      </c>
      <c r="J19" s="274">
        <v>0</v>
      </c>
      <c r="K19" s="274">
        <v>0</v>
      </c>
      <c r="L19" s="274"/>
      <c r="M19" s="274"/>
      <c r="N19" s="274"/>
      <c r="O19" s="274"/>
      <c r="P19" s="336"/>
      <c r="Q19" s="248" t="s">
        <v>437</v>
      </c>
      <c r="S19" s="339"/>
    </row>
    <row r="20" s="248" customFormat="1" spans="1:17">
      <c r="A20" s="270" t="s">
        <v>98</v>
      </c>
      <c r="B20" s="271" t="s">
        <v>438</v>
      </c>
      <c r="C20" s="260"/>
      <c r="D20" s="274">
        <v>-58729770</v>
      </c>
      <c r="E20" s="274">
        <v>-52089908</v>
      </c>
      <c r="F20" s="274">
        <v>-7996047</v>
      </c>
      <c r="G20" s="274">
        <v>-54800671</v>
      </c>
      <c r="H20" s="274">
        <v>-33499433</v>
      </c>
      <c r="I20" s="274">
        <v>-17592650</v>
      </c>
      <c r="J20" s="274">
        <v>-52540573</v>
      </c>
      <c r="K20" s="274">
        <v>-45443093</v>
      </c>
      <c r="L20" s="274">
        <v>-11808061</v>
      </c>
      <c r="M20" s="274">
        <v>-45656300</v>
      </c>
      <c r="N20" s="274"/>
      <c r="O20" s="274"/>
      <c r="P20" s="336"/>
      <c r="Q20" s="248" t="s">
        <v>439</v>
      </c>
    </row>
    <row r="21" s="248" customFormat="1" spans="1:17">
      <c r="A21" s="270" t="s">
        <v>98</v>
      </c>
      <c r="B21" s="271" t="s">
        <v>440</v>
      </c>
      <c r="C21" s="260"/>
      <c r="D21" s="274">
        <v>-7895350</v>
      </c>
      <c r="E21" s="274">
        <v>-8003251</v>
      </c>
      <c r="F21" s="274">
        <v>-6084560</v>
      </c>
      <c r="G21" s="274">
        <v>-12230450</v>
      </c>
      <c r="H21" s="274">
        <v>-11356650</v>
      </c>
      <c r="I21" s="274">
        <v>-9201850</v>
      </c>
      <c r="J21" s="274">
        <v>-10047030</v>
      </c>
      <c r="K21" s="274">
        <v>-8726387</v>
      </c>
      <c r="L21" s="274">
        <v>-6324175</v>
      </c>
      <c r="M21" s="274">
        <v>-6436040</v>
      </c>
      <c r="N21" s="274"/>
      <c r="O21" s="274"/>
      <c r="P21" s="336"/>
      <c r="Q21" s="248" t="s">
        <v>441</v>
      </c>
    </row>
    <row r="22" s="248" customFormat="1" spans="1:17">
      <c r="A22" s="290"/>
      <c r="B22" s="271"/>
      <c r="C22" s="260"/>
      <c r="D22" s="274"/>
      <c r="E22" s="272"/>
      <c r="F22" s="274"/>
      <c r="G22" s="332"/>
      <c r="H22" s="332"/>
      <c r="I22" s="332"/>
      <c r="J22" s="332"/>
      <c r="K22" s="332"/>
      <c r="L22" s="274"/>
      <c r="M22" s="332"/>
      <c r="N22" s="332"/>
      <c r="O22" s="332"/>
      <c r="Q22" s="248" t="s">
        <v>442</v>
      </c>
    </row>
    <row r="23" s="248" customFormat="1" spans="1:17">
      <c r="A23" s="286"/>
      <c r="B23" s="287" t="s">
        <v>443</v>
      </c>
      <c r="C23" s="260"/>
      <c r="D23" s="289">
        <v>-8005000000</v>
      </c>
      <c r="E23" s="289">
        <v>-616618500</v>
      </c>
      <c r="F23" s="289">
        <v>-13000000</v>
      </c>
      <c r="G23" s="289">
        <v>-36416680</v>
      </c>
      <c r="H23" s="289">
        <v>-399410957</v>
      </c>
      <c r="I23" s="289">
        <v>-3000000</v>
      </c>
      <c r="J23" s="289">
        <v>0</v>
      </c>
      <c r="K23" s="289">
        <v>0</v>
      </c>
      <c r="L23" s="289">
        <v>-4000000</v>
      </c>
      <c r="M23" s="289">
        <v>-4128400</v>
      </c>
      <c r="N23" s="289">
        <v>0</v>
      </c>
      <c r="O23" s="289">
        <v>0</v>
      </c>
      <c r="Q23" s="248" t="s">
        <v>444</v>
      </c>
    </row>
    <row r="24" s="248" customFormat="1" spans="1:17">
      <c r="A24" s="291" t="s">
        <v>98</v>
      </c>
      <c r="B24" s="271" t="s">
        <v>445</v>
      </c>
      <c r="C24" s="260"/>
      <c r="D24" s="274">
        <v>-8000000000</v>
      </c>
      <c r="E24" s="274"/>
      <c r="F24" s="274"/>
      <c r="G24" s="274"/>
      <c r="H24" s="274"/>
      <c r="I24" s="274"/>
      <c r="J24" s="274"/>
      <c r="K24" s="274"/>
      <c r="L24" s="274"/>
      <c r="M24" s="274"/>
      <c r="N24" s="274"/>
      <c r="O24" s="274"/>
      <c r="P24" s="336"/>
      <c r="Q24" s="248" t="s">
        <v>446</v>
      </c>
    </row>
    <row r="25" s="248" customFormat="1" spans="1:16">
      <c r="A25" s="291" t="s">
        <v>98</v>
      </c>
      <c r="B25" s="292" t="s">
        <v>447</v>
      </c>
      <c r="C25" s="260"/>
      <c r="D25" s="274"/>
      <c r="E25" s="274">
        <v>-10500000</v>
      </c>
      <c r="F25" s="274">
        <v>-10000000</v>
      </c>
      <c r="G25" s="274"/>
      <c r="H25" s="274"/>
      <c r="I25" s="274"/>
      <c r="J25" s="274"/>
      <c r="K25" s="274"/>
      <c r="L25" s="274"/>
      <c r="M25" s="274"/>
      <c r="N25" s="274"/>
      <c r="O25" s="274"/>
      <c r="P25" s="336"/>
    </row>
    <row r="26" s="248" customFormat="1" spans="1:16">
      <c r="A26" s="270" t="s">
        <v>98</v>
      </c>
      <c r="B26" s="271" t="s">
        <v>448</v>
      </c>
      <c r="C26" s="260"/>
      <c r="D26" s="274">
        <v>-5000000</v>
      </c>
      <c r="E26" s="274">
        <v>-606118500</v>
      </c>
      <c r="F26" s="274">
        <v>-3000000</v>
      </c>
      <c r="G26" s="274">
        <v>-36416680</v>
      </c>
      <c r="H26" s="274">
        <v>-399410957</v>
      </c>
      <c r="I26" s="274">
        <v>-3000000</v>
      </c>
      <c r="J26" s="274"/>
      <c r="K26" s="274">
        <v>0</v>
      </c>
      <c r="L26" s="274">
        <v>-4000000</v>
      </c>
      <c r="M26" s="274">
        <v>-4128400</v>
      </c>
      <c r="N26" s="274"/>
      <c r="O26" s="274"/>
      <c r="P26" s="336"/>
    </row>
    <row r="27" s="248" customFormat="1" spans="1:16">
      <c r="A27" s="270" t="s">
        <v>98</v>
      </c>
      <c r="B27" s="271" t="s">
        <v>364</v>
      </c>
      <c r="C27" s="260"/>
      <c r="D27" s="274"/>
      <c r="E27" s="274"/>
      <c r="F27" s="274"/>
      <c r="G27" s="274"/>
      <c r="H27" s="274"/>
      <c r="I27" s="274"/>
      <c r="J27" s="274"/>
      <c r="K27" s="274"/>
      <c r="L27" s="274"/>
      <c r="M27" s="274"/>
      <c r="N27" s="274"/>
      <c r="O27" s="274"/>
      <c r="P27" s="336"/>
    </row>
    <row r="28" s="248" customFormat="1" spans="1:16">
      <c r="A28" s="270" t="s">
        <v>98</v>
      </c>
      <c r="B28" s="271" t="s">
        <v>366</v>
      </c>
      <c r="C28" s="260"/>
      <c r="D28" s="274"/>
      <c r="E28" s="274"/>
      <c r="F28" s="274"/>
      <c r="G28" s="274"/>
      <c r="H28" s="274"/>
      <c r="I28" s="274"/>
      <c r="J28" s="274"/>
      <c r="K28" s="274"/>
      <c r="L28" s="274"/>
      <c r="M28" s="274"/>
      <c r="N28" s="274"/>
      <c r="O28" s="274"/>
      <c r="P28" s="336"/>
    </row>
    <row r="29" s="248" customFormat="1" spans="1:16">
      <c r="A29" s="270" t="s">
        <v>98</v>
      </c>
      <c r="B29" s="271" t="s">
        <v>449</v>
      </c>
      <c r="C29" s="293"/>
      <c r="D29" s="274"/>
      <c r="E29" s="274"/>
      <c r="F29" s="274"/>
      <c r="G29" s="274"/>
      <c r="H29" s="274"/>
      <c r="I29" s="274"/>
      <c r="J29" s="274"/>
      <c r="K29" s="274"/>
      <c r="L29" s="274"/>
      <c r="M29" s="274"/>
      <c r="N29" s="274"/>
      <c r="O29" s="274"/>
      <c r="P29" s="336"/>
    </row>
    <row r="30" s="248" customFormat="1" spans="1:16">
      <c r="A30" s="270" t="s">
        <v>98</v>
      </c>
      <c r="B30" s="271" t="s">
        <v>450</v>
      </c>
      <c r="C30" s="293"/>
      <c r="D30" s="274"/>
      <c r="E30" s="333"/>
      <c r="F30" s="333"/>
      <c r="G30" s="333"/>
      <c r="H30" s="333"/>
      <c r="I30" s="333"/>
      <c r="J30" s="333"/>
      <c r="K30" s="333"/>
      <c r="L30" s="274"/>
      <c r="M30" s="333"/>
      <c r="N30" s="333"/>
      <c r="O30" s="333"/>
      <c r="P30" s="336"/>
    </row>
    <row r="31" s="248" customFormat="1" spans="1:15">
      <c r="A31" s="276" t="s">
        <v>451</v>
      </c>
      <c r="B31" s="277"/>
      <c r="C31" s="264"/>
      <c r="D31" s="278">
        <v>-8278182670</v>
      </c>
      <c r="E31" s="278">
        <v>-1176501407</v>
      </c>
      <c r="F31" s="278">
        <v>-290619573</v>
      </c>
      <c r="G31" s="278">
        <v>-392998819</v>
      </c>
      <c r="H31" s="278">
        <v>-658874352</v>
      </c>
      <c r="I31" s="278">
        <v>-153436247</v>
      </c>
      <c r="J31" s="278">
        <v>-487454485</v>
      </c>
      <c r="K31" s="278">
        <v>-310709283</v>
      </c>
      <c r="L31" s="278">
        <v>-537382615</v>
      </c>
      <c r="M31" s="278">
        <v>-494313128</v>
      </c>
      <c r="N31" s="278">
        <v>0</v>
      </c>
      <c r="O31" s="278">
        <v>0</v>
      </c>
    </row>
    <row r="32" s="248" customFormat="1" spans="1:15">
      <c r="A32" s="294"/>
      <c r="B32" s="295" t="s">
        <v>452</v>
      </c>
      <c r="C32" s="260"/>
      <c r="D32" s="296">
        <v>-8278182670</v>
      </c>
      <c r="E32" s="296">
        <v>-9454684077</v>
      </c>
      <c r="F32" s="296">
        <v>-9745303650</v>
      </c>
      <c r="G32" s="296">
        <v>-10138302469</v>
      </c>
      <c r="H32" s="296">
        <v>-10797176821</v>
      </c>
      <c r="I32" s="296">
        <v>-10950613068</v>
      </c>
      <c r="J32" s="296">
        <v>-11438067553</v>
      </c>
      <c r="K32" s="296">
        <v>-11748776836</v>
      </c>
      <c r="L32" s="296">
        <v>-12286159451</v>
      </c>
      <c r="M32" s="296">
        <v>-12780472579</v>
      </c>
      <c r="N32" s="296">
        <v>-12780472579</v>
      </c>
      <c r="O32" s="296">
        <v>-12780472579</v>
      </c>
    </row>
    <row r="33" s="249" customFormat="1" spans="3:15">
      <c r="C33" s="268"/>
      <c r="D33" s="297"/>
      <c r="E33" s="297"/>
      <c r="F33" s="297"/>
      <c r="G33" s="297"/>
      <c r="H33" s="297"/>
      <c r="I33" s="297"/>
      <c r="J33" s="297"/>
      <c r="K33" s="297"/>
      <c r="L33" s="297"/>
      <c r="M33" s="297"/>
      <c r="N33" s="297"/>
      <c r="O33" s="297"/>
    </row>
    <row r="34" s="248" customFormat="1" spans="1:15">
      <c r="A34" s="276" t="s">
        <v>453</v>
      </c>
      <c r="B34" s="277"/>
      <c r="C34" s="264"/>
      <c r="D34" s="278">
        <v>-7997619967</v>
      </c>
      <c r="E34" s="278">
        <v>-889309023</v>
      </c>
      <c r="F34" s="278">
        <v>-78160545</v>
      </c>
      <c r="G34" s="278">
        <v>-12310971</v>
      </c>
      <c r="H34" s="278">
        <v>-337343973</v>
      </c>
      <c r="I34" s="278">
        <v>89476818</v>
      </c>
      <c r="J34" s="278">
        <v>-51970811</v>
      </c>
      <c r="K34" s="278">
        <v>74955203</v>
      </c>
      <c r="L34" s="278">
        <v>-328530246</v>
      </c>
      <c r="M34" s="337">
        <v>-79304137</v>
      </c>
      <c r="N34" s="278">
        <v>0</v>
      </c>
      <c r="O34" s="278">
        <v>0</v>
      </c>
    </row>
    <row r="35" s="248" customFormat="1" spans="1:15">
      <c r="A35" s="294"/>
      <c r="B35" s="298" t="s">
        <v>454</v>
      </c>
      <c r="C35" s="260"/>
      <c r="D35" s="296">
        <v>-7997619967</v>
      </c>
      <c r="E35" s="296">
        <v>-8886928990</v>
      </c>
      <c r="F35" s="296">
        <v>-8965089535</v>
      </c>
      <c r="G35" s="296">
        <v>-8977400506</v>
      </c>
      <c r="H35" s="296">
        <v>-9314744479</v>
      </c>
      <c r="I35" s="296">
        <v>-9225267661</v>
      </c>
      <c r="J35" s="296">
        <v>-9277238472</v>
      </c>
      <c r="K35" s="296">
        <v>-9202283269</v>
      </c>
      <c r="L35" s="296">
        <v>-9530413515</v>
      </c>
      <c r="M35" s="338">
        <v>-9609717652</v>
      </c>
      <c r="N35" s="296">
        <v>-9609717652</v>
      </c>
      <c r="O35" s="296">
        <v>-9609717652</v>
      </c>
    </row>
    <row r="36" s="249" customFormat="1" spans="3:9">
      <c r="C36" s="268"/>
      <c r="H36" s="249">
        <v>138432339</v>
      </c>
      <c r="I36" s="249">
        <v>9363700000</v>
      </c>
    </row>
    <row r="37" s="252" customFormat="1" outlineLevel="1" spans="1:18">
      <c r="A37" s="299"/>
      <c r="B37" s="300" t="s">
        <v>455</v>
      </c>
      <c r="C37" s="301"/>
      <c r="D37" s="302">
        <v>0</v>
      </c>
      <c r="E37" s="302">
        <v>0</v>
      </c>
      <c r="F37" s="302">
        <v>0</v>
      </c>
      <c r="G37" s="302">
        <v>0</v>
      </c>
      <c r="H37" s="302">
        <v>0</v>
      </c>
      <c r="I37" s="302">
        <v>0</v>
      </c>
      <c r="J37" s="302">
        <v>0</v>
      </c>
      <c r="K37" s="302">
        <v>0</v>
      </c>
      <c r="L37" s="302">
        <v>0</v>
      </c>
      <c r="M37" s="302">
        <v>0</v>
      </c>
      <c r="N37" s="302">
        <v>0</v>
      </c>
      <c r="O37" s="302">
        <v>0</v>
      </c>
      <c r="R37" s="340"/>
    </row>
    <row r="38" s="248" customFormat="1" outlineLevel="1" spans="1:16">
      <c r="A38" s="270" t="s">
        <v>98</v>
      </c>
      <c r="B38" s="271" t="s">
        <v>456</v>
      </c>
      <c r="C38" s="303"/>
      <c r="D38" s="304"/>
      <c r="E38" s="304">
        <v>0</v>
      </c>
      <c r="F38" s="304"/>
      <c r="G38" s="304"/>
      <c r="H38" s="304"/>
      <c r="I38" s="304"/>
      <c r="J38" s="304"/>
      <c r="K38" s="304"/>
      <c r="L38" s="304"/>
      <c r="M38" s="304"/>
      <c r="N38" s="304">
        <v>0</v>
      </c>
      <c r="O38" s="304">
        <v>0</v>
      </c>
      <c r="P38" s="336"/>
    </row>
    <row r="39" s="248" customFormat="1" outlineLevel="1" spans="1:16">
      <c r="A39" s="270" t="s">
        <v>98</v>
      </c>
      <c r="B39" s="271" t="s">
        <v>457</v>
      </c>
      <c r="C39" s="303"/>
      <c r="D39" s="304">
        <v>0</v>
      </c>
      <c r="E39" s="304">
        <v>0</v>
      </c>
      <c r="F39" s="304">
        <v>0</v>
      </c>
      <c r="G39" s="304">
        <v>0</v>
      </c>
      <c r="H39" s="304">
        <v>0</v>
      </c>
      <c r="I39" s="304">
        <v>0</v>
      </c>
      <c r="J39" s="304">
        <v>0</v>
      </c>
      <c r="K39" s="304">
        <v>0</v>
      </c>
      <c r="L39" s="304">
        <v>0</v>
      </c>
      <c r="M39" s="304">
        <v>0</v>
      </c>
      <c r="N39" s="304">
        <v>0</v>
      </c>
      <c r="O39" s="304">
        <v>0</v>
      </c>
      <c r="P39" s="336"/>
    </row>
    <row r="40" s="248" customFormat="1" outlineLevel="1" spans="1:15">
      <c r="A40" s="305"/>
      <c r="B40" s="306"/>
      <c r="C40" s="303"/>
      <c r="D40" s="307"/>
      <c r="E40" s="307"/>
      <c r="F40" s="307">
        <v>0</v>
      </c>
      <c r="G40" s="307">
        <v>0</v>
      </c>
      <c r="H40" s="307">
        <v>0</v>
      </c>
      <c r="I40" s="307">
        <v>0</v>
      </c>
      <c r="J40" s="307">
        <v>0</v>
      </c>
      <c r="K40" s="307">
        <v>0</v>
      </c>
      <c r="L40" s="307">
        <v>0</v>
      </c>
      <c r="M40" s="307">
        <v>0</v>
      </c>
      <c r="N40" s="307">
        <v>0</v>
      </c>
      <c r="O40" s="307">
        <v>0</v>
      </c>
    </row>
    <row r="41" s="248" customFormat="1" outlineLevel="1" spans="1:15">
      <c r="A41" s="249"/>
      <c r="B41" s="249"/>
      <c r="C41" s="268"/>
      <c r="D41" s="249"/>
      <c r="E41" s="249"/>
      <c r="F41" s="249"/>
      <c r="G41" s="249"/>
      <c r="H41" s="249"/>
      <c r="I41" s="249"/>
      <c r="J41" s="249"/>
      <c r="K41" s="249"/>
      <c r="L41" s="249"/>
      <c r="M41" s="249"/>
      <c r="N41" s="249"/>
      <c r="O41" s="249"/>
    </row>
    <row r="42" s="248" customFormat="1" outlineLevel="1" spans="1:15">
      <c r="A42" s="276" t="s">
        <v>458</v>
      </c>
      <c r="B42" s="277"/>
      <c r="C42" s="264"/>
      <c r="D42" s="278">
        <v>0</v>
      </c>
      <c r="E42" s="278">
        <v>0</v>
      </c>
      <c r="F42" s="278">
        <v>0</v>
      </c>
      <c r="G42" s="278">
        <v>0</v>
      </c>
      <c r="H42" s="278">
        <v>0</v>
      </c>
      <c r="I42" s="278">
        <v>0</v>
      </c>
      <c r="J42" s="278">
        <v>0</v>
      </c>
      <c r="K42" s="278">
        <v>0</v>
      </c>
      <c r="L42" s="278">
        <v>0</v>
      </c>
      <c r="M42" s="278">
        <v>0</v>
      </c>
      <c r="N42" s="278">
        <v>0</v>
      </c>
      <c r="O42" s="278">
        <v>0</v>
      </c>
    </row>
    <row r="43" s="253" customFormat="1" outlineLevel="1" spans="1:15">
      <c r="A43" s="308"/>
      <c r="B43" s="309" t="s">
        <v>454</v>
      </c>
      <c r="C43" s="310"/>
      <c r="D43" s="311">
        <v>0</v>
      </c>
      <c r="E43" s="311">
        <v>0</v>
      </c>
      <c r="F43" s="311">
        <v>0</v>
      </c>
      <c r="G43" s="311">
        <v>0</v>
      </c>
      <c r="H43" s="311">
        <v>0</v>
      </c>
      <c r="I43" s="311">
        <v>0</v>
      </c>
      <c r="J43" s="311">
        <v>0</v>
      </c>
      <c r="K43" s="311">
        <v>0</v>
      </c>
      <c r="L43" s="311">
        <v>0</v>
      </c>
      <c r="M43" s="311">
        <v>0</v>
      </c>
      <c r="N43" s="311">
        <v>0</v>
      </c>
      <c r="O43" s="311">
        <v>0</v>
      </c>
    </row>
    <row r="44" s="249" customFormat="1" outlineLevel="1" spans="3:15">
      <c r="C44" s="268"/>
      <c r="D44" s="297"/>
      <c r="E44" s="297"/>
      <c r="F44" s="297"/>
      <c r="G44" s="297"/>
      <c r="H44" s="297"/>
      <c r="I44" s="297"/>
      <c r="J44" s="297"/>
      <c r="K44" s="297"/>
      <c r="L44" s="297"/>
      <c r="M44" s="297"/>
      <c r="N44" s="297"/>
      <c r="O44" s="297"/>
    </row>
    <row r="45" s="251" customFormat="1" outlineLevel="1" spans="1:15">
      <c r="A45" s="312"/>
      <c r="B45" s="313" t="s">
        <v>459</v>
      </c>
      <c r="C45" s="288"/>
      <c r="D45" s="302">
        <v>290441502</v>
      </c>
      <c r="E45" s="302">
        <v>95029639</v>
      </c>
      <c r="F45" s="302">
        <v>89685985</v>
      </c>
      <c r="G45" s="302">
        <v>92629146</v>
      </c>
      <c r="H45" s="302">
        <v>36779060</v>
      </c>
      <c r="I45" s="302">
        <v>92629146</v>
      </c>
      <c r="J45" s="302">
        <v>44902863</v>
      </c>
      <c r="K45" s="302">
        <v>36525513</v>
      </c>
      <c r="L45" s="302">
        <v>36525513</v>
      </c>
      <c r="M45" s="302">
        <v>34486701</v>
      </c>
      <c r="N45" s="302">
        <v>0</v>
      </c>
      <c r="O45" s="302">
        <v>0</v>
      </c>
    </row>
    <row r="46" s="251" customFormat="1" outlineLevel="1" spans="1:15">
      <c r="A46" s="270" t="s">
        <v>98</v>
      </c>
      <c r="B46" s="271" t="s">
        <v>460</v>
      </c>
      <c r="C46" s="288"/>
      <c r="D46" s="272">
        <v>89934812</v>
      </c>
      <c r="E46" s="272">
        <v>24398799</v>
      </c>
      <c r="F46" s="272">
        <v>17432651</v>
      </c>
      <c r="G46" s="272">
        <v>20810702</v>
      </c>
      <c r="H46" s="272">
        <v>10613641</v>
      </c>
      <c r="I46" s="272">
        <v>19721066</v>
      </c>
      <c r="J46" s="272">
        <v>18385982</v>
      </c>
      <c r="K46" s="272">
        <v>9831134</v>
      </c>
      <c r="L46" s="272">
        <v>9652448</v>
      </c>
      <c r="M46" s="272">
        <v>7433755</v>
      </c>
      <c r="N46" s="272"/>
      <c r="O46" s="272"/>
    </row>
    <row r="47" s="248" customFormat="1" outlineLevel="1" spans="1:15">
      <c r="A47" s="270" t="s">
        <v>98</v>
      </c>
      <c r="B47" s="271" t="s">
        <v>461</v>
      </c>
      <c r="C47" s="260"/>
      <c r="D47" s="272">
        <v>25476406</v>
      </c>
      <c r="E47" s="272">
        <v>25646942</v>
      </c>
      <c r="F47" s="272">
        <v>25818617</v>
      </c>
      <c r="G47" s="272">
        <v>25991439</v>
      </c>
      <c r="H47" s="272">
        <v>26165419</v>
      </c>
      <c r="I47" s="272">
        <v>26340565</v>
      </c>
      <c r="J47" s="272">
        <v>26516881</v>
      </c>
      <c r="K47" s="272">
        <v>26694379</v>
      </c>
      <c r="L47" s="272">
        <v>26873065</v>
      </c>
      <c r="M47" s="272">
        <v>27052946</v>
      </c>
      <c r="N47" s="272"/>
      <c r="O47" s="272"/>
    </row>
    <row r="48" s="248" customFormat="1" ht="12.6" customHeight="1" outlineLevel="1" spans="1:15">
      <c r="A48" s="270" t="s">
        <v>98</v>
      </c>
      <c r="B48" s="271" t="s">
        <v>462</v>
      </c>
      <c r="C48" s="260"/>
      <c r="D48" s="272">
        <v>175030284</v>
      </c>
      <c r="E48" s="272">
        <v>44983898</v>
      </c>
      <c r="F48" s="272">
        <v>46434717</v>
      </c>
      <c r="G48" s="272">
        <v>45827005</v>
      </c>
      <c r="H48" s="272"/>
      <c r="I48" s="272">
        <v>46567515</v>
      </c>
      <c r="J48" s="272"/>
      <c r="K48" s="272">
        <v>0</v>
      </c>
      <c r="L48" s="272"/>
      <c r="M48" s="272"/>
      <c r="N48" s="272"/>
      <c r="O48" s="272"/>
    </row>
    <row r="49" s="248" customFormat="1" ht="12.75" customHeight="1" outlineLevel="1" spans="1:15">
      <c r="A49" s="270" t="s">
        <v>98</v>
      </c>
      <c r="B49" s="271" t="s">
        <v>463</v>
      </c>
      <c r="C49" s="260"/>
      <c r="D49" s="314"/>
      <c r="E49" s="314"/>
      <c r="F49" s="272">
        <v>0</v>
      </c>
      <c r="G49" s="272">
        <v>0</v>
      </c>
      <c r="H49" s="314"/>
      <c r="I49" s="314"/>
      <c r="J49" s="272"/>
      <c r="K49" s="314"/>
      <c r="L49" s="314"/>
      <c r="M49" s="314"/>
      <c r="N49" s="314"/>
      <c r="O49" s="314"/>
    </row>
    <row r="50" s="248" customFormat="1" ht="12.75" customHeight="1" outlineLevel="1" spans="1:15">
      <c r="A50" s="315" t="s">
        <v>98</v>
      </c>
      <c r="B50" s="316" t="s">
        <v>464</v>
      </c>
      <c r="C50" s="260"/>
      <c r="D50" s="272"/>
      <c r="E50" s="272"/>
      <c r="F50" s="272">
        <v>0</v>
      </c>
      <c r="G50" s="272">
        <v>0</v>
      </c>
      <c r="H50" s="272"/>
      <c r="I50" s="272"/>
      <c r="J50" s="272"/>
      <c r="K50" s="272"/>
      <c r="L50" s="272"/>
      <c r="M50" s="272"/>
      <c r="N50" s="272"/>
      <c r="O50" s="272"/>
    </row>
    <row r="51" s="248" customFormat="1" outlineLevel="1" spans="1:15">
      <c r="A51" s="270" t="s">
        <v>98</v>
      </c>
      <c r="B51" s="271" t="s">
        <v>465</v>
      </c>
      <c r="C51" s="260"/>
      <c r="D51" s="272"/>
      <c r="E51" s="272"/>
      <c r="F51" s="272">
        <v>0</v>
      </c>
      <c r="G51" s="272">
        <v>0</v>
      </c>
      <c r="H51" s="304"/>
      <c r="I51" s="304"/>
      <c r="J51" s="304"/>
      <c r="K51" s="304"/>
      <c r="L51" s="304"/>
      <c r="M51" s="304"/>
      <c r="N51" s="304"/>
      <c r="O51" s="304"/>
    </row>
    <row r="52" s="248" customFormat="1" outlineLevel="1" spans="1:15">
      <c r="A52" s="270" t="s">
        <v>98</v>
      </c>
      <c r="B52" s="271" t="s">
        <v>466</v>
      </c>
      <c r="C52" s="260"/>
      <c r="D52" s="272"/>
      <c r="E52" s="272"/>
      <c r="F52" s="272">
        <v>0</v>
      </c>
      <c r="G52" s="272">
        <v>0</v>
      </c>
      <c r="H52" s="304"/>
      <c r="I52" s="304"/>
      <c r="J52" s="304"/>
      <c r="K52" s="304"/>
      <c r="L52" s="304"/>
      <c r="M52" s="304"/>
      <c r="N52" s="304"/>
      <c r="O52" s="304"/>
    </row>
    <row r="53" s="248" customFormat="1" outlineLevel="1" spans="1:15">
      <c r="A53" s="270" t="s">
        <v>98</v>
      </c>
      <c r="B53" s="271" t="s">
        <v>467</v>
      </c>
      <c r="C53" s="260"/>
      <c r="D53" s="272"/>
      <c r="E53" s="272"/>
      <c r="F53" s="272">
        <v>0</v>
      </c>
      <c r="G53" s="272">
        <v>0</v>
      </c>
      <c r="H53" s="272"/>
      <c r="I53" s="272"/>
      <c r="J53" s="272"/>
      <c r="K53" s="272"/>
      <c r="L53" s="272"/>
      <c r="M53" s="272"/>
      <c r="N53" s="272"/>
      <c r="O53" s="272"/>
    </row>
    <row r="54" s="248" customFormat="1" outlineLevel="1" spans="1:15">
      <c r="A54" s="305" t="s">
        <v>98</v>
      </c>
      <c r="B54" s="306" t="s">
        <v>468</v>
      </c>
      <c r="C54" s="260"/>
      <c r="D54" s="307"/>
      <c r="E54" s="307"/>
      <c r="F54" s="272"/>
      <c r="G54" s="334"/>
      <c r="H54" s="334"/>
      <c r="I54" s="334"/>
      <c r="J54" s="334"/>
      <c r="K54" s="334"/>
      <c r="L54" s="334"/>
      <c r="M54" s="334"/>
      <c r="N54" s="334"/>
      <c r="O54" s="334"/>
    </row>
    <row r="55" s="248" customFormat="1" outlineLevel="1" spans="1:15">
      <c r="A55" s="276" t="s">
        <v>469</v>
      </c>
      <c r="B55" s="277"/>
      <c r="C55" s="264"/>
      <c r="D55" s="278">
        <v>290441502</v>
      </c>
      <c r="E55" s="278">
        <v>95029639</v>
      </c>
      <c r="F55" s="278">
        <v>89685985</v>
      </c>
      <c r="G55" s="278">
        <v>92629146</v>
      </c>
      <c r="H55" s="278">
        <v>36779060</v>
      </c>
      <c r="I55" s="278">
        <v>92629146</v>
      </c>
      <c r="J55" s="278">
        <v>44902863</v>
      </c>
      <c r="K55" s="278">
        <v>36525513</v>
      </c>
      <c r="L55" s="278">
        <v>36525513</v>
      </c>
      <c r="M55" s="278">
        <v>34486701</v>
      </c>
      <c r="N55" s="278">
        <v>0</v>
      </c>
      <c r="O55" s="278">
        <v>0</v>
      </c>
    </row>
    <row r="56" s="253" customFormat="1" outlineLevel="1" spans="1:15">
      <c r="A56" s="308"/>
      <c r="B56" s="317" t="s">
        <v>470</v>
      </c>
      <c r="C56" s="310"/>
      <c r="D56" s="311">
        <v>290441502</v>
      </c>
      <c r="E56" s="311">
        <v>385471141</v>
      </c>
      <c r="F56" s="311">
        <v>475157126</v>
      </c>
      <c r="G56" s="311">
        <v>567786272</v>
      </c>
      <c r="H56" s="311">
        <v>604565332</v>
      </c>
      <c r="I56" s="311">
        <v>697194478</v>
      </c>
      <c r="J56" s="311">
        <v>742097341</v>
      </c>
      <c r="K56" s="311">
        <v>778622854</v>
      </c>
      <c r="L56" s="311">
        <v>815148367</v>
      </c>
      <c r="M56" s="311">
        <v>849635068</v>
      </c>
      <c r="N56" s="311">
        <v>849635068</v>
      </c>
      <c r="O56" s="311">
        <v>849635068</v>
      </c>
    </row>
    <row r="57" s="249" customFormat="1" outlineLevel="1" spans="3:3">
      <c r="C57" s="268"/>
    </row>
    <row r="58" s="248" customFormat="1" ht="15.75" outlineLevel="1" spans="1:15">
      <c r="A58" s="318" t="s">
        <v>89</v>
      </c>
      <c r="B58" s="319" t="s">
        <v>471</v>
      </c>
      <c r="C58" s="260"/>
      <c r="D58" s="320">
        <v>0</v>
      </c>
      <c r="E58" s="320">
        <v>0</v>
      </c>
      <c r="F58" s="320"/>
      <c r="G58" s="320"/>
      <c r="H58" s="320"/>
      <c r="I58" s="320"/>
      <c r="J58" s="320"/>
      <c r="K58" s="320"/>
      <c r="L58" s="320"/>
      <c r="M58" s="320"/>
      <c r="N58" s="320"/>
      <c r="O58" s="320"/>
    </row>
    <row r="59" s="248" customFormat="1" ht="15.75" outlineLevel="1" spans="1:15">
      <c r="A59" s="321"/>
      <c r="B59" s="322" t="s">
        <v>472</v>
      </c>
      <c r="C59" s="260"/>
      <c r="D59" s="272">
        <v>0</v>
      </c>
      <c r="E59" s="272"/>
      <c r="F59" s="272"/>
      <c r="G59" s="272"/>
      <c r="H59" s="272"/>
      <c r="I59" s="272"/>
      <c r="J59" s="272"/>
      <c r="K59" s="272"/>
      <c r="L59" s="272"/>
      <c r="M59" s="272"/>
      <c r="N59" s="272"/>
      <c r="O59" s="272"/>
    </row>
    <row r="60" s="248" customFormat="1" ht="15.75" outlineLevel="1" spans="1:17">
      <c r="A60" s="321"/>
      <c r="B60" s="322" t="s">
        <v>473</v>
      </c>
      <c r="C60" s="260"/>
      <c r="D60" s="304">
        <v>-619542886</v>
      </c>
      <c r="E60" s="304">
        <v>700980350</v>
      </c>
      <c r="F60" s="304">
        <v>436642113</v>
      </c>
      <c r="G60" s="304">
        <v>265013325</v>
      </c>
      <c r="H60" s="304">
        <v>-415000000</v>
      </c>
      <c r="I60" s="304">
        <v>-16238286.1000006</v>
      </c>
      <c r="J60" s="304">
        <v>-154872335.100002</v>
      </c>
      <c r="K60" s="304">
        <v>-308416107</v>
      </c>
      <c r="L60" s="304">
        <v>-548254777</v>
      </c>
      <c r="M60" s="304">
        <v>-434877460</v>
      </c>
      <c r="N60" s="304"/>
      <c r="O60" s="304"/>
      <c r="Q60" s="248">
        <v>1811140306</v>
      </c>
    </row>
    <row r="61" s="248" customFormat="1" ht="15.75" outlineLevel="1" spans="1:15">
      <c r="A61" s="323" t="s">
        <v>89</v>
      </c>
      <c r="B61" s="324" t="s">
        <v>474</v>
      </c>
      <c r="C61" s="325"/>
      <c r="D61" s="326">
        <v>-619542886</v>
      </c>
      <c r="E61" s="326">
        <v>700980350</v>
      </c>
      <c r="F61" s="326">
        <v>436642113</v>
      </c>
      <c r="G61" s="326">
        <v>265013325</v>
      </c>
      <c r="H61" s="326">
        <v>-415000000</v>
      </c>
      <c r="I61" s="326">
        <v>-16238286.1000006</v>
      </c>
      <c r="J61" s="326">
        <v>-154872335.100002</v>
      </c>
      <c r="K61" s="326">
        <v>-308416107</v>
      </c>
      <c r="L61" s="326">
        <v>-548254777</v>
      </c>
      <c r="M61" s="326">
        <v>-434877460</v>
      </c>
      <c r="N61" s="326">
        <v>0</v>
      </c>
      <c r="O61" s="326">
        <v>0</v>
      </c>
    </row>
    <row r="62" s="248" customFormat="1" spans="1:3">
      <c r="A62" s="327"/>
      <c r="B62" s="249"/>
      <c r="C62" s="260"/>
    </row>
    <row r="63" s="248" customFormat="1" ht="15.75" spans="1:17">
      <c r="A63" s="318" t="s">
        <v>89</v>
      </c>
      <c r="B63" s="328" t="s">
        <v>475</v>
      </c>
      <c r="C63" s="260"/>
      <c r="D63" s="329"/>
      <c r="E63" s="329"/>
      <c r="F63" s="329"/>
      <c r="G63" s="329"/>
      <c r="H63" s="329"/>
      <c r="I63" s="329"/>
      <c r="J63" s="329"/>
      <c r="K63" s="329"/>
      <c r="L63" s="329"/>
      <c r="M63" s="329"/>
      <c r="N63" s="329"/>
      <c r="O63" s="329"/>
      <c r="Q63" s="248">
        <v>0</v>
      </c>
    </row>
    <row r="64" s="248" customFormat="1" ht="15.75" spans="1:17">
      <c r="A64" s="321"/>
      <c r="B64" s="322" t="s">
        <v>476</v>
      </c>
      <c r="C64" s="260"/>
      <c r="D64" s="330"/>
      <c r="E64" s="330"/>
      <c r="F64" s="330"/>
      <c r="G64" s="330"/>
      <c r="H64" s="330"/>
      <c r="I64" s="330">
        <v>491138823</v>
      </c>
      <c r="J64" s="330">
        <v>491138823</v>
      </c>
      <c r="K64" s="330">
        <v>540000000</v>
      </c>
      <c r="L64" s="330">
        <v>540000000</v>
      </c>
      <c r="M64" s="330">
        <v>537000000</v>
      </c>
      <c r="N64" s="330"/>
      <c r="O64" s="330"/>
      <c r="Q64" s="248">
        <v>1421732553.74</v>
      </c>
    </row>
    <row r="65" s="248" customFormat="1" ht="15.75" spans="1:17">
      <c r="A65" s="321"/>
      <c r="B65" s="322" t="s">
        <v>477</v>
      </c>
      <c r="C65" s="260"/>
      <c r="D65" s="330">
        <v>1625183347</v>
      </c>
      <c r="E65" s="330">
        <v>1599536405</v>
      </c>
      <c r="F65" s="330">
        <v>1573717788</v>
      </c>
      <c r="G65" s="330">
        <v>1547726349</v>
      </c>
      <c r="H65" s="330">
        <v>1522000000</v>
      </c>
      <c r="I65" s="330">
        <v>1495220365</v>
      </c>
      <c r="J65" s="330">
        <v>1468703484</v>
      </c>
      <c r="K65" s="330">
        <v>1442009105</v>
      </c>
      <c r="L65" s="330">
        <v>1415136040</v>
      </c>
      <c r="M65" s="330">
        <v>1388083094</v>
      </c>
      <c r="N65" s="330"/>
      <c r="O65" s="330"/>
      <c r="Q65" s="248">
        <v>392658879</v>
      </c>
    </row>
    <row r="66" s="248" customFormat="1" ht="15.75" spans="1:15">
      <c r="A66" s="321"/>
      <c r="B66" s="322" t="s">
        <v>478</v>
      </c>
      <c r="C66" s="260"/>
      <c r="D66" s="330">
        <v>1250290952</v>
      </c>
      <c r="E66" s="330">
        <v>1160734228</v>
      </c>
      <c r="F66" s="330">
        <v>1114000000</v>
      </c>
      <c r="G66" s="330">
        <v>1068472506</v>
      </c>
      <c r="H66" s="330">
        <v>1068000000</v>
      </c>
      <c r="I66" s="330">
        <v>1021904991</v>
      </c>
      <c r="J66" s="330">
        <v>1021904991</v>
      </c>
      <c r="K66" s="330">
        <v>975225877</v>
      </c>
      <c r="L66" s="330">
        <v>975225877</v>
      </c>
      <c r="M66" s="330">
        <v>975225877</v>
      </c>
      <c r="N66" s="330"/>
      <c r="O66" s="330"/>
    </row>
    <row r="67" s="248" customFormat="1" ht="15.75" spans="1:17">
      <c r="A67" s="321"/>
      <c r="B67" s="322" t="s">
        <v>479</v>
      </c>
      <c r="C67" s="260"/>
      <c r="D67" s="330">
        <v>13191000000</v>
      </c>
      <c r="E67" s="330">
        <v>15603590000</v>
      </c>
      <c r="F67" s="330">
        <v>15603590000</v>
      </c>
      <c r="G67" s="330">
        <v>15603590000</v>
      </c>
      <c r="H67" s="330">
        <v>15604000000</v>
      </c>
      <c r="I67" s="330">
        <v>15604000000</v>
      </c>
      <c r="J67" s="330">
        <v>15604000000</v>
      </c>
      <c r="K67" s="330">
        <v>15604000000</v>
      </c>
      <c r="L67" s="330">
        <v>15604000000</v>
      </c>
      <c r="M67" s="330">
        <v>15604000000</v>
      </c>
      <c r="N67" s="330"/>
      <c r="O67" s="330"/>
      <c r="Q67" s="248">
        <v>1103934306</v>
      </c>
    </row>
    <row r="68" s="248" customFormat="1" ht="15.75" spans="1:15">
      <c r="A68" s="321"/>
      <c r="B68" s="322"/>
      <c r="C68" s="260"/>
      <c r="D68" s="330"/>
      <c r="E68" s="330"/>
      <c r="F68" s="330"/>
      <c r="G68" s="330"/>
      <c r="H68" s="330"/>
      <c r="I68" s="330"/>
      <c r="J68" s="330"/>
      <c r="K68" s="330"/>
      <c r="L68" s="330"/>
      <c r="M68" s="330"/>
      <c r="N68" s="330"/>
      <c r="O68" s="330"/>
    </row>
    <row r="69" s="248" customFormat="1" ht="15.75" spans="1:15">
      <c r="A69" s="321"/>
      <c r="B69" s="322"/>
      <c r="C69" s="260"/>
      <c r="D69" s="330"/>
      <c r="E69" s="330"/>
      <c r="F69" s="330"/>
      <c r="G69" s="330"/>
      <c r="H69" s="330"/>
      <c r="I69" s="330"/>
      <c r="J69" s="330"/>
      <c r="K69" s="330"/>
      <c r="L69" s="330"/>
      <c r="M69" s="330"/>
      <c r="N69" s="330"/>
      <c r="O69" s="330"/>
    </row>
    <row r="70" s="248" customFormat="1" ht="15.75" spans="1:15">
      <c r="A70" s="321"/>
      <c r="B70" s="322"/>
      <c r="C70" s="260"/>
      <c r="D70" s="330"/>
      <c r="E70" s="330"/>
      <c r="F70" s="330"/>
      <c r="G70" s="330"/>
      <c r="H70" s="330"/>
      <c r="I70" s="330"/>
      <c r="J70" s="330"/>
      <c r="K70" s="330"/>
      <c r="L70" s="330"/>
      <c r="M70" s="330"/>
      <c r="N70" s="330"/>
      <c r="O70" s="330"/>
    </row>
    <row r="71" s="248" customFormat="1" ht="15.75" spans="1:17">
      <c r="A71" s="323" t="s">
        <v>89</v>
      </c>
      <c r="B71" s="324" t="s">
        <v>480</v>
      </c>
      <c r="C71" s="325"/>
      <c r="D71" s="326">
        <v>16066474299</v>
      </c>
      <c r="E71" s="326">
        <v>18363860633</v>
      </c>
      <c r="F71" s="326">
        <v>18291307788</v>
      </c>
      <c r="G71" s="326">
        <v>18219788855</v>
      </c>
      <c r="H71" s="326">
        <v>18194000000</v>
      </c>
      <c r="I71" s="326">
        <v>18612264179</v>
      </c>
      <c r="J71" s="326">
        <v>18585747298</v>
      </c>
      <c r="K71" s="326">
        <v>18561234982</v>
      </c>
      <c r="L71" s="326">
        <v>18534361917</v>
      </c>
      <c r="M71" s="326">
        <v>18504308971</v>
      </c>
      <c r="N71" s="326">
        <v>0</v>
      </c>
      <c r="O71" s="326">
        <v>0</v>
      </c>
      <c r="Q71" s="248">
        <v>2918325738.74</v>
      </c>
    </row>
    <row r="72" s="248" customFormat="1" ht="15.75" spans="1:15">
      <c r="A72" s="341"/>
      <c r="B72" s="342"/>
      <c r="C72" s="343"/>
      <c r="D72" s="252"/>
      <c r="E72" s="252"/>
      <c r="F72" s="252"/>
      <c r="G72" s="252"/>
      <c r="H72" s="252"/>
      <c r="I72" s="252"/>
      <c r="J72" s="252"/>
      <c r="K72" s="252"/>
      <c r="L72" s="252"/>
      <c r="M72" s="252"/>
      <c r="N72" s="252"/>
      <c r="O72" s="252"/>
    </row>
    <row r="73" s="248" customFormat="1" ht="19.5" customHeight="1" spans="1:17">
      <c r="A73" s="344"/>
      <c r="B73" s="345" t="s">
        <v>285</v>
      </c>
      <c r="C73" s="325"/>
      <c r="D73" s="346">
        <v>-16686017185</v>
      </c>
      <c r="E73" s="346">
        <v>-17662880283</v>
      </c>
      <c r="F73" s="346">
        <v>-17854665675</v>
      </c>
      <c r="G73" s="346">
        <v>-17954775530</v>
      </c>
      <c r="H73" s="346">
        <v>-18609000000</v>
      </c>
      <c r="I73" s="346">
        <v>-18628502465.1</v>
      </c>
      <c r="J73" s="346">
        <v>-18740619633.1</v>
      </c>
      <c r="K73" s="346">
        <v>-18869651089</v>
      </c>
      <c r="L73" s="346">
        <v>-19082616694</v>
      </c>
      <c r="M73" s="346">
        <v>-18939186431</v>
      </c>
      <c r="N73" s="346">
        <v>0</v>
      </c>
      <c r="O73" s="346">
        <v>0</v>
      </c>
      <c r="Q73" s="248">
        <v>1107185432.74</v>
      </c>
    </row>
    <row r="74" ht="8.25" customHeight="1"/>
    <row r="75" hidden="1" spans="2:2">
      <c r="B75" s="254" t="s">
        <v>481</v>
      </c>
    </row>
    <row r="76" hidden="1" spans="2:15">
      <c r="B76" s="347" t="s">
        <v>482</v>
      </c>
      <c r="D76" s="254">
        <v>4000000000</v>
      </c>
      <c r="E76" s="254">
        <v>4000000000</v>
      </c>
      <c r="F76" s="254">
        <v>5000000000</v>
      </c>
      <c r="G76" s="254">
        <v>5000000000</v>
      </c>
      <c r="H76" s="254">
        <v>5000000000</v>
      </c>
      <c r="I76" s="254">
        <v>5000000000</v>
      </c>
      <c r="J76" s="254">
        <v>5000000000</v>
      </c>
      <c r="K76" s="254">
        <v>5000000000</v>
      </c>
      <c r="L76" s="254">
        <v>5000000000</v>
      </c>
      <c r="M76" s="254">
        <v>5000000000</v>
      </c>
      <c r="N76" s="254">
        <v>5000000000</v>
      </c>
      <c r="O76" s="254">
        <v>5000000000</v>
      </c>
    </row>
    <row r="77" hidden="1" spans="2:5">
      <c r="B77" s="347" t="s">
        <v>483</v>
      </c>
      <c r="D77" s="254">
        <v>6291763069.19</v>
      </c>
      <c r="E77" s="254">
        <v>5815918953</v>
      </c>
    </row>
    <row r="78" hidden="1" spans="7:15">
      <c r="G78" s="254">
        <v>0</v>
      </c>
      <c r="H78" s="254">
        <v>0</v>
      </c>
      <c r="I78" s="254">
        <v>0</v>
      </c>
      <c r="J78" s="254">
        <v>0</v>
      </c>
      <c r="K78" s="254">
        <v>0</v>
      </c>
      <c r="L78" s="254">
        <v>0</v>
      </c>
      <c r="M78" s="254">
        <v>0</v>
      </c>
      <c r="N78" s="254">
        <v>0</v>
      </c>
      <c r="O78" s="254">
        <v>0</v>
      </c>
    </row>
    <row r="79" hidden="1"/>
    <row r="80" hidden="1" spans="4:15">
      <c r="D80" s="254">
        <v>-89034786.615469</v>
      </c>
      <c r="E80" s="254">
        <v>-108820294.752236</v>
      </c>
      <c r="F80" s="254">
        <v>-67270727.6650186</v>
      </c>
      <c r="G80" s="254">
        <v>19785508.1367738</v>
      </c>
      <c r="H80" s="254">
        <v>-138498556.957392</v>
      </c>
      <c r="I80" s="254">
        <v>52431596.5624394</v>
      </c>
      <c r="J80" s="254">
        <v>52431596.5624444</v>
      </c>
      <c r="K80" s="254">
        <v>52431596.5624394</v>
      </c>
      <c r="L80" s="254">
        <v>57377973.5966311</v>
      </c>
      <c r="M80" s="254">
        <v>54410147.3761173</v>
      </c>
      <c r="N80" s="254">
        <v>54410147.3761186</v>
      </c>
      <c r="O80" s="254">
        <v>60345799.8171527</v>
      </c>
    </row>
    <row r="81" spans="15:15">
      <c r="O81" s="350"/>
    </row>
    <row r="82" spans="15:15">
      <c r="O82" s="350"/>
    </row>
    <row r="83" spans="15:15">
      <c r="O83" s="350"/>
    </row>
    <row r="84" spans="15:15">
      <c r="O84" s="350"/>
    </row>
    <row r="86" spans="6:11">
      <c r="F86" s="348"/>
      <c r="K86" s="349"/>
    </row>
    <row r="87" spans="6:11">
      <c r="F87" s="348"/>
      <c r="K87" s="349"/>
    </row>
    <row r="88" spans="11:11">
      <c r="K88" s="349"/>
    </row>
    <row r="89" spans="11:11">
      <c r="K89" s="349"/>
    </row>
  </sheetData>
  <mergeCells count="2">
    <mergeCell ref="D2:O2"/>
    <mergeCell ref="D4:O4"/>
  </mergeCells>
  <pageMargins left="0.984251968503937" right="0.984251968503937" top="0.984251968503937" bottom="0.984251968503937" header="0.511811023622047" footer="0.511811023622047"/>
  <pageSetup paperSize="9" scale="45" orientation="landscape"/>
  <headerFooter>
    <oddHeader>&amp;C&amp;P sur&amp;N</oddHead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15">
    <tabColor theme="8" tint="0.399975585192419"/>
    <pageSetUpPr fitToPage="1"/>
  </sheetPr>
  <dimension ref="A1:CX92"/>
  <sheetViews>
    <sheetView showGridLines="0" view="pageBreakPreview" zoomScale="70" zoomScaleNormal="100" workbookViewId="0">
      <pane xSplit="2" ySplit="4" topLeftCell="C5" activePane="bottomRight" state="frozen"/>
      <selection/>
      <selection pane="topRight"/>
      <selection pane="bottomLeft"/>
      <selection pane="bottomRight" activeCell="AS4" sqref="AS4"/>
    </sheetView>
  </sheetViews>
  <sheetFormatPr defaultColWidth="11.4266666666667" defaultRowHeight="15"/>
  <cols>
    <col min="1" max="1" width="11.4266666666667" customWidth="1"/>
    <col min="2" max="2" width="32.7133333333333" customWidth="1"/>
    <col min="3" max="3" width="1.14" style="109" customWidth="1" outlineLevel="1"/>
    <col min="4" max="4" width="13.14" customWidth="1" outlineLevel="1"/>
    <col min="5" max="5" width="12.5733333333333" customWidth="1" outlineLevel="1"/>
    <col min="6" max="6" width="13.14" customWidth="1" outlineLevel="1"/>
    <col min="7" max="7" width="14" customWidth="1" outlineLevel="1"/>
    <col min="8" max="8" width="12.5733333333333" style="112" customWidth="1" outlineLevel="1"/>
    <col min="9" max="9" width="1.14" style="113" customWidth="1" outlineLevel="1"/>
    <col min="10" max="10" width="13.5733333333333" customWidth="1" outlineLevel="1" collapsed="1"/>
    <col min="11" max="11" width="11.4266666666667" customWidth="1" outlineLevel="1"/>
    <col min="12" max="12" width="15.5733333333333" customWidth="1" outlineLevel="1"/>
    <col min="13" max="13" width="14.4266666666667" customWidth="1" outlineLevel="1"/>
    <col min="14" max="14" width="11.4266666666667" style="112" customWidth="1" outlineLevel="1"/>
    <col min="15" max="15" width="1.14" style="113" customWidth="1" outlineLevel="1"/>
    <col min="16" max="16" width="13.5733333333333" customWidth="1" outlineLevel="1" collapsed="1"/>
    <col min="17" max="17" width="12.5733333333333" customWidth="1" outlineLevel="1"/>
    <col min="18" max="18" width="15.5733333333333" customWidth="1" outlineLevel="1"/>
    <col min="19" max="19" width="14.4266666666667" customWidth="1" outlineLevel="1"/>
    <col min="20" max="20" width="11.4266666666667" style="112" customWidth="1" outlineLevel="1"/>
    <col min="21" max="21" width="1.14" style="113" customWidth="1" outlineLevel="1"/>
    <col min="22" max="22" width="13.5733333333333" customWidth="1" outlineLevel="1"/>
    <col min="23" max="23" width="11.4266666666667" customWidth="1" outlineLevel="1"/>
    <col min="24" max="24" width="13.14" customWidth="1" outlineLevel="1"/>
    <col min="25" max="25" width="15.7133333333333" customWidth="1" outlineLevel="1"/>
    <col min="26" max="26" width="13.4266666666667" customWidth="1" outlineLevel="1"/>
    <col min="27" max="27" width="11.4266666666667" style="112" customWidth="1" outlineLevel="1"/>
    <col min="28" max="28" width="1.14" style="113" customWidth="1" outlineLevel="1"/>
    <col min="29" max="29" width="13.5733333333333" customWidth="1" outlineLevel="1"/>
    <col min="30" max="30" width="12.5733333333333" customWidth="1" outlineLevel="1"/>
    <col min="31" max="31" width="13.14" customWidth="1" outlineLevel="1"/>
    <col min="32" max="32" width="15.7133333333333" customWidth="1" outlineLevel="1"/>
    <col min="33" max="33" width="13.4266666666667" customWidth="1" outlineLevel="1"/>
    <col min="34" max="34" width="11.4266666666667" style="112" customWidth="1" outlineLevel="1"/>
    <col min="35" max="35" width="1.14" style="113" customWidth="1" outlineLevel="1"/>
    <col min="36" max="36" width="13.5733333333333" customWidth="1" outlineLevel="1"/>
    <col min="37" max="37" width="12.14" customWidth="1" outlineLevel="1"/>
    <col min="38" max="38" width="13.14" customWidth="1" outlineLevel="1"/>
    <col min="39" max="39" width="15.7133333333333" customWidth="1" outlineLevel="1"/>
    <col min="40" max="40" width="13.4266666666667" customWidth="1" outlineLevel="1"/>
    <col min="41" max="41" width="11.4266666666667" style="112" customWidth="1" outlineLevel="1"/>
    <col min="42" max="42" width="1.14" style="113" customWidth="1"/>
    <col min="43" max="43" width="13.5733333333333" customWidth="1"/>
    <col min="44" max="44" width="12.5733333333333" customWidth="1"/>
    <col min="45" max="45" width="13.14" customWidth="1"/>
    <col min="46" max="46" width="15.7133333333333" customWidth="1"/>
    <col min="47" max="47" width="13.4266666666667" customWidth="1"/>
    <col min="48" max="48" width="11.4266666666667" style="112" customWidth="1"/>
    <col min="49" max="49" width="1.14" style="113" hidden="1" customWidth="1" outlineLevel="1"/>
    <col min="50" max="50" width="13.5733333333333" hidden="1" customWidth="1" outlineLevel="1"/>
    <col min="51" max="51" width="11.4266666666667" hidden="1" customWidth="1" outlineLevel="1"/>
    <col min="52" max="52" width="13.14" hidden="1" customWidth="1" outlineLevel="1"/>
    <col min="53" max="53" width="15.7133333333333" hidden="1" customWidth="1" outlineLevel="1"/>
    <col min="54" max="54" width="13.4266666666667" hidden="1" customWidth="1" outlineLevel="1"/>
    <col min="55" max="55" width="11.4266666666667" style="112" hidden="1" customWidth="1" outlineLevel="1"/>
    <col min="56" max="56" width="1.14" style="113" hidden="1" customWidth="1" outlineLevel="1"/>
    <col min="57" max="57" width="13.5733333333333" hidden="1" customWidth="1" outlineLevel="1"/>
    <col min="58" max="58" width="11.4266666666667" hidden="1" customWidth="1" outlineLevel="1"/>
    <col min="59" max="59" width="13.14" hidden="1" customWidth="1" outlineLevel="1"/>
    <col min="60" max="60" width="15.7133333333333" hidden="1" customWidth="1" outlineLevel="1"/>
    <col min="61" max="61" width="13.4266666666667" hidden="1" customWidth="1" outlineLevel="1"/>
    <col min="62" max="62" width="11.4266666666667" style="112" hidden="1" customWidth="1" outlineLevel="1"/>
    <col min="63" max="63" width="1.14" style="113" hidden="1" customWidth="1" outlineLevel="1"/>
    <col min="64" max="64" width="13.5733333333333" hidden="1" customWidth="1" outlineLevel="1"/>
    <col min="65" max="65" width="11.4266666666667" hidden="1" customWidth="1" outlineLevel="1"/>
    <col min="66" max="66" width="13.14" hidden="1" customWidth="1" outlineLevel="1"/>
    <col min="67" max="67" width="15.7133333333333" hidden="1" customWidth="1" outlineLevel="1"/>
    <col min="68" max="68" width="13.4266666666667" hidden="1" customWidth="1" outlineLevel="1"/>
    <col min="69" max="69" width="11.4266666666667" style="112" hidden="1" customWidth="1" outlineLevel="1"/>
    <col min="70" max="70" width="1.14" style="113" hidden="1" customWidth="1" outlineLevel="1"/>
    <col min="71" max="71" width="13.5733333333333" hidden="1" customWidth="1" outlineLevel="1"/>
    <col min="72" max="72" width="11.4266666666667" hidden="1" customWidth="1" outlineLevel="1"/>
    <col min="73" max="73" width="13.14" hidden="1" customWidth="1" outlineLevel="1"/>
    <col min="74" max="74" width="15.7133333333333" hidden="1" customWidth="1" outlineLevel="1"/>
    <col min="75" max="75" width="13.4266666666667" hidden="1" customWidth="1" outlineLevel="1"/>
    <col min="76" max="76" width="11.4266666666667" style="112" hidden="1" customWidth="1" outlineLevel="1"/>
    <col min="77" max="77" width="1.14" style="113" hidden="1" customWidth="1" outlineLevel="1"/>
    <col min="78" max="78" width="13.5733333333333" hidden="1" customWidth="1" outlineLevel="1"/>
    <col min="79" max="79" width="11.4266666666667" hidden="1" customWidth="1" outlineLevel="1"/>
    <col min="80" max="80" width="13.14" hidden="1" customWidth="1" outlineLevel="1"/>
    <col min="81" max="81" width="15.7133333333333" hidden="1" customWidth="1" outlineLevel="1"/>
    <col min="82" max="82" width="13.4266666666667" hidden="1" customWidth="1" outlineLevel="1"/>
    <col min="83" max="83" width="11.4266666666667" style="112" hidden="1" customWidth="1" outlineLevel="1"/>
    <col min="84" max="84" width="1.28666666666667" style="113" customWidth="1" collapsed="1"/>
    <col min="85" max="85" width="13.2866666666667" style="109" customWidth="1"/>
    <col min="86" max="87" width="13" style="109" customWidth="1"/>
    <col min="88" max="88" width="13.8533333333333" style="109" customWidth="1"/>
    <col min="89" max="89" width="13.2866666666667" customWidth="1"/>
    <col min="90" max="90" width="11.4266666666667" style="112"/>
    <col min="91" max="91" width="0.713333333333333" style="109" customWidth="1"/>
    <col min="92" max="92" width="14.5733333333333" style="109" customWidth="1"/>
    <col min="93" max="93" width="14.5733333333333" style="109" hidden="1" customWidth="1"/>
    <col min="94" max="94" width="14.5733333333333" style="109" customWidth="1"/>
    <col min="95" max="95" width="14.5733333333333" style="109" hidden="1" customWidth="1"/>
    <col min="96" max="97" width="14.5733333333333" style="109" customWidth="1"/>
    <col min="98" max="98" width="14.5733333333333" style="109" hidden="1" customWidth="1"/>
    <col min="99" max="99" width="14.5733333333333" style="109" customWidth="1"/>
    <col min="100" max="100" width="14.5733333333333" style="109" hidden="1" customWidth="1" outlineLevel="1"/>
    <col min="101" max="101" width="11.4266666666667" collapsed="1"/>
    <col min="102" max="102" width="15.2866666666667" customWidth="1"/>
  </cols>
  <sheetData>
    <row r="1" ht="15.75" spans="24:85">
      <c r="X1" s="185"/>
      <c r="Y1">
        <v>1.19</v>
      </c>
      <c r="AE1" s="185"/>
      <c r="AL1" s="185"/>
      <c r="AS1" s="185"/>
      <c r="AZ1" s="185"/>
      <c r="BG1" s="185"/>
      <c r="BN1" s="185"/>
      <c r="BU1" s="185"/>
      <c r="CB1" s="185"/>
      <c r="CG1" s="193">
        <f>+CG42-MB!CP29</f>
        <v>0</v>
      </c>
    </row>
    <row r="2" ht="16.5" spans="1:100">
      <c r="A2" s="114" t="s">
        <v>484</v>
      </c>
      <c r="B2" s="114"/>
      <c r="C2" s="115"/>
      <c r="D2" s="116" t="s">
        <v>384</v>
      </c>
      <c r="E2" s="155"/>
      <c r="F2" s="155"/>
      <c r="G2" s="155"/>
      <c r="H2" s="156"/>
      <c r="I2" s="182"/>
      <c r="J2" s="116" t="s">
        <v>385</v>
      </c>
      <c r="K2" s="155"/>
      <c r="L2" s="155"/>
      <c r="M2" s="155"/>
      <c r="N2" s="156"/>
      <c r="O2" s="182"/>
      <c r="P2" s="116" t="s">
        <v>386</v>
      </c>
      <c r="Q2" s="155"/>
      <c r="R2" s="155"/>
      <c r="S2" s="155"/>
      <c r="T2" s="156"/>
      <c r="U2" s="182"/>
      <c r="V2" s="116" t="s">
        <v>387</v>
      </c>
      <c r="W2" s="155"/>
      <c r="X2" s="155"/>
      <c r="Y2" s="155"/>
      <c r="Z2" s="155"/>
      <c r="AA2" s="156"/>
      <c r="AB2" s="182"/>
      <c r="AC2" s="116" t="s">
        <v>388</v>
      </c>
      <c r="AD2" s="155"/>
      <c r="AE2" s="155"/>
      <c r="AF2" s="155"/>
      <c r="AG2" s="155"/>
      <c r="AH2" s="156"/>
      <c r="AI2" s="182"/>
      <c r="AJ2" s="116" t="s">
        <v>389</v>
      </c>
      <c r="AK2" s="155"/>
      <c r="AL2" s="155"/>
      <c r="AM2" s="155"/>
      <c r="AN2" s="155"/>
      <c r="AO2" s="156"/>
      <c r="AP2" s="182"/>
      <c r="AQ2" s="116" t="s">
        <v>390</v>
      </c>
      <c r="AR2" s="155"/>
      <c r="AS2" s="155"/>
      <c r="AT2" s="155"/>
      <c r="AU2" s="155"/>
      <c r="AV2" s="156"/>
      <c r="AW2" s="182"/>
      <c r="AX2" s="116" t="s">
        <v>485</v>
      </c>
      <c r="AY2" s="155"/>
      <c r="AZ2" s="155"/>
      <c r="BA2" s="155"/>
      <c r="BB2" s="155"/>
      <c r="BC2" s="156"/>
      <c r="BD2" s="182"/>
      <c r="BE2" s="116" t="s">
        <v>392</v>
      </c>
      <c r="BF2" s="155"/>
      <c r="BG2" s="155"/>
      <c r="BH2" s="155"/>
      <c r="BI2" s="155"/>
      <c r="BJ2" s="156"/>
      <c r="BK2" s="182"/>
      <c r="BL2" s="116" t="s">
        <v>393</v>
      </c>
      <c r="BM2" s="155"/>
      <c r="BN2" s="155"/>
      <c r="BO2" s="155"/>
      <c r="BP2" s="155"/>
      <c r="BQ2" s="156"/>
      <c r="BR2" s="182"/>
      <c r="BS2" s="116" t="s">
        <v>394</v>
      </c>
      <c r="BT2" s="155"/>
      <c r="BU2" s="155"/>
      <c r="BV2" s="155"/>
      <c r="BW2" s="155"/>
      <c r="BX2" s="156"/>
      <c r="BY2" s="182"/>
      <c r="BZ2" s="116" t="s">
        <v>395</v>
      </c>
      <c r="CA2" s="155"/>
      <c r="CB2" s="155"/>
      <c r="CC2" s="155"/>
      <c r="CD2" s="155"/>
      <c r="CE2" s="156"/>
      <c r="CF2" s="182"/>
      <c r="CG2" s="194" t="s">
        <v>396</v>
      </c>
      <c r="CH2" s="195"/>
      <c r="CI2" s="195"/>
      <c r="CJ2" s="195"/>
      <c r="CK2" s="195"/>
      <c r="CL2" s="207"/>
      <c r="CM2" s="208"/>
      <c r="CN2" s="209" t="s">
        <v>397</v>
      </c>
      <c r="CO2" s="222"/>
      <c r="CP2" s="222"/>
      <c r="CQ2" s="222"/>
      <c r="CR2" s="222"/>
      <c r="CS2" s="222"/>
      <c r="CT2" s="222"/>
      <c r="CU2" s="222"/>
      <c r="CV2" s="223"/>
    </row>
    <row r="3" ht="27.75" customHeight="1" spans="1:100">
      <c r="A3" s="114"/>
      <c r="B3" s="114"/>
      <c r="C3" s="115"/>
      <c r="D3" s="117" t="s">
        <v>486</v>
      </c>
      <c r="E3" s="157" t="s">
        <v>486</v>
      </c>
      <c r="F3" s="157" t="s">
        <v>400</v>
      </c>
      <c r="G3" s="157" t="s">
        <v>401</v>
      </c>
      <c r="H3" s="158" t="s">
        <v>402</v>
      </c>
      <c r="I3" s="182"/>
      <c r="J3" s="117" t="s">
        <v>486</v>
      </c>
      <c r="K3" s="157" t="s">
        <v>486</v>
      </c>
      <c r="L3" s="157" t="s">
        <v>400</v>
      </c>
      <c r="M3" s="157" t="s">
        <v>401</v>
      </c>
      <c r="N3" s="158" t="s">
        <v>402</v>
      </c>
      <c r="O3" s="182"/>
      <c r="P3" s="117" t="s">
        <v>486</v>
      </c>
      <c r="Q3" s="157" t="s">
        <v>486</v>
      </c>
      <c r="R3" s="157" t="s">
        <v>400</v>
      </c>
      <c r="S3" s="157" t="s">
        <v>401</v>
      </c>
      <c r="T3" s="158" t="s">
        <v>402</v>
      </c>
      <c r="U3" s="182"/>
      <c r="V3" s="117" t="s">
        <v>486</v>
      </c>
      <c r="W3" s="157" t="s">
        <v>486</v>
      </c>
      <c r="X3" s="157" t="s">
        <v>403</v>
      </c>
      <c r="Y3" s="157" t="s">
        <v>400</v>
      </c>
      <c r="Z3" s="157" t="s">
        <v>401</v>
      </c>
      <c r="AA3" s="158" t="s">
        <v>402</v>
      </c>
      <c r="AB3" s="182"/>
      <c r="AC3" s="117" t="s">
        <v>486</v>
      </c>
      <c r="AD3" s="157" t="s">
        <v>486</v>
      </c>
      <c r="AE3" s="157" t="s">
        <v>403</v>
      </c>
      <c r="AF3" s="157" t="s">
        <v>400</v>
      </c>
      <c r="AG3" s="157" t="s">
        <v>401</v>
      </c>
      <c r="AH3" s="158" t="s">
        <v>402</v>
      </c>
      <c r="AI3" s="182"/>
      <c r="AJ3" s="117" t="s">
        <v>486</v>
      </c>
      <c r="AK3" s="157" t="s">
        <v>486</v>
      </c>
      <c r="AL3" s="157" t="s">
        <v>403</v>
      </c>
      <c r="AM3" s="157" t="s">
        <v>400</v>
      </c>
      <c r="AN3" s="157" t="s">
        <v>401</v>
      </c>
      <c r="AO3" s="158" t="s">
        <v>402</v>
      </c>
      <c r="AP3" s="182"/>
      <c r="AQ3" s="188" t="s">
        <v>486</v>
      </c>
      <c r="AR3" s="157" t="s">
        <v>486</v>
      </c>
      <c r="AS3" s="157" t="s">
        <v>404</v>
      </c>
      <c r="AT3" s="157" t="s">
        <v>400</v>
      </c>
      <c r="AU3" s="157" t="s">
        <v>401</v>
      </c>
      <c r="AV3" s="191" t="s">
        <v>402</v>
      </c>
      <c r="AW3" s="182"/>
      <c r="AX3" s="117" t="s">
        <v>486</v>
      </c>
      <c r="AY3" s="157" t="s">
        <v>486</v>
      </c>
      <c r="AZ3" s="157" t="s">
        <v>404</v>
      </c>
      <c r="BA3" s="157" t="s">
        <v>400</v>
      </c>
      <c r="BB3" s="157" t="s">
        <v>401</v>
      </c>
      <c r="BC3" s="158" t="s">
        <v>402</v>
      </c>
      <c r="BD3" s="182"/>
      <c r="BE3" s="117" t="s">
        <v>486</v>
      </c>
      <c r="BF3" s="157" t="s">
        <v>486</v>
      </c>
      <c r="BG3" s="157" t="s">
        <v>405</v>
      </c>
      <c r="BH3" s="157" t="s">
        <v>400</v>
      </c>
      <c r="BI3" s="157" t="s">
        <v>401</v>
      </c>
      <c r="BJ3" s="158" t="s">
        <v>402</v>
      </c>
      <c r="BK3" s="182"/>
      <c r="BL3" s="117" t="s">
        <v>486</v>
      </c>
      <c r="BM3" s="157" t="s">
        <v>486</v>
      </c>
      <c r="BN3" s="157" t="s">
        <v>405</v>
      </c>
      <c r="BO3" s="157" t="s">
        <v>400</v>
      </c>
      <c r="BP3" s="157" t="s">
        <v>401</v>
      </c>
      <c r="BQ3" s="158" t="s">
        <v>402</v>
      </c>
      <c r="BR3" s="182"/>
      <c r="BS3" s="117" t="s">
        <v>486</v>
      </c>
      <c r="BT3" s="157" t="s">
        <v>486</v>
      </c>
      <c r="BU3" s="157" t="s">
        <v>405</v>
      </c>
      <c r="BV3" s="157" t="s">
        <v>400</v>
      </c>
      <c r="BW3" s="157" t="s">
        <v>401</v>
      </c>
      <c r="BX3" s="158" t="s">
        <v>402</v>
      </c>
      <c r="BY3" s="182"/>
      <c r="BZ3" s="117" t="s">
        <v>486</v>
      </c>
      <c r="CA3" s="157" t="s">
        <v>486</v>
      </c>
      <c r="CB3" s="157" t="s">
        <v>405</v>
      </c>
      <c r="CC3" s="157" t="s">
        <v>400</v>
      </c>
      <c r="CD3" s="157" t="s">
        <v>401</v>
      </c>
      <c r="CE3" s="158" t="s">
        <v>402</v>
      </c>
      <c r="CF3" s="182"/>
      <c r="CG3" s="188" t="s">
        <v>486</v>
      </c>
      <c r="CH3" s="157" t="s">
        <v>486</v>
      </c>
      <c r="CI3" s="157" t="s">
        <v>403</v>
      </c>
      <c r="CJ3" s="157" t="s">
        <v>400</v>
      </c>
      <c r="CK3" s="157" t="s">
        <v>401</v>
      </c>
      <c r="CL3" s="191" t="s">
        <v>402</v>
      </c>
      <c r="CM3" s="208"/>
      <c r="CN3" s="117" t="s">
        <v>400</v>
      </c>
      <c r="CO3" s="157" t="s">
        <v>403</v>
      </c>
      <c r="CP3" s="157" t="s">
        <v>404</v>
      </c>
      <c r="CQ3" s="157" t="s">
        <v>405</v>
      </c>
      <c r="CR3" s="157" t="s">
        <v>406</v>
      </c>
      <c r="CS3" s="224" t="s">
        <v>407</v>
      </c>
      <c r="CT3" s="225" t="s">
        <v>408</v>
      </c>
      <c r="CU3" s="157" t="s">
        <v>409</v>
      </c>
      <c r="CV3" s="157" t="s">
        <v>410</v>
      </c>
    </row>
    <row r="4" ht="15.75" spans="1:100">
      <c r="A4" s="114"/>
      <c r="B4" s="114"/>
      <c r="C4" s="118"/>
      <c r="D4" s="119">
        <v>2024</v>
      </c>
      <c r="E4" s="159">
        <v>2023</v>
      </c>
      <c r="F4" s="159">
        <v>2023</v>
      </c>
      <c r="G4" s="159" t="s">
        <v>400</v>
      </c>
      <c r="H4" s="160">
        <v>2022</v>
      </c>
      <c r="I4" s="182"/>
      <c r="J4" s="119">
        <f>+D4</f>
        <v>2024</v>
      </c>
      <c r="K4" s="159">
        <v>2023</v>
      </c>
      <c r="L4" s="159">
        <v>2023</v>
      </c>
      <c r="M4" s="159" t="s">
        <v>400</v>
      </c>
      <c r="N4" s="160">
        <v>2022</v>
      </c>
      <c r="O4" s="182"/>
      <c r="P4" s="119">
        <f>+J4</f>
        <v>2024</v>
      </c>
      <c r="Q4" s="159">
        <v>2023</v>
      </c>
      <c r="R4" s="159">
        <v>2023</v>
      </c>
      <c r="S4" s="159" t="s">
        <v>400</v>
      </c>
      <c r="T4" s="160">
        <v>2019</v>
      </c>
      <c r="U4" s="182"/>
      <c r="V4" s="119">
        <f>+P4</f>
        <v>2024</v>
      </c>
      <c r="W4" s="159">
        <v>2022</v>
      </c>
      <c r="X4" s="159">
        <v>2023</v>
      </c>
      <c r="Y4" s="159">
        <v>2023</v>
      </c>
      <c r="Z4" s="159" t="s">
        <v>400</v>
      </c>
      <c r="AA4" s="160">
        <v>2022</v>
      </c>
      <c r="AB4" s="182"/>
      <c r="AC4" s="119">
        <f>+V4</f>
        <v>2024</v>
      </c>
      <c r="AD4" s="159">
        <f>+Q4</f>
        <v>2023</v>
      </c>
      <c r="AE4" s="159">
        <v>2023</v>
      </c>
      <c r="AF4" s="159">
        <v>2023</v>
      </c>
      <c r="AG4" s="159" t="s">
        <v>400</v>
      </c>
      <c r="AH4" s="160">
        <v>2022</v>
      </c>
      <c r="AI4" s="182"/>
      <c r="AJ4" s="119">
        <v>2023</v>
      </c>
      <c r="AK4" s="159">
        <v>2022</v>
      </c>
      <c r="AL4" s="159">
        <v>2023</v>
      </c>
      <c r="AM4" s="159">
        <v>2023</v>
      </c>
      <c r="AN4" s="159" t="s">
        <v>400</v>
      </c>
      <c r="AO4" s="160">
        <v>2022</v>
      </c>
      <c r="AP4" s="182"/>
      <c r="AQ4" s="189">
        <v>2023</v>
      </c>
      <c r="AR4" s="190">
        <v>2022</v>
      </c>
      <c r="AS4" s="190">
        <v>2023</v>
      </c>
      <c r="AT4" s="190">
        <v>2023</v>
      </c>
      <c r="AU4" s="190" t="s">
        <v>400</v>
      </c>
      <c r="AV4" s="192">
        <v>2022</v>
      </c>
      <c r="AW4" s="182"/>
      <c r="AX4" s="119">
        <v>2020</v>
      </c>
      <c r="AY4" s="159">
        <v>2019</v>
      </c>
      <c r="AZ4" s="159">
        <v>2020</v>
      </c>
      <c r="BA4" s="159">
        <v>2020</v>
      </c>
      <c r="BB4" s="159" t="s">
        <v>400</v>
      </c>
      <c r="BC4" s="160">
        <v>2019</v>
      </c>
      <c r="BD4" s="182"/>
      <c r="BE4" s="119">
        <v>2020</v>
      </c>
      <c r="BF4" s="159">
        <v>2019</v>
      </c>
      <c r="BG4" s="159">
        <v>2020</v>
      </c>
      <c r="BH4" s="159">
        <v>2020</v>
      </c>
      <c r="BI4" s="159" t="s">
        <v>400</v>
      </c>
      <c r="BJ4" s="160">
        <v>2019</v>
      </c>
      <c r="BK4" s="182"/>
      <c r="BL4" s="119">
        <v>2020</v>
      </c>
      <c r="BM4" s="159">
        <v>2019</v>
      </c>
      <c r="BN4" s="159">
        <v>2020</v>
      </c>
      <c r="BO4" s="159">
        <v>2020</v>
      </c>
      <c r="BP4" s="159" t="s">
        <v>400</v>
      </c>
      <c r="BQ4" s="160">
        <v>2019</v>
      </c>
      <c r="BR4" s="182"/>
      <c r="BS4" s="119">
        <v>2020</v>
      </c>
      <c r="BT4" s="159">
        <v>2019</v>
      </c>
      <c r="BU4" s="159">
        <v>2020</v>
      </c>
      <c r="BV4" s="159">
        <v>2020</v>
      </c>
      <c r="BW4" s="159" t="s">
        <v>400</v>
      </c>
      <c r="BX4" s="160">
        <v>2019</v>
      </c>
      <c r="BY4" s="182"/>
      <c r="BZ4" s="119">
        <v>2020</v>
      </c>
      <c r="CA4" s="159">
        <v>2019</v>
      </c>
      <c r="CB4" s="159">
        <v>2020</v>
      </c>
      <c r="CC4" s="159">
        <v>2020</v>
      </c>
      <c r="CD4" s="159" t="s">
        <v>400</v>
      </c>
      <c r="CE4" s="160">
        <v>2019</v>
      </c>
      <c r="CF4" s="182"/>
      <c r="CG4" s="189">
        <v>2023</v>
      </c>
      <c r="CH4" s="190">
        <v>2022</v>
      </c>
      <c r="CI4" s="190">
        <v>2023</v>
      </c>
      <c r="CJ4" s="190">
        <v>2023</v>
      </c>
      <c r="CK4" s="190" t="s">
        <v>400</v>
      </c>
      <c r="CL4" s="192">
        <v>2022</v>
      </c>
      <c r="CM4" s="208"/>
      <c r="CN4" s="210">
        <v>2023</v>
      </c>
      <c r="CO4" s="190">
        <v>2023</v>
      </c>
      <c r="CP4" s="190">
        <v>2023</v>
      </c>
      <c r="CQ4" s="190">
        <v>2023</v>
      </c>
      <c r="CR4" s="190">
        <v>2022</v>
      </c>
      <c r="CS4" s="226">
        <v>2022</v>
      </c>
      <c r="CT4" s="190">
        <v>2022</v>
      </c>
      <c r="CU4" s="190">
        <v>2022</v>
      </c>
      <c r="CV4" s="190">
        <v>2022</v>
      </c>
    </row>
    <row r="5" s="109" customFormat="1" ht="15.75" spans="1:100">
      <c r="A5" s="120"/>
      <c r="B5" s="120"/>
      <c r="C5" s="120"/>
      <c r="D5" s="121"/>
      <c r="E5" s="121"/>
      <c r="F5" s="121"/>
      <c r="G5" s="121"/>
      <c r="H5" s="161"/>
      <c r="I5" s="113"/>
      <c r="J5" s="121"/>
      <c r="K5" s="121"/>
      <c r="L5" s="121"/>
      <c r="M5" s="121"/>
      <c r="N5" s="161"/>
      <c r="O5" s="113"/>
      <c r="P5" s="121"/>
      <c r="Q5" s="121"/>
      <c r="R5" s="121"/>
      <c r="S5" s="121"/>
      <c r="T5" s="161"/>
      <c r="U5" s="113"/>
      <c r="V5" s="121"/>
      <c r="W5" s="121"/>
      <c r="X5" s="121"/>
      <c r="Y5" s="121"/>
      <c r="Z5" s="121"/>
      <c r="AA5" s="161"/>
      <c r="AB5" s="113"/>
      <c r="AC5" s="121"/>
      <c r="AD5" s="121"/>
      <c r="AE5" s="121"/>
      <c r="AF5" s="121"/>
      <c r="AG5" s="121"/>
      <c r="AH5" s="161"/>
      <c r="AI5" s="113"/>
      <c r="AJ5" s="121"/>
      <c r="AK5" s="121"/>
      <c r="AL5" s="121"/>
      <c r="AM5" s="121"/>
      <c r="AN5" s="121"/>
      <c r="AO5" s="161"/>
      <c r="AP5" s="113"/>
      <c r="AQ5" s="121"/>
      <c r="AR5" s="121"/>
      <c r="AS5" s="121"/>
      <c r="AT5" s="121"/>
      <c r="AU5" s="121"/>
      <c r="AV5" s="161"/>
      <c r="AW5" s="113"/>
      <c r="AX5" s="121"/>
      <c r="AY5" s="121"/>
      <c r="AZ5" s="121"/>
      <c r="BA5" s="121"/>
      <c r="BB5" s="121"/>
      <c r="BC5" s="161"/>
      <c r="BD5" s="113"/>
      <c r="BE5" s="121"/>
      <c r="BF5" s="121"/>
      <c r="BG5" s="121"/>
      <c r="BH5" s="121"/>
      <c r="BI5" s="121"/>
      <c r="BJ5" s="161"/>
      <c r="BK5" s="113"/>
      <c r="BL5" s="121"/>
      <c r="BM5" s="121"/>
      <c r="BN5" s="121"/>
      <c r="BO5" s="121"/>
      <c r="BP5" s="121"/>
      <c r="BQ5" s="161"/>
      <c r="BR5" s="113"/>
      <c r="BS5" s="121"/>
      <c r="BT5" s="121"/>
      <c r="BU5" s="121"/>
      <c r="BV5" s="121"/>
      <c r="BW5" s="121"/>
      <c r="BX5" s="161"/>
      <c r="BY5" s="113"/>
      <c r="BZ5" s="121"/>
      <c r="CA5" s="121"/>
      <c r="CB5" s="121"/>
      <c r="CC5" s="121"/>
      <c r="CD5" s="121"/>
      <c r="CE5" s="161"/>
      <c r="CF5" s="113"/>
      <c r="CG5" s="121"/>
      <c r="CH5" s="121"/>
      <c r="CI5" s="121"/>
      <c r="CJ5" s="121"/>
      <c r="CK5" s="121"/>
      <c r="CL5" s="161"/>
      <c r="CN5" s="121"/>
      <c r="CO5" s="121"/>
      <c r="CP5" s="121"/>
      <c r="CQ5" s="121"/>
      <c r="CR5" s="121"/>
      <c r="CS5" s="121"/>
      <c r="CT5" s="121"/>
      <c r="CU5" s="121"/>
      <c r="CV5" s="121"/>
    </row>
    <row r="6" s="110" customFormat="1" ht="15.75" spans="1:100">
      <c r="A6" s="122" t="s">
        <v>487</v>
      </c>
      <c r="B6" s="123"/>
      <c r="C6" s="124"/>
      <c r="D6" s="125"/>
      <c r="E6" s="162"/>
      <c r="F6" s="162"/>
      <c r="G6" s="162">
        <f>D6-F6</f>
        <v>0</v>
      </c>
      <c r="H6" s="163" t="str">
        <f>IFERROR(D6/E6-1,"-")</f>
        <v>-</v>
      </c>
      <c r="I6" s="183"/>
      <c r="J6" s="125"/>
      <c r="K6" s="162"/>
      <c r="L6" s="162"/>
      <c r="M6" s="162">
        <f>J6-L6</f>
        <v>0</v>
      </c>
      <c r="N6" s="163" t="str">
        <f>IFERROR(J6/K6-1,"-")</f>
        <v>-</v>
      </c>
      <c r="O6" s="183"/>
      <c r="P6" s="125"/>
      <c r="Q6" s="162"/>
      <c r="R6" s="162"/>
      <c r="S6" s="162">
        <f>P6-R6</f>
        <v>0</v>
      </c>
      <c r="T6" s="163" t="str">
        <f>IFERROR(P6/Q6-1,"-")</f>
        <v>-</v>
      </c>
      <c r="U6" s="183"/>
      <c r="V6" s="125"/>
      <c r="W6" s="162"/>
      <c r="X6" s="162"/>
      <c r="Y6" s="162"/>
      <c r="Z6" s="162">
        <f>V6-Y6</f>
        <v>0</v>
      </c>
      <c r="AA6" s="163" t="str">
        <f>IFERROR(V6/W6-1,"-")</f>
        <v>-</v>
      </c>
      <c r="AB6" s="183"/>
      <c r="AC6" s="125"/>
      <c r="AD6" s="162"/>
      <c r="AE6" s="162"/>
      <c r="AF6" s="162"/>
      <c r="AG6" s="162">
        <f>AC6-AF6</f>
        <v>0</v>
      </c>
      <c r="AH6" s="163" t="str">
        <f>IFERROR(AC6/AD6-1,"-")</f>
        <v>-</v>
      </c>
      <c r="AI6" s="183"/>
      <c r="AJ6" s="125"/>
      <c r="AK6" s="162"/>
      <c r="AL6" s="162"/>
      <c r="AM6" s="162"/>
      <c r="AN6" s="162">
        <f>AJ6-AM6</f>
        <v>0</v>
      </c>
      <c r="AO6" s="163" t="str">
        <f>IFERROR(AJ6/AK6-1,"-")</f>
        <v>-</v>
      </c>
      <c r="AP6" s="183"/>
      <c r="AQ6" s="125"/>
      <c r="AR6" s="162"/>
      <c r="AS6" s="162"/>
      <c r="AT6" s="162"/>
      <c r="AU6" s="162">
        <f>AQ6-AT6</f>
        <v>0</v>
      </c>
      <c r="AV6" s="163" t="str">
        <f>IFERROR(AQ6/AR6-1,"-")</f>
        <v>-</v>
      </c>
      <c r="AW6" s="183"/>
      <c r="AX6" s="125"/>
      <c r="AY6" s="162"/>
      <c r="AZ6" s="162"/>
      <c r="BA6" s="162"/>
      <c r="BB6" s="162">
        <f>AX6-BA6</f>
        <v>0</v>
      </c>
      <c r="BC6" s="163" t="str">
        <f>IFERROR(AX6/AY6-1,"-")</f>
        <v>-</v>
      </c>
      <c r="BD6" s="183"/>
      <c r="BE6" s="125"/>
      <c r="BF6" s="162"/>
      <c r="BG6" s="162"/>
      <c r="BH6" s="162"/>
      <c r="BI6" s="162">
        <f>BE6-BH6</f>
        <v>0</v>
      </c>
      <c r="BJ6" s="163" t="str">
        <f>IFERROR(BE6/BF6-1,"-")</f>
        <v>-</v>
      </c>
      <c r="BK6" s="183"/>
      <c r="BL6" s="125"/>
      <c r="BM6" s="162"/>
      <c r="BN6" s="162"/>
      <c r="BO6" s="162"/>
      <c r="BP6" s="162">
        <f>BL6-BO6</f>
        <v>0</v>
      </c>
      <c r="BQ6" s="163" t="str">
        <f>IFERROR(BL6/BM6-1,"-")</f>
        <v>-</v>
      </c>
      <c r="BR6" s="183"/>
      <c r="BS6" s="125"/>
      <c r="BT6" s="162"/>
      <c r="BU6" s="162"/>
      <c r="BV6" s="162"/>
      <c r="BW6" s="162">
        <f>BS6-BV6</f>
        <v>0</v>
      </c>
      <c r="BX6" s="163" t="str">
        <f>IFERROR(BS6/BT6-1,"-")</f>
        <v>-</v>
      </c>
      <c r="BY6" s="183"/>
      <c r="BZ6" s="125"/>
      <c r="CA6" s="162"/>
      <c r="CB6" s="162"/>
      <c r="CC6" s="162"/>
      <c r="CD6" s="162">
        <f>BZ6-CC6</f>
        <v>0</v>
      </c>
      <c r="CE6" s="163" t="str">
        <f>IFERROR(BZ6/CA6-1,"-")</f>
        <v>-</v>
      </c>
      <c r="CF6" s="183"/>
      <c r="CG6" s="196">
        <f>+AJ6</f>
        <v>0</v>
      </c>
      <c r="CH6" s="197">
        <f t="shared" ref="CH6:CJ6" si="0">+AK6</f>
        <v>0</v>
      </c>
      <c r="CI6" s="197">
        <f t="shared" si="0"/>
        <v>0</v>
      </c>
      <c r="CJ6" s="197">
        <f t="shared" si="0"/>
        <v>0</v>
      </c>
      <c r="CK6" s="197">
        <f>CG6-CJ6</f>
        <v>0</v>
      </c>
      <c r="CL6" s="211" t="str">
        <f>IFERROR(CG6/CH6-1,"-")</f>
        <v>-</v>
      </c>
      <c r="CM6" s="212"/>
      <c r="CN6" s="196"/>
      <c r="CO6" s="196"/>
      <c r="CP6" s="196"/>
      <c r="CQ6" s="196"/>
      <c r="CR6" s="196"/>
      <c r="CS6" s="211" t="str">
        <f>IFERROR(CN6/$CR6-1,"")</f>
        <v/>
      </c>
      <c r="CT6" s="211" t="str">
        <f>IFERROR(CO6/$CR6-1,"")</f>
        <v/>
      </c>
      <c r="CU6" s="211" t="str">
        <f>IFERROR(CP6/$CR6-1,"")</f>
        <v/>
      </c>
      <c r="CV6" s="211" t="str">
        <f>IFERROR(CQ6/$CR6-1,"")</f>
        <v/>
      </c>
    </row>
    <row r="7" ht="5.25" customHeight="1" spans="1:100">
      <c r="A7" s="126"/>
      <c r="B7" s="126"/>
      <c r="C7" s="127"/>
      <c r="D7" s="128"/>
      <c r="E7" s="128"/>
      <c r="F7" s="128"/>
      <c r="G7" s="164"/>
      <c r="H7" s="165"/>
      <c r="J7" s="128"/>
      <c r="K7" s="128"/>
      <c r="L7" s="128"/>
      <c r="M7" s="164"/>
      <c r="N7" s="165"/>
      <c r="P7" s="128"/>
      <c r="Q7" s="128"/>
      <c r="R7" s="128"/>
      <c r="S7" s="164"/>
      <c r="T7" s="165"/>
      <c r="V7" s="128"/>
      <c r="W7" s="128"/>
      <c r="X7" s="128"/>
      <c r="Y7" s="128"/>
      <c r="Z7" s="164"/>
      <c r="AA7" s="165"/>
      <c r="AC7" s="128"/>
      <c r="AD7" s="128"/>
      <c r="AE7" s="128"/>
      <c r="AF7" s="128"/>
      <c r="AG7" s="164"/>
      <c r="AH7" s="165"/>
      <c r="AJ7" s="128"/>
      <c r="AK7" s="128"/>
      <c r="AL7" s="128"/>
      <c r="AM7" s="128"/>
      <c r="AN7" s="164"/>
      <c r="AO7" s="165"/>
      <c r="AQ7" s="128"/>
      <c r="AR7" s="128"/>
      <c r="AS7" s="128"/>
      <c r="AT7" s="128"/>
      <c r="AU7" s="164"/>
      <c r="AV7" s="165"/>
      <c r="AX7" s="128"/>
      <c r="AY7" s="128"/>
      <c r="AZ7" s="128"/>
      <c r="BA7" s="128"/>
      <c r="BB7" s="164"/>
      <c r="BC7" s="165"/>
      <c r="BE7" s="128"/>
      <c r="BF7" s="128"/>
      <c r="BG7" s="128"/>
      <c r="BH7" s="128"/>
      <c r="BI7" s="164"/>
      <c r="BJ7" s="165"/>
      <c r="BL7" s="128"/>
      <c r="BM7" s="128"/>
      <c r="BN7" s="128"/>
      <c r="BO7" s="128"/>
      <c r="BP7" s="164"/>
      <c r="BQ7" s="165"/>
      <c r="BS7" s="128"/>
      <c r="BT7" s="128"/>
      <c r="BU7" s="128"/>
      <c r="BV7" s="128"/>
      <c r="BW7" s="164"/>
      <c r="BX7" s="165"/>
      <c r="BZ7" s="128"/>
      <c r="CA7" s="128"/>
      <c r="CB7" s="128"/>
      <c r="CC7" s="128"/>
      <c r="CD7" s="164"/>
      <c r="CE7" s="165"/>
      <c r="CG7" s="128"/>
      <c r="CH7" s="128"/>
      <c r="CI7" s="128"/>
      <c r="CJ7" s="128"/>
      <c r="CK7" s="164"/>
      <c r="CL7" s="165"/>
      <c r="CN7" s="128"/>
      <c r="CO7" s="128"/>
      <c r="CP7" s="128"/>
      <c r="CQ7" s="128"/>
      <c r="CR7" s="128"/>
      <c r="CS7" s="165"/>
      <c r="CT7" s="165"/>
      <c r="CU7" s="165"/>
      <c r="CV7" s="165"/>
    </row>
    <row r="8" s="110" customFormat="1" ht="15.75" spans="1:100">
      <c r="A8" s="122" t="s">
        <v>488</v>
      </c>
      <c r="B8" s="123"/>
      <c r="C8" s="124"/>
      <c r="D8" s="125"/>
      <c r="E8" s="162"/>
      <c r="F8" s="162"/>
      <c r="G8" s="162">
        <f>D8-F8</f>
        <v>0</v>
      </c>
      <c r="H8" s="163" t="str">
        <f>IFERROR(D8/E8-1,"-")</f>
        <v>-</v>
      </c>
      <c r="I8" s="183"/>
      <c r="J8" s="125"/>
      <c r="K8" s="162"/>
      <c r="L8" s="162"/>
      <c r="M8" s="162">
        <f>J8-L8</f>
        <v>0</v>
      </c>
      <c r="N8" s="163" t="str">
        <f>IFERROR(J8/K8-1,"-")</f>
        <v>-</v>
      </c>
      <c r="O8" s="183"/>
      <c r="P8" s="125"/>
      <c r="Q8" s="162"/>
      <c r="R8" s="162"/>
      <c r="S8" s="162">
        <f>P8-R8</f>
        <v>0</v>
      </c>
      <c r="T8" s="163" t="str">
        <f>IFERROR(P8/Q8-1,"-")</f>
        <v>-</v>
      </c>
      <c r="U8" s="183"/>
      <c r="V8" s="125"/>
      <c r="W8" s="162"/>
      <c r="X8" s="162"/>
      <c r="Y8" s="162"/>
      <c r="Z8" s="162">
        <f>V8-Y8</f>
        <v>0</v>
      </c>
      <c r="AA8" s="163" t="str">
        <f>IFERROR(V8/W8-1,"-")</f>
        <v>-</v>
      </c>
      <c r="AB8" s="183"/>
      <c r="AC8" s="125"/>
      <c r="AD8" s="162"/>
      <c r="AE8" s="162"/>
      <c r="AF8" s="162"/>
      <c r="AG8" s="162">
        <f>AC8-AF8</f>
        <v>0</v>
      </c>
      <c r="AH8" s="163" t="str">
        <f>IFERROR(AC8/AD8-1,"-")</f>
        <v>-</v>
      </c>
      <c r="AI8" s="183"/>
      <c r="AJ8" s="125"/>
      <c r="AK8" s="162"/>
      <c r="AL8" s="162"/>
      <c r="AM8" s="162"/>
      <c r="AN8" s="162">
        <f>AJ8-AM8</f>
        <v>0</v>
      </c>
      <c r="AO8" s="163" t="str">
        <f>IFERROR(AJ8/AK8-1,"-")</f>
        <v>-</v>
      </c>
      <c r="AP8" s="183"/>
      <c r="AQ8" s="125"/>
      <c r="AR8" s="162"/>
      <c r="AS8" s="162"/>
      <c r="AT8" s="162"/>
      <c r="AU8" s="162">
        <f>AQ8-AT8</f>
        <v>0</v>
      </c>
      <c r="AV8" s="163" t="str">
        <f>IFERROR(AQ8/AR8-1,"-")</f>
        <v>-</v>
      </c>
      <c r="AW8" s="183"/>
      <c r="AX8" s="125"/>
      <c r="AY8" s="162"/>
      <c r="AZ8" s="162"/>
      <c r="BA8" s="162"/>
      <c r="BB8" s="162">
        <f>AX8-BA8</f>
        <v>0</v>
      </c>
      <c r="BC8" s="163" t="str">
        <f>IFERROR(AX8/AY8-1,"-")</f>
        <v>-</v>
      </c>
      <c r="BD8" s="183"/>
      <c r="BE8" s="125"/>
      <c r="BF8" s="162"/>
      <c r="BG8" s="162"/>
      <c r="BH8" s="162"/>
      <c r="BI8" s="162">
        <f>BE8-BH8</f>
        <v>0</v>
      </c>
      <c r="BJ8" s="163" t="str">
        <f>IFERROR(BE8/BF8-1,"-")</f>
        <v>-</v>
      </c>
      <c r="BK8" s="183"/>
      <c r="BL8" s="125"/>
      <c r="BM8" s="162"/>
      <c r="BN8" s="162"/>
      <c r="BO8" s="162"/>
      <c r="BP8" s="162">
        <f>BL8-BO8</f>
        <v>0</v>
      </c>
      <c r="BQ8" s="163" t="str">
        <f>IFERROR(BL8/BM8-1,"-")</f>
        <v>-</v>
      </c>
      <c r="BR8" s="183"/>
      <c r="BS8" s="125"/>
      <c r="BT8" s="162"/>
      <c r="BU8" s="162"/>
      <c r="BV8" s="162"/>
      <c r="BW8" s="162">
        <f>BS8-BV8</f>
        <v>0</v>
      </c>
      <c r="BX8" s="163" t="str">
        <f>IFERROR(BS8/BT8-1,"-")</f>
        <v>-</v>
      </c>
      <c r="BY8" s="183"/>
      <c r="BZ8" s="125"/>
      <c r="CA8" s="162"/>
      <c r="CB8" s="162"/>
      <c r="CC8" s="162"/>
      <c r="CD8" s="162">
        <f>BZ8-CC8</f>
        <v>0</v>
      </c>
      <c r="CE8" s="163" t="str">
        <f>IFERROR(BZ8/CA8-1,"-")</f>
        <v>-</v>
      </c>
      <c r="CF8" s="183"/>
      <c r="CG8" s="196">
        <f>+AJ8</f>
        <v>0</v>
      </c>
      <c r="CH8" s="197">
        <f t="shared" ref="CH8" si="1">+AK8</f>
        <v>0</v>
      </c>
      <c r="CI8" s="197">
        <f t="shared" ref="CI8" si="2">+AL8</f>
        <v>0</v>
      </c>
      <c r="CJ8" s="197">
        <f t="shared" ref="CJ8" si="3">+AM8</f>
        <v>0</v>
      </c>
      <c r="CK8" s="197">
        <f>CG8-CJ8</f>
        <v>0</v>
      </c>
      <c r="CL8" s="211" t="str">
        <f>IFERROR(CG8/CH8-1,"-")</f>
        <v>-</v>
      </c>
      <c r="CM8" s="212"/>
      <c r="CN8" s="196"/>
      <c r="CO8" s="196"/>
      <c r="CP8" s="196"/>
      <c r="CQ8" s="196"/>
      <c r="CR8" s="196"/>
      <c r="CS8" s="211" t="str">
        <f>IFERROR(CN8/$CR8-1,"")</f>
        <v/>
      </c>
      <c r="CT8" s="211" t="str">
        <f>IFERROR(CO8/$CR8-1,"")</f>
        <v/>
      </c>
      <c r="CU8" s="211" t="str">
        <f>IFERROR(CP8/$CR8-1,"")</f>
        <v/>
      </c>
      <c r="CV8" s="211" t="str">
        <f>IFERROR(CQ8/$CR8-1,"")</f>
        <v/>
      </c>
    </row>
    <row r="9" ht="5.25" customHeight="1" spans="1:100">
      <c r="A9" s="126"/>
      <c r="B9" s="126"/>
      <c r="C9" s="127"/>
      <c r="D9" s="128"/>
      <c r="E9" s="128"/>
      <c r="F9" s="128"/>
      <c r="G9" s="164"/>
      <c r="H9" s="165"/>
      <c r="J9" s="128"/>
      <c r="K9" s="128"/>
      <c r="L9" s="128"/>
      <c r="M9" s="164"/>
      <c r="N9" s="165"/>
      <c r="P9" s="128"/>
      <c r="Q9" s="128"/>
      <c r="R9" s="128"/>
      <c r="S9" s="164"/>
      <c r="T9" s="165"/>
      <c r="V9" s="128"/>
      <c r="W9" s="128"/>
      <c r="X9" s="128"/>
      <c r="Y9" s="128"/>
      <c r="Z9" s="164"/>
      <c r="AA9" s="165"/>
      <c r="AC9" s="128"/>
      <c r="AD9" s="128"/>
      <c r="AE9" s="128"/>
      <c r="AF9" s="128"/>
      <c r="AG9" s="164"/>
      <c r="AH9" s="165"/>
      <c r="AJ9" s="128"/>
      <c r="AK9" s="128"/>
      <c r="AL9" s="128"/>
      <c r="AM9" s="128"/>
      <c r="AN9" s="164"/>
      <c r="AO9" s="165"/>
      <c r="AQ9" s="128"/>
      <c r="AR9" s="128"/>
      <c r="AS9" s="128"/>
      <c r="AT9" s="128"/>
      <c r="AU9" s="164"/>
      <c r="AV9" s="165"/>
      <c r="AX9" s="128"/>
      <c r="AY9" s="128"/>
      <c r="AZ9" s="128"/>
      <c r="BA9" s="128"/>
      <c r="BB9" s="164"/>
      <c r="BC9" s="165"/>
      <c r="BE9" s="128"/>
      <c r="BF9" s="128"/>
      <c r="BG9" s="128"/>
      <c r="BH9" s="128"/>
      <c r="BI9" s="164"/>
      <c r="BJ9" s="165"/>
      <c r="BL9" s="128"/>
      <c r="BM9" s="128"/>
      <c r="BN9" s="128"/>
      <c r="BO9" s="128"/>
      <c r="BP9" s="164"/>
      <c r="BQ9" s="165"/>
      <c r="BS9" s="128"/>
      <c r="BT9" s="128"/>
      <c r="BU9" s="128"/>
      <c r="BV9" s="128"/>
      <c r="BW9" s="164"/>
      <c r="BX9" s="165"/>
      <c r="BZ9" s="128"/>
      <c r="CA9" s="128"/>
      <c r="CB9" s="128"/>
      <c r="CC9" s="128"/>
      <c r="CD9" s="164"/>
      <c r="CE9" s="165"/>
      <c r="CG9" s="128"/>
      <c r="CH9" s="128"/>
      <c r="CI9" s="128"/>
      <c r="CJ9" s="128"/>
      <c r="CK9" s="164"/>
      <c r="CL9" s="165"/>
      <c r="CN9" s="128"/>
      <c r="CO9" s="128"/>
      <c r="CP9" s="128"/>
      <c r="CQ9" s="128"/>
      <c r="CR9" s="128"/>
      <c r="CS9" s="165"/>
      <c r="CT9" s="165"/>
      <c r="CU9" s="165"/>
      <c r="CV9" s="165"/>
    </row>
    <row r="10" s="110" customFormat="1" ht="15.75" spans="1:100">
      <c r="A10" s="122" t="s">
        <v>489</v>
      </c>
      <c r="B10" s="123"/>
      <c r="C10" s="124"/>
      <c r="D10" s="125"/>
      <c r="E10" s="162"/>
      <c r="F10" s="162"/>
      <c r="G10" s="162">
        <f>D10-F10</f>
        <v>0</v>
      </c>
      <c r="H10" s="163" t="str">
        <f>IFERROR(D10/E10-1,"-")</f>
        <v>-</v>
      </c>
      <c r="I10" s="183"/>
      <c r="J10" s="125"/>
      <c r="K10" s="162"/>
      <c r="L10" s="162"/>
      <c r="M10" s="162">
        <f>J10-L10</f>
        <v>0</v>
      </c>
      <c r="N10" s="163" t="str">
        <f>IFERROR(J10/K10-1,"-")</f>
        <v>-</v>
      </c>
      <c r="O10" s="183"/>
      <c r="P10" s="125"/>
      <c r="Q10" s="162"/>
      <c r="R10" s="162"/>
      <c r="S10" s="162">
        <f>P10-R10</f>
        <v>0</v>
      </c>
      <c r="T10" s="163" t="str">
        <f>IFERROR(P10/Q10-1,"-")</f>
        <v>-</v>
      </c>
      <c r="U10" s="183"/>
      <c r="V10" s="125"/>
      <c r="W10" s="162"/>
      <c r="X10" s="162"/>
      <c r="Y10" s="162"/>
      <c r="Z10" s="162">
        <f>V10-Y10</f>
        <v>0</v>
      </c>
      <c r="AA10" s="163" t="str">
        <f>IFERROR(V10/W10-1,"-")</f>
        <v>-</v>
      </c>
      <c r="AB10" s="183"/>
      <c r="AC10" s="125"/>
      <c r="AD10" s="162"/>
      <c r="AE10" s="162"/>
      <c r="AF10" s="162"/>
      <c r="AG10" s="162">
        <f>AC10-AF10</f>
        <v>0</v>
      </c>
      <c r="AH10" s="163" t="str">
        <f>IFERROR(AC10/AD10-1,"-")</f>
        <v>-</v>
      </c>
      <c r="AI10" s="183"/>
      <c r="AJ10" s="125"/>
      <c r="AK10" s="162"/>
      <c r="AL10" s="162"/>
      <c r="AM10" s="162"/>
      <c r="AN10" s="162">
        <f>AJ10-AM10</f>
        <v>0</v>
      </c>
      <c r="AO10" s="163" t="str">
        <f>IFERROR(AJ10/AK10-1,"-")</f>
        <v>-</v>
      </c>
      <c r="AP10" s="183"/>
      <c r="AQ10" s="125"/>
      <c r="AR10" s="162"/>
      <c r="AS10" s="162"/>
      <c r="AT10" s="162"/>
      <c r="AU10" s="162">
        <f>AQ10-AT10</f>
        <v>0</v>
      </c>
      <c r="AV10" s="163" t="str">
        <f>IFERROR(AQ10/AR10-1,"-")</f>
        <v>-</v>
      </c>
      <c r="AW10" s="183"/>
      <c r="AX10" s="125"/>
      <c r="AY10" s="162"/>
      <c r="AZ10" s="162"/>
      <c r="BA10" s="162"/>
      <c r="BB10" s="162">
        <f>AX10-BA10</f>
        <v>0</v>
      </c>
      <c r="BC10" s="163" t="str">
        <f>IFERROR(AX10/AY10-1,"-")</f>
        <v>-</v>
      </c>
      <c r="BD10" s="183"/>
      <c r="BE10" s="125"/>
      <c r="BF10" s="162"/>
      <c r="BG10" s="162"/>
      <c r="BH10" s="162"/>
      <c r="BI10" s="162">
        <f>BE10-BH10</f>
        <v>0</v>
      </c>
      <c r="BJ10" s="163" t="str">
        <f>IFERROR(BE10/BF10-1,"-")</f>
        <v>-</v>
      </c>
      <c r="BK10" s="183"/>
      <c r="BL10" s="125"/>
      <c r="BM10" s="162"/>
      <c r="BN10" s="162"/>
      <c r="BO10" s="162"/>
      <c r="BP10" s="162">
        <f>BL10-BO10</f>
        <v>0</v>
      </c>
      <c r="BQ10" s="163" t="str">
        <f>IFERROR(BL10/BM10-1,"-")</f>
        <v>-</v>
      </c>
      <c r="BR10" s="183"/>
      <c r="BS10" s="125"/>
      <c r="BT10" s="162"/>
      <c r="BU10" s="162"/>
      <c r="BV10" s="162"/>
      <c r="BW10" s="162">
        <f>BS10-BV10</f>
        <v>0</v>
      </c>
      <c r="BX10" s="163" t="str">
        <f>IFERROR(BS10/BT10-1,"-")</f>
        <v>-</v>
      </c>
      <c r="BY10" s="183"/>
      <c r="BZ10" s="125"/>
      <c r="CA10" s="162"/>
      <c r="CB10" s="162"/>
      <c r="CC10" s="162"/>
      <c r="CD10" s="162">
        <f>BZ10-CC10</f>
        <v>0</v>
      </c>
      <c r="CE10" s="163" t="str">
        <f>IFERROR(BZ10/CA10-1,"-")</f>
        <v>-</v>
      </c>
      <c r="CF10" s="183"/>
      <c r="CG10" s="196">
        <f>+AJ10</f>
        <v>0</v>
      </c>
      <c r="CH10" s="197">
        <f t="shared" ref="CH10" si="4">+AK10</f>
        <v>0</v>
      </c>
      <c r="CI10" s="197">
        <f t="shared" ref="CI10" si="5">+AL10</f>
        <v>0</v>
      </c>
      <c r="CJ10" s="197">
        <f t="shared" ref="CJ10" si="6">+AM10</f>
        <v>0</v>
      </c>
      <c r="CK10" s="197">
        <f>CG10-CJ10</f>
        <v>0</v>
      </c>
      <c r="CL10" s="211" t="str">
        <f>IFERROR(CG10/CH10-1,"-")</f>
        <v>-</v>
      </c>
      <c r="CM10" s="212"/>
      <c r="CN10" s="196"/>
      <c r="CO10" s="196"/>
      <c r="CP10" s="196"/>
      <c r="CQ10" s="196"/>
      <c r="CR10" s="196"/>
      <c r="CS10" s="211" t="str">
        <f>IFERROR(CN10/$CR10-1,"")</f>
        <v/>
      </c>
      <c r="CT10" s="211" t="str">
        <f>IFERROR(CO10/$CR10-1,"")</f>
        <v/>
      </c>
      <c r="CU10" s="211" t="str">
        <f>IFERROR(CP10/$CR10-1,"")</f>
        <v/>
      </c>
      <c r="CV10" s="211" t="str">
        <f>IFERROR(CQ10/$CR10-1,"")</f>
        <v/>
      </c>
    </row>
    <row r="11" ht="5.25" customHeight="1" spans="1:100">
      <c r="A11" s="129"/>
      <c r="B11" s="129"/>
      <c r="C11" s="120"/>
      <c r="D11" s="130"/>
      <c r="E11" s="130"/>
      <c r="F11" s="130"/>
      <c r="G11" s="130"/>
      <c r="H11" s="166"/>
      <c r="J11" s="130"/>
      <c r="K11" s="130"/>
      <c r="L11" s="130"/>
      <c r="M11" s="130"/>
      <c r="N11" s="166"/>
      <c r="P11" s="130"/>
      <c r="Q11" s="130"/>
      <c r="R11" s="130"/>
      <c r="S11" s="130"/>
      <c r="T11" s="166"/>
      <c r="V11" s="130"/>
      <c r="W11" s="130"/>
      <c r="X11" s="130"/>
      <c r="Y11" s="130"/>
      <c r="Z11" s="130"/>
      <c r="AA11" s="166"/>
      <c r="AC11" s="130"/>
      <c r="AD11" s="130"/>
      <c r="AE11" s="130"/>
      <c r="AF11" s="130"/>
      <c r="AG11" s="130"/>
      <c r="AH11" s="166"/>
      <c r="AJ11" s="130"/>
      <c r="AK11" s="130"/>
      <c r="AL11" s="130"/>
      <c r="AM11" s="130"/>
      <c r="AN11" s="130"/>
      <c r="AO11" s="166"/>
      <c r="AQ11" s="130"/>
      <c r="AR11" s="130"/>
      <c r="AS11" s="130"/>
      <c r="AT11" s="130"/>
      <c r="AU11" s="130"/>
      <c r="AV11" s="166"/>
      <c r="AX11" s="130"/>
      <c r="AY11" s="130"/>
      <c r="AZ11" s="130"/>
      <c r="BA11" s="130"/>
      <c r="BB11" s="130"/>
      <c r="BC11" s="166"/>
      <c r="BE11" s="130"/>
      <c r="BF11" s="130"/>
      <c r="BG11" s="130"/>
      <c r="BH11" s="130"/>
      <c r="BI11" s="130"/>
      <c r="BJ11" s="166"/>
      <c r="BL11" s="130"/>
      <c r="BM11" s="130"/>
      <c r="BN11" s="130"/>
      <c r="BO11" s="130"/>
      <c r="BP11" s="130"/>
      <c r="BQ11" s="166"/>
      <c r="BS11" s="130"/>
      <c r="BT11" s="130"/>
      <c r="BU11" s="130"/>
      <c r="BV11" s="130"/>
      <c r="BW11" s="130"/>
      <c r="BX11" s="166"/>
      <c r="BZ11" s="130"/>
      <c r="CA11" s="130"/>
      <c r="CB11" s="130"/>
      <c r="CC11" s="130"/>
      <c r="CD11" s="130"/>
      <c r="CE11" s="166"/>
      <c r="CG11" s="130"/>
      <c r="CH11" s="130"/>
      <c r="CI11" s="130"/>
      <c r="CJ11" s="130"/>
      <c r="CK11" s="130"/>
      <c r="CL11" s="166"/>
      <c r="CN11" s="130"/>
      <c r="CO11" s="130"/>
      <c r="CP11" s="130"/>
      <c r="CQ11" s="130"/>
      <c r="CR11" s="130"/>
      <c r="CS11" s="166"/>
      <c r="CT11" s="166"/>
      <c r="CU11" s="166"/>
      <c r="CV11" s="166"/>
    </row>
    <row r="12" s="110" customFormat="1" ht="15.75" spans="1:100">
      <c r="A12" s="131" t="s">
        <v>490</v>
      </c>
      <c r="B12" s="132"/>
      <c r="C12" s="124"/>
      <c r="D12" s="133">
        <f>SUM(D13:D25)</f>
        <v>0</v>
      </c>
      <c r="E12" s="167">
        <f>SUM(E13:E25)</f>
        <v>0</v>
      </c>
      <c r="F12" s="167">
        <f>SUM(F13:F25)</f>
        <v>0</v>
      </c>
      <c r="G12" s="167">
        <f t="shared" ref="G12:G24" si="7">D12-F12</f>
        <v>0</v>
      </c>
      <c r="H12" s="163" t="str">
        <f t="shared" ref="H12:H24" si="8">IFERROR(D12/E12-1,"-")</f>
        <v>-</v>
      </c>
      <c r="I12" s="183"/>
      <c r="J12" s="133">
        <f>SUM(J13:J25)</f>
        <v>0</v>
      </c>
      <c r="K12" s="167">
        <f>SUM(K13:K25)</f>
        <v>0</v>
      </c>
      <c r="L12" s="167">
        <f>SUM(L13:L25)</f>
        <v>0</v>
      </c>
      <c r="M12" s="167">
        <f t="shared" ref="M12:M24" si="9">J12-L12</f>
        <v>0</v>
      </c>
      <c r="N12" s="163" t="str">
        <f t="shared" ref="N12:N24" si="10">IFERROR(J12/K12-1,"-")</f>
        <v>-</v>
      </c>
      <c r="O12" s="183"/>
      <c r="P12" s="133">
        <f>SUM(P13:P25)</f>
        <v>0</v>
      </c>
      <c r="Q12" s="167">
        <f>SUM(Q13:Q25)</f>
        <v>0</v>
      </c>
      <c r="R12" s="167">
        <f>SUM(R13:R25)</f>
        <v>0</v>
      </c>
      <c r="S12" s="167">
        <f t="shared" ref="S12:S24" si="11">P12-R12</f>
        <v>0</v>
      </c>
      <c r="T12" s="163" t="str">
        <f t="shared" ref="T12:T24" si="12">IFERROR(P12/Q12-1,"-")</f>
        <v>-</v>
      </c>
      <c r="U12" s="183"/>
      <c r="V12" s="133">
        <f>SUM(V13:V25)</f>
        <v>0</v>
      </c>
      <c r="W12" s="167">
        <f>SUM(W13:W25)</f>
        <v>0</v>
      </c>
      <c r="X12" s="167">
        <f>SUM(X13:X25)</f>
        <v>0</v>
      </c>
      <c r="Y12" s="167">
        <f>SUM(Y13:Y25)</f>
        <v>0</v>
      </c>
      <c r="Z12" s="167">
        <f t="shared" ref="Z12:Z19" si="13">V12-Y12</f>
        <v>0</v>
      </c>
      <c r="AA12" s="163" t="str">
        <f t="shared" ref="AA12:AA24" si="14">IFERROR(V12/W12-1,"-")</f>
        <v>-</v>
      </c>
      <c r="AB12" s="183"/>
      <c r="AC12" s="133">
        <f>SUM(AC13:AC25)</f>
        <v>0</v>
      </c>
      <c r="AD12" s="167">
        <f>SUM(AD13:AD25)</f>
        <v>0</v>
      </c>
      <c r="AE12" s="167">
        <f>SUM(AE13:AE25)</f>
        <v>0</v>
      </c>
      <c r="AF12" s="167">
        <f>SUM(AF13:AF25)</f>
        <v>0</v>
      </c>
      <c r="AG12" s="167">
        <f t="shared" ref="AG12:AG24" si="15">AC12-AF12</f>
        <v>0</v>
      </c>
      <c r="AH12" s="163" t="str">
        <f t="shared" ref="AH12:AH24" si="16">IFERROR(AC12/AD12-1,"-")</f>
        <v>-</v>
      </c>
      <c r="AI12" s="183"/>
      <c r="AJ12" s="133">
        <f>SUM(AJ13:AJ25)</f>
        <v>0</v>
      </c>
      <c r="AK12" s="167">
        <f>SUM(AK13:AK25)</f>
        <v>0</v>
      </c>
      <c r="AL12" s="167">
        <f>SUM(AL13:AL25)</f>
        <v>0</v>
      </c>
      <c r="AM12" s="167">
        <f>SUM(AM13:AM25)</f>
        <v>0</v>
      </c>
      <c r="AN12" s="167">
        <f t="shared" ref="AN12:AN19" si="17">AJ12-AM12</f>
        <v>0</v>
      </c>
      <c r="AO12" s="163" t="str">
        <f t="shared" ref="AO12:AO24" si="18">IFERROR(AJ12/AK12-1,"-")</f>
        <v>-</v>
      </c>
      <c r="AP12" s="183"/>
      <c r="AQ12" s="133">
        <f>SUM(AQ13:AQ25)</f>
        <v>0</v>
      </c>
      <c r="AR12" s="167">
        <f>SUM(AR13:AR25)</f>
        <v>0</v>
      </c>
      <c r="AS12" s="167">
        <f>SUM(AS13:AS25)</f>
        <v>0</v>
      </c>
      <c r="AT12" s="167">
        <f>SUM(AT13:AT25)</f>
        <v>0</v>
      </c>
      <c r="AU12" s="167">
        <f t="shared" ref="AU12:AU19" si="19">AQ12-AT12</f>
        <v>0</v>
      </c>
      <c r="AV12" s="163" t="str">
        <f t="shared" ref="AV12:AV24" si="20">IFERROR(AQ12/AR12-1,"-")</f>
        <v>-</v>
      </c>
      <c r="AW12" s="183"/>
      <c r="AX12" s="133">
        <f>SUM(AX13:AX25)</f>
        <v>0</v>
      </c>
      <c r="AY12" s="167">
        <f>SUM(AY13:AY25)</f>
        <v>0</v>
      </c>
      <c r="AZ12" s="167">
        <f>SUM(AZ13:AZ25)</f>
        <v>0</v>
      </c>
      <c r="BA12" s="167">
        <f>SUM(BA13:BA25)</f>
        <v>0</v>
      </c>
      <c r="BB12" s="167">
        <f t="shared" ref="BB12:BB19" si="21">AX12-BA12</f>
        <v>0</v>
      </c>
      <c r="BC12" s="163" t="str">
        <f t="shared" ref="BC12:BC24" si="22">IFERROR(AX12/AY12-1,"-")</f>
        <v>-</v>
      </c>
      <c r="BD12" s="183"/>
      <c r="BE12" s="133">
        <f>SUM(BE13:BE25)</f>
        <v>0</v>
      </c>
      <c r="BF12" s="167">
        <f>SUM(BF13:BF25)</f>
        <v>0</v>
      </c>
      <c r="BG12" s="167">
        <f>SUM(BG13:BG25)</f>
        <v>0</v>
      </c>
      <c r="BH12" s="167">
        <f>SUM(BH13:BH25)</f>
        <v>0</v>
      </c>
      <c r="BI12" s="167">
        <f t="shared" ref="BI12:BI19" si="23">BE12-BH12</f>
        <v>0</v>
      </c>
      <c r="BJ12" s="163" t="str">
        <f t="shared" ref="BJ12:BJ24" si="24">IFERROR(BE12/BF12-1,"-")</f>
        <v>-</v>
      </c>
      <c r="BK12" s="183"/>
      <c r="BL12" s="133">
        <f>SUM(BL13:BL25)</f>
        <v>0</v>
      </c>
      <c r="BM12" s="167">
        <f>SUM(BM13:BM25)</f>
        <v>0</v>
      </c>
      <c r="BN12" s="167">
        <f>SUM(BN13:BN25)</f>
        <v>0</v>
      </c>
      <c r="BO12" s="167">
        <f>SUM(BO13:BO25)</f>
        <v>0</v>
      </c>
      <c r="BP12" s="167">
        <f t="shared" ref="BP12:BP19" si="25">BL12-BO12</f>
        <v>0</v>
      </c>
      <c r="BQ12" s="163" t="str">
        <f t="shared" ref="BQ12:BQ24" si="26">IFERROR(BL12/BM12-1,"-")</f>
        <v>-</v>
      </c>
      <c r="BR12" s="183"/>
      <c r="BS12" s="133">
        <f>SUM(BS13:BS25)</f>
        <v>0</v>
      </c>
      <c r="BT12" s="167">
        <f>SUM(BT13:BT25)</f>
        <v>0</v>
      </c>
      <c r="BU12" s="167">
        <f>SUM(BU13:BU25)</f>
        <v>0</v>
      </c>
      <c r="BV12" s="167">
        <f>SUM(BV13:BV25)</f>
        <v>0</v>
      </c>
      <c r="BW12" s="167">
        <f t="shared" ref="BW12:BW19" si="27">BS12-BV12</f>
        <v>0</v>
      </c>
      <c r="BX12" s="163" t="str">
        <f t="shared" ref="BX12:BX24" si="28">IFERROR(BS12/BT12-1,"-")</f>
        <v>-</v>
      </c>
      <c r="BY12" s="183"/>
      <c r="BZ12" s="133">
        <f>SUM(BZ13:BZ25)</f>
        <v>0</v>
      </c>
      <c r="CA12" s="167">
        <f>SUM(CA13:CA25)</f>
        <v>0</v>
      </c>
      <c r="CB12" s="167">
        <f>SUM(CB13:CB25)</f>
        <v>0</v>
      </c>
      <c r="CC12" s="167">
        <f>SUM(CC13:CC25)</f>
        <v>0</v>
      </c>
      <c r="CD12" s="167">
        <f t="shared" ref="CD12:CD19" si="29">BZ12-CC12</f>
        <v>0</v>
      </c>
      <c r="CE12" s="163" t="str">
        <f t="shared" ref="CE12:CE24" si="30">IFERROR(BZ12/CA12-1,"-")</f>
        <v>-</v>
      </c>
      <c r="CF12" s="183"/>
      <c r="CG12" s="198">
        <f>SUM(CG13:CG25)</f>
        <v>0</v>
      </c>
      <c r="CH12" s="199">
        <f>SUM(CH13:CH25)</f>
        <v>0</v>
      </c>
      <c r="CI12" s="199">
        <f>SUM(CI13:CI25)</f>
        <v>0</v>
      </c>
      <c r="CJ12" s="199">
        <f>SUM(CJ13:CJ25)</f>
        <v>0</v>
      </c>
      <c r="CK12" s="199">
        <f t="shared" ref="CK12:CK25" si="31">CG12-CJ12</f>
        <v>0</v>
      </c>
      <c r="CL12" s="211" t="str">
        <f t="shared" ref="CL12:CL40" si="32">IFERROR(CG12/CH12-1,"-")</f>
        <v>-</v>
      </c>
      <c r="CM12" s="212"/>
      <c r="CN12" s="198">
        <f>SUM(CN13:CN25)</f>
        <v>0</v>
      </c>
      <c r="CO12" s="198">
        <f>SUM(CO13:CO25)</f>
        <v>0</v>
      </c>
      <c r="CP12" s="198">
        <f>SUM(CP13:CP25)</f>
        <v>0</v>
      </c>
      <c r="CQ12" s="198">
        <f>SUM(CQ13:CQ25)</f>
        <v>0</v>
      </c>
      <c r="CR12" s="198">
        <f>SUM(CR13:CR25)</f>
        <v>0</v>
      </c>
      <c r="CS12" s="211" t="str">
        <f t="shared" ref="CS12:CS25" si="33">IFERROR(CN12/$CR12-1,"")</f>
        <v/>
      </c>
      <c r="CT12" s="211" t="str">
        <f t="shared" ref="CT12:CT25" si="34">IFERROR(CO12/$CR12-1,"")</f>
        <v/>
      </c>
      <c r="CU12" s="211" t="str">
        <f t="shared" ref="CU12:CU25" si="35">IFERROR(CP12/$CR12-1,"")</f>
        <v/>
      </c>
      <c r="CV12" s="211" t="str">
        <f t="shared" ref="CV12:CV25" si="36">IFERROR(CQ12/$CR12-1,"")</f>
        <v/>
      </c>
    </row>
    <row r="13" spans="1:100">
      <c r="A13" s="134"/>
      <c r="B13" s="135" t="s">
        <v>491</v>
      </c>
      <c r="C13" s="120"/>
      <c r="D13" s="136"/>
      <c r="E13" s="168"/>
      <c r="F13" s="168"/>
      <c r="G13" s="169">
        <f t="shared" si="7"/>
        <v>0</v>
      </c>
      <c r="H13" s="170" t="str">
        <f t="shared" si="8"/>
        <v>-</v>
      </c>
      <c r="J13" s="136"/>
      <c r="K13" s="168"/>
      <c r="L13" s="168"/>
      <c r="M13" s="169">
        <f t="shared" si="9"/>
        <v>0</v>
      </c>
      <c r="N13" s="170" t="str">
        <f t="shared" si="10"/>
        <v>-</v>
      </c>
      <c r="P13" s="136"/>
      <c r="Q13" s="168"/>
      <c r="R13" s="168"/>
      <c r="S13" s="169">
        <f t="shared" si="11"/>
        <v>0</v>
      </c>
      <c r="T13" s="170" t="str">
        <f t="shared" si="12"/>
        <v>-</v>
      </c>
      <c r="V13" s="136"/>
      <c r="W13" s="168"/>
      <c r="X13" s="168"/>
      <c r="Y13" s="168"/>
      <c r="Z13" s="169">
        <f t="shared" si="13"/>
        <v>0</v>
      </c>
      <c r="AA13" s="170" t="str">
        <f t="shared" si="14"/>
        <v>-</v>
      </c>
      <c r="AC13" s="136"/>
      <c r="AD13" s="168"/>
      <c r="AE13" s="168"/>
      <c r="AF13" s="168"/>
      <c r="AG13" s="169">
        <f t="shared" si="15"/>
        <v>0</v>
      </c>
      <c r="AH13" s="170" t="str">
        <f t="shared" si="16"/>
        <v>-</v>
      </c>
      <c r="AJ13" s="136"/>
      <c r="AK13" s="168"/>
      <c r="AL13" s="168"/>
      <c r="AM13" s="168"/>
      <c r="AN13" s="169">
        <f t="shared" si="17"/>
        <v>0</v>
      </c>
      <c r="AO13" s="170" t="str">
        <f t="shared" si="18"/>
        <v>-</v>
      </c>
      <c r="AQ13" s="136"/>
      <c r="AR13" s="168"/>
      <c r="AS13" s="168"/>
      <c r="AT13" s="168"/>
      <c r="AU13" s="169">
        <f t="shared" si="19"/>
        <v>0</v>
      </c>
      <c r="AV13" s="170" t="str">
        <f t="shared" si="20"/>
        <v>-</v>
      </c>
      <c r="AX13" s="136"/>
      <c r="AY13" s="168"/>
      <c r="AZ13" s="168"/>
      <c r="BA13" s="168"/>
      <c r="BB13" s="169">
        <f t="shared" si="21"/>
        <v>0</v>
      </c>
      <c r="BC13" s="170" t="str">
        <f t="shared" si="22"/>
        <v>-</v>
      </c>
      <c r="BE13" s="136"/>
      <c r="BF13" s="168"/>
      <c r="BG13" s="168"/>
      <c r="BH13" s="168"/>
      <c r="BI13" s="169">
        <f t="shared" si="23"/>
        <v>0</v>
      </c>
      <c r="BJ13" s="170" t="str">
        <f t="shared" si="24"/>
        <v>-</v>
      </c>
      <c r="BL13" s="136"/>
      <c r="BM13" s="168"/>
      <c r="BN13" s="168"/>
      <c r="BO13" s="168"/>
      <c r="BP13" s="169">
        <f t="shared" si="25"/>
        <v>0</v>
      </c>
      <c r="BQ13" s="170" t="str">
        <f t="shared" si="26"/>
        <v>-</v>
      </c>
      <c r="BS13" s="136"/>
      <c r="BT13" s="168"/>
      <c r="BU13" s="168"/>
      <c r="BV13" s="168"/>
      <c r="BW13" s="169">
        <f t="shared" si="27"/>
        <v>0</v>
      </c>
      <c r="BX13" s="170" t="str">
        <f t="shared" si="28"/>
        <v>-</v>
      </c>
      <c r="BZ13" s="136"/>
      <c r="CA13" s="168"/>
      <c r="CB13" s="168"/>
      <c r="CC13" s="168"/>
      <c r="CD13" s="169">
        <f t="shared" si="29"/>
        <v>0</v>
      </c>
      <c r="CE13" s="170" t="str">
        <f t="shared" si="30"/>
        <v>-</v>
      </c>
      <c r="CG13" s="200">
        <f>SUM(D13,J13,P13,V13,AC13,AJ13,AQ13,AX13,BE13,BL13,BS13,BZ13)</f>
        <v>0</v>
      </c>
      <c r="CH13" s="141">
        <f>SUM(E13,K13,Q13,W13,AD13,AK13,AR13,AY13,BF13,BM13,BT13,CA13)</f>
        <v>0</v>
      </c>
      <c r="CI13" s="141">
        <f>SUM(D13,J13,P13,V13,AC13,AJ13,AQ13,AX13,BG13,BN13,BU13,CB13)</f>
        <v>0</v>
      </c>
      <c r="CJ13" s="141">
        <f t="shared" ref="CJ13:CJ25" si="37">SUM(F13,L13,R13,Y13,AF13,AM13,AT13,BA13,BH13,BO13,BV13,CC13)</f>
        <v>0</v>
      </c>
      <c r="CK13" s="213">
        <f t="shared" si="31"/>
        <v>0</v>
      </c>
      <c r="CL13" s="214" t="str">
        <f t="shared" si="32"/>
        <v>-</v>
      </c>
      <c r="CN13" s="200"/>
      <c r="CO13" s="200"/>
      <c r="CP13" s="200"/>
      <c r="CQ13" s="200"/>
      <c r="CR13" s="200"/>
      <c r="CS13" s="214" t="str">
        <f t="shared" si="33"/>
        <v/>
      </c>
      <c r="CT13" s="214" t="str">
        <f t="shared" si="34"/>
        <v/>
      </c>
      <c r="CU13" s="214" t="str">
        <f t="shared" si="35"/>
        <v/>
      </c>
      <c r="CV13" s="214" t="str">
        <f t="shared" si="36"/>
        <v/>
      </c>
    </row>
    <row r="14" spans="1:100">
      <c r="A14" s="134"/>
      <c r="B14" s="135" t="s">
        <v>492</v>
      </c>
      <c r="C14" s="120"/>
      <c r="D14" s="137"/>
      <c r="E14" s="141"/>
      <c r="F14" s="141"/>
      <c r="G14" s="171">
        <f t="shared" si="7"/>
        <v>0</v>
      </c>
      <c r="H14" s="172" t="str">
        <f t="shared" si="8"/>
        <v>-</v>
      </c>
      <c r="J14" s="137"/>
      <c r="K14" s="141"/>
      <c r="L14" s="141"/>
      <c r="M14" s="171">
        <f t="shared" si="9"/>
        <v>0</v>
      </c>
      <c r="N14" s="172" t="str">
        <f t="shared" si="10"/>
        <v>-</v>
      </c>
      <c r="P14" s="137"/>
      <c r="Q14" s="141"/>
      <c r="R14" s="141"/>
      <c r="S14" s="171">
        <f t="shared" si="11"/>
        <v>0</v>
      </c>
      <c r="T14" s="172" t="str">
        <f t="shared" si="12"/>
        <v>-</v>
      </c>
      <c r="V14" s="137"/>
      <c r="W14" s="141"/>
      <c r="X14" s="141"/>
      <c r="Y14" s="141"/>
      <c r="Z14" s="171">
        <f t="shared" si="13"/>
        <v>0</v>
      </c>
      <c r="AA14" s="172" t="str">
        <f t="shared" si="14"/>
        <v>-</v>
      </c>
      <c r="AC14" s="137"/>
      <c r="AD14" s="141"/>
      <c r="AE14" s="141"/>
      <c r="AF14" s="141"/>
      <c r="AG14" s="171">
        <f t="shared" si="15"/>
        <v>0</v>
      </c>
      <c r="AH14" s="172" t="str">
        <f t="shared" si="16"/>
        <v>-</v>
      </c>
      <c r="AJ14" s="137"/>
      <c r="AK14" s="141"/>
      <c r="AL14" s="141"/>
      <c r="AM14" s="141"/>
      <c r="AN14" s="171">
        <f t="shared" si="17"/>
        <v>0</v>
      </c>
      <c r="AO14" s="172" t="str">
        <f t="shared" si="18"/>
        <v>-</v>
      </c>
      <c r="AQ14" s="137"/>
      <c r="AR14" s="141"/>
      <c r="AS14" s="141"/>
      <c r="AT14" s="141"/>
      <c r="AU14" s="171">
        <f t="shared" si="19"/>
        <v>0</v>
      </c>
      <c r="AV14" s="172" t="str">
        <f t="shared" si="20"/>
        <v>-</v>
      </c>
      <c r="AX14" s="137"/>
      <c r="AY14" s="141"/>
      <c r="AZ14" s="141"/>
      <c r="BA14" s="141"/>
      <c r="BB14" s="171">
        <f t="shared" si="21"/>
        <v>0</v>
      </c>
      <c r="BC14" s="172" t="str">
        <f t="shared" si="22"/>
        <v>-</v>
      </c>
      <c r="BE14" s="137"/>
      <c r="BF14" s="141"/>
      <c r="BG14" s="141"/>
      <c r="BH14" s="141"/>
      <c r="BI14" s="171">
        <f t="shared" si="23"/>
        <v>0</v>
      </c>
      <c r="BJ14" s="172" t="str">
        <f t="shared" si="24"/>
        <v>-</v>
      </c>
      <c r="BL14" s="137"/>
      <c r="BM14" s="141"/>
      <c r="BN14" s="141"/>
      <c r="BO14" s="141"/>
      <c r="BP14" s="171">
        <f t="shared" si="25"/>
        <v>0</v>
      </c>
      <c r="BQ14" s="172" t="str">
        <f t="shared" si="26"/>
        <v>-</v>
      </c>
      <c r="BS14" s="137"/>
      <c r="BT14" s="141"/>
      <c r="BU14" s="141"/>
      <c r="BV14" s="141"/>
      <c r="BW14" s="171">
        <f t="shared" si="27"/>
        <v>0</v>
      </c>
      <c r="BX14" s="172" t="str">
        <f t="shared" si="28"/>
        <v>-</v>
      </c>
      <c r="BZ14" s="137"/>
      <c r="CA14" s="141"/>
      <c r="CB14" s="141"/>
      <c r="CC14" s="141"/>
      <c r="CD14" s="171">
        <f t="shared" si="29"/>
        <v>0</v>
      </c>
      <c r="CE14" s="172" t="str">
        <f t="shared" si="30"/>
        <v>-</v>
      </c>
      <c r="CG14" s="200">
        <f>SUM(D14,J14,P14,V14,AC14,AJ14,AQ14,AX14,BE14,BL14,BS14,BZ14)</f>
        <v>0</v>
      </c>
      <c r="CH14" s="141">
        <f>SUM(E14,K14,Q14,W14,AD14,AK14,AR14,AY14,BF14,BM14,BT14,CA14)</f>
        <v>0</v>
      </c>
      <c r="CI14" s="141">
        <f t="shared" ref="CI14:CI25" si="38">SUM(D14,J14,P14,V14,AC14,AJ14,AQ14,AX14,BG14,BN14,BU14,CB14)</f>
        <v>0</v>
      </c>
      <c r="CJ14" s="141">
        <f t="shared" si="37"/>
        <v>0</v>
      </c>
      <c r="CK14" s="213">
        <f t="shared" si="31"/>
        <v>0</v>
      </c>
      <c r="CL14" s="214" t="str">
        <f t="shared" si="32"/>
        <v>-</v>
      </c>
      <c r="CN14" s="200"/>
      <c r="CO14" s="200"/>
      <c r="CP14" s="200"/>
      <c r="CQ14" s="200"/>
      <c r="CR14" s="200"/>
      <c r="CS14" s="214" t="str">
        <f t="shared" si="33"/>
        <v/>
      </c>
      <c r="CT14" s="214" t="str">
        <f t="shared" si="34"/>
        <v/>
      </c>
      <c r="CU14" s="214" t="str">
        <f t="shared" si="35"/>
        <v/>
      </c>
      <c r="CV14" s="214" t="str">
        <f t="shared" si="36"/>
        <v/>
      </c>
    </row>
    <row r="15" spans="1:100">
      <c r="A15" s="134"/>
      <c r="B15" s="135" t="s">
        <v>493</v>
      </c>
      <c r="C15" s="120"/>
      <c r="D15" s="137"/>
      <c r="E15" s="141"/>
      <c r="F15" s="141"/>
      <c r="G15" s="171">
        <f t="shared" si="7"/>
        <v>0</v>
      </c>
      <c r="H15" s="172" t="str">
        <f t="shared" si="8"/>
        <v>-</v>
      </c>
      <c r="J15" s="137"/>
      <c r="K15" s="141"/>
      <c r="L15" s="141"/>
      <c r="M15" s="171">
        <f t="shared" si="9"/>
        <v>0</v>
      </c>
      <c r="N15" s="172" t="str">
        <f t="shared" si="10"/>
        <v>-</v>
      </c>
      <c r="P15" s="137"/>
      <c r="Q15" s="141"/>
      <c r="R15" s="141"/>
      <c r="S15" s="171">
        <f t="shared" si="11"/>
        <v>0</v>
      </c>
      <c r="T15" s="172" t="str">
        <f t="shared" si="12"/>
        <v>-</v>
      </c>
      <c r="V15" s="137"/>
      <c r="W15" s="141"/>
      <c r="X15" s="141"/>
      <c r="Y15" s="141"/>
      <c r="Z15" s="171">
        <f t="shared" si="13"/>
        <v>0</v>
      </c>
      <c r="AA15" s="172" t="str">
        <f t="shared" si="14"/>
        <v>-</v>
      </c>
      <c r="AC15" s="137"/>
      <c r="AD15" s="141"/>
      <c r="AE15" s="141"/>
      <c r="AF15" s="141"/>
      <c r="AG15" s="171">
        <f t="shared" si="15"/>
        <v>0</v>
      </c>
      <c r="AH15" s="172" t="str">
        <f t="shared" si="16"/>
        <v>-</v>
      </c>
      <c r="AJ15" s="137"/>
      <c r="AK15" s="141"/>
      <c r="AL15" s="141"/>
      <c r="AM15" s="141"/>
      <c r="AN15" s="171">
        <f t="shared" si="17"/>
        <v>0</v>
      </c>
      <c r="AO15" s="172" t="str">
        <f t="shared" si="18"/>
        <v>-</v>
      </c>
      <c r="AQ15" s="137"/>
      <c r="AR15" s="141"/>
      <c r="AS15" s="141"/>
      <c r="AT15" s="141"/>
      <c r="AU15" s="171">
        <f t="shared" si="19"/>
        <v>0</v>
      </c>
      <c r="AV15" s="172" t="str">
        <f t="shared" si="20"/>
        <v>-</v>
      </c>
      <c r="AX15" s="137"/>
      <c r="AY15" s="141"/>
      <c r="AZ15" s="141"/>
      <c r="BA15" s="141"/>
      <c r="BB15" s="171">
        <f t="shared" si="21"/>
        <v>0</v>
      </c>
      <c r="BC15" s="172" t="str">
        <f t="shared" si="22"/>
        <v>-</v>
      </c>
      <c r="BE15" s="137"/>
      <c r="BF15" s="141"/>
      <c r="BG15" s="141"/>
      <c r="BH15" s="141"/>
      <c r="BI15" s="171">
        <f t="shared" si="23"/>
        <v>0</v>
      </c>
      <c r="BJ15" s="172" t="str">
        <f t="shared" si="24"/>
        <v>-</v>
      </c>
      <c r="BL15" s="137"/>
      <c r="BM15" s="141"/>
      <c r="BN15" s="141"/>
      <c r="BO15" s="141"/>
      <c r="BP15" s="171">
        <f t="shared" si="25"/>
        <v>0</v>
      </c>
      <c r="BQ15" s="172" t="str">
        <f t="shared" si="26"/>
        <v>-</v>
      </c>
      <c r="BS15" s="137"/>
      <c r="BT15" s="141"/>
      <c r="BU15" s="141"/>
      <c r="BV15" s="141"/>
      <c r="BW15" s="171">
        <f t="shared" si="27"/>
        <v>0</v>
      </c>
      <c r="BX15" s="172" t="str">
        <f t="shared" si="28"/>
        <v>-</v>
      </c>
      <c r="BZ15" s="137"/>
      <c r="CA15" s="141"/>
      <c r="CB15" s="141"/>
      <c r="CC15" s="141"/>
      <c r="CD15" s="171">
        <f t="shared" si="29"/>
        <v>0</v>
      </c>
      <c r="CE15" s="172" t="str">
        <f t="shared" si="30"/>
        <v>-</v>
      </c>
      <c r="CG15" s="200">
        <f>SUM(D15,J15,P15,V15,AC15,AJ15,AQ15,AX15,BE15,BL15,BS15,BZ15)</f>
        <v>0</v>
      </c>
      <c r="CH15" s="141">
        <f t="shared" ref="CH15:CH25" si="39">SUM(E15,K15,Q15,W15,AD15,AK15,AR15,AY15,BF15,BM15,BT15,CA15)</f>
        <v>0</v>
      </c>
      <c r="CI15" s="141">
        <f t="shared" si="38"/>
        <v>0</v>
      </c>
      <c r="CJ15" s="141">
        <f t="shared" si="37"/>
        <v>0</v>
      </c>
      <c r="CK15" s="213">
        <f t="shared" si="31"/>
        <v>0</v>
      </c>
      <c r="CL15" s="214" t="str">
        <f t="shared" si="32"/>
        <v>-</v>
      </c>
      <c r="CN15" s="200"/>
      <c r="CO15" s="200"/>
      <c r="CP15" s="200"/>
      <c r="CQ15" s="200"/>
      <c r="CR15" s="200"/>
      <c r="CS15" s="214" t="str">
        <f t="shared" si="33"/>
        <v/>
      </c>
      <c r="CT15" s="214" t="str">
        <f t="shared" si="34"/>
        <v/>
      </c>
      <c r="CU15" s="214" t="str">
        <f t="shared" si="35"/>
        <v/>
      </c>
      <c r="CV15" s="214" t="str">
        <f t="shared" si="36"/>
        <v/>
      </c>
    </row>
    <row r="16" spans="1:100">
      <c r="A16" s="134"/>
      <c r="B16" s="135" t="s">
        <v>494</v>
      </c>
      <c r="C16" s="120"/>
      <c r="D16" s="137"/>
      <c r="E16" s="141"/>
      <c r="F16" s="141"/>
      <c r="G16" s="171">
        <f t="shared" si="7"/>
        <v>0</v>
      </c>
      <c r="H16" s="172" t="str">
        <f t="shared" si="8"/>
        <v>-</v>
      </c>
      <c r="J16" s="137"/>
      <c r="K16" s="141"/>
      <c r="L16" s="141"/>
      <c r="M16" s="171">
        <f t="shared" si="9"/>
        <v>0</v>
      </c>
      <c r="N16" s="172" t="str">
        <f t="shared" si="10"/>
        <v>-</v>
      </c>
      <c r="P16" s="137"/>
      <c r="Q16" s="141"/>
      <c r="R16" s="141"/>
      <c r="S16" s="171">
        <f t="shared" si="11"/>
        <v>0</v>
      </c>
      <c r="T16" s="172" t="str">
        <f t="shared" si="12"/>
        <v>-</v>
      </c>
      <c r="V16" s="137"/>
      <c r="W16" s="141"/>
      <c r="X16" s="141"/>
      <c r="Y16" s="141"/>
      <c r="Z16" s="171">
        <f t="shared" si="13"/>
        <v>0</v>
      </c>
      <c r="AA16" s="172" t="str">
        <f t="shared" si="14"/>
        <v>-</v>
      </c>
      <c r="AC16" s="137"/>
      <c r="AD16" s="141"/>
      <c r="AE16" s="141"/>
      <c r="AF16" s="141"/>
      <c r="AG16" s="171">
        <f t="shared" si="15"/>
        <v>0</v>
      </c>
      <c r="AH16" s="172" t="str">
        <f t="shared" si="16"/>
        <v>-</v>
      </c>
      <c r="AJ16" s="137"/>
      <c r="AK16" s="141"/>
      <c r="AL16" s="141"/>
      <c r="AM16" s="141"/>
      <c r="AN16" s="171">
        <f t="shared" si="17"/>
        <v>0</v>
      </c>
      <c r="AO16" s="172" t="str">
        <f t="shared" si="18"/>
        <v>-</v>
      </c>
      <c r="AQ16" s="137"/>
      <c r="AR16" s="141"/>
      <c r="AS16" s="141"/>
      <c r="AT16" s="141"/>
      <c r="AU16" s="171">
        <f t="shared" si="19"/>
        <v>0</v>
      </c>
      <c r="AV16" s="172" t="str">
        <f t="shared" si="20"/>
        <v>-</v>
      </c>
      <c r="AX16" s="137"/>
      <c r="AY16" s="141"/>
      <c r="AZ16" s="141"/>
      <c r="BA16" s="141"/>
      <c r="BB16" s="171">
        <f t="shared" si="21"/>
        <v>0</v>
      </c>
      <c r="BC16" s="172" t="str">
        <f t="shared" si="22"/>
        <v>-</v>
      </c>
      <c r="BE16" s="137"/>
      <c r="BF16" s="141"/>
      <c r="BG16" s="141"/>
      <c r="BH16" s="141"/>
      <c r="BI16" s="171">
        <f t="shared" si="23"/>
        <v>0</v>
      </c>
      <c r="BJ16" s="172" t="str">
        <f t="shared" si="24"/>
        <v>-</v>
      </c>
      <c r="BL16" s="137"/>
      <c r="BM16" s="141"/>
      <c r="BN16" s="141"/>
      <c r="BO16" s="141"/>
      <c r="BP16" s="171">
        <f t="shared" si="25"/>
        <v>0</v>
      </c>
      <c r="BQ16" s="172" t="str">
        <f t="shared" si="26"/>
        <v>-</v>
      </c>
      <c r="BS16" s="137"/>
      <c r="BT16" s="141"/>
      <c r="BU16" s="141"/>
      <c r="BV16" s="141"/>
      <c r="BW16" s="171">
        <f t="shared" si="27"/>
        <v>0</v>
      </c>
      <c r="BX16" s="172" t="str">
        <f t="shared" si="28"/>
        <v>-</v>
      </c>
      <c r="BZ16" s="137"/>
      <c r="CA16" s="141"/>
      <c r="CB16" s="141"/>
      <c r="CC16" s="141"/>
      <c r="CD16" s="171">
        <f t="shared" si="29"/>
        <v>0</v>
      </c>
      <c r="CE16" s="172" t="str">
        <f t="shared" si="30"/>
        <v>-</v>
      </c>
      <c r="CG16" s="200">
        <f t="shared" ref="CG16:CG25" si="40">SUM(D16,J16,P16,V16,AC16,AJ16,AQ16,AX16,BE16,BL16,BS16,BZ16)</f>
        <v>0</v>
      </c>
      <c r="CH16" s="141">
        <f t="shared" si="39"/>
        <v>0</v>
      </c>
      <c r="CI16" s="141">
        <f t="shared" si="38"/>
        <v>0</v>
      </c>
      <c r="CJ16" s="141">
        <f t="shared" si="37"/>
        <v>0</v>
      </c>
      <c r="CK16" s="213">
        <f t="shared" si="31"/>
        <v>0</v>
      </c>
      <c r="CL16" s="214" t="str">
        <f t="shared" si="32"/>
        <v>-</v>
      </c>
      <c r="CN16" s="200"/>
      <c r="CO16" s="200"/>
      <c r="CP16" s="200"/>
      <c r="CQ16" s="200"/>
      <c r="CR16" s="200"/>
      <c r="CS16" s="214" t="str">
        <f t="shared" si="33"/>
        <v/>
      </c>
      <c r="CT16" s="214" t="str">
        <f t="shared" si="34"/>
        <v/>
      </c>
      <c r="CU16" s="214" t="str">
        <f t="shared" si="35"/>
        <v/>
      </c>
      <c r="CV16" s="214" t="str">
        <f t="shared" si="36"/>
        <v/>
      </c>
    </row>
    <row r="17" spans="1:100">
      <c r="A17" s="134"/>
      <c r="B17" s="135" t="s">
        <v>495</v>
      </c>
      <c r="C17" s="120"/>
      <c r="D17" s="137"/>
      <c r="E17" s="141"/>
      <c r="F17" s="141"/>
      <c r="G17" s="171">
        <f t="shared" si="7"/>
        <v>0</v>
      </c>
      <c r="H17" s="172" t="str">
        <f t="shared" si="8"/>
        <v>-</v>
      </c>
      <c r="J17" s="137"/>
      <c r="K17" s="141"/>
      <c r="L17" s="141"/>
      <c r="M17" s="171">
        <f t="shared" si="9"/>
        <v>0</v>
      </c>
      <c r="N17" s="172" t="str">
        <f t="shared" si="10"/>
        <v>-</v>
      </c>
      <c r="P17" s="137"/>
      <c r="Q17" s="141"/>
      <c r="R17" s="141"/>
      <c r="S17" s="171">
        <f t="shared" si="11"/>
        <v>0</v>
      </c>
      <c r="T17" s="172" t="str">
        <f t="shared" si="12"/>
        <v>-</v>
      </c>
      <c r="V17" s="137"/>
      <c r="W17" s="141"/>
      <c r="X17" s="141"/>
      <c r="Y17" s="141"/>
      <c r="Z17" s="171">
        <f t="shared" si="13"/>
        <v>0</v>
      </c>
      <c r="AA17" s="172" t="str">
        <f t="shared" si="14"/>
        <v>-</v>
      </c>
      <c r="AC17" s="137"/>
      <c r="AD17" s="141"/>
      <c r="AE17" s="141"/>
      <c r="AF17" s="141"/>
      <c r="AG17" s="171">
        <f t="shared" si="15"/>
        <v>0</v>
      </c>
      <c r="AH17" s="172" t="str">
        <f t="shared" si="16"/>
        <v>-</v>
      </c>
      <c r="AJ17" s="137"/>
      <c r="AK17" s="141"/>
      <c r="AL17" s="141"/>
      <c r="AM17" s="141"/>
      <c r="AN17" s="171">
        <f t="shared" si="17"/>
        <v>0</v>
      </c>
      <c r="AO17" s="172" t="str">
        <f t="shared" si="18"/>
        <v>-</v>
      </c>
      <c r="AQ17" s="137"/>
      <c r="AR17" s="141"/>
      <c r="AS17" s="141"/>
      <c r="AT17" s="141"/>
      <c r="AU17" s="171">
        <f t="shared" si="19"/>
        <v>0</v>
      </c>
      <c r="AV17" s="172" t="str">
        <f t="shared" si="20"/>
        <v>-</v>
      </c>
      <c r="AX17" s="137"/>
      <c r="AY17" s="141"/>
      <c r="AZ17" s="141"/>
      <c r="BA17" s="141"/>
      <c r="BB17" s="171">
        <f t="shared" si="21"/>
        <v>0</v>
      </c>
      <c r="BC17" s="172" t="str">
        <f t="shared" si="22"/>
        <v>-</v>
      </c>
      <c r="BE17" s="137"/>
      <c r="BF17" s="141"/>
      <c r="BG17" s="141"/>
      <c r="BH17" s="141"/>
      <c r="BI17" s="171">
        <f t="shared" si="23"/>
        <v>0</v>
      </c>
      <c r="BJ17" s="172" t="str">
        <f t="shared" si="24"/>
        <v>-</v>
      </c>
      <c r="BL17" s="137"/>
      <c r="BM17" s="141"/>
      <c r="BN17" s="141"/>
      <c r="BO17" s="141"/>
      <c r="BP17" s="171">
        <f t="shared" si="25"/>
        <v>0</v>
      </c>
      <c r="BQ17" s="172" t="str">
        <f t="shared" si="26"/>
        <v>-</v>
      </c>
      <c r="BS17" s="137"/>
      <c r="BT17" s="141"/>
      <c r="BU17" s="141"/>
      <c r="BV17" s="141"/>
      <c r="BW17" s="171">
        <f t="shared" si="27"/>
        <v>0</v>
      </c>
      <c r="BX17" s="172" t="str">
        <f t="shared" si="28"/>
        <v>-</v>
      </c>
      <c r="BZ17" s="137"/>
      <c r="CA17" s="141"/>
      <c r="CB17" s="141"/>
      <c r="CC17" s="141"/>
      <c r="CD17" s="171">
        <f t="shared" si="29"/>
        <v>0</v>
      </c>
      <c r="CE17" s="172" t="str">
        <f t="shared" si="30"/>
        <v>-</v>
      </c>
      <c r="CG17" s="200">
        <f t="shared" si="40"/>
        <v>0</v>
      </c>
      <c r="CH17" s="141">
        <f t="shared" si="39"/>
        <v>0</v>
      </c>
      <c r="CI17" s="141">
        <f t="shared" si="38"/>
        <v>0</v>
      </c>
      <c r="CJ17" s="141">
        <f t="shared" si="37"/>
        <v>0</v>
      </c>
      <c r="CK17" s="213">
        <f t="shared" si="31"/>
        <v>0</v>
      </c>
      <c r="CL17" s="214" t="str">
        <f t="shared" si="32"/>
        <v>-</v>
      </c>
      <c r="CN17" s="200"/>
      <c r="CO17" s="200"/>
      <c r="CP17" s="200"/>
      <c r="CQ17" s="200"/>
      <c r="CR17" s="200"/>
      <c r="CS17" s="214" t="str">
        <f t="shared" si="33"/>
        <v/>
      </c>
      <c r="CT17" s="214" t="str">
        <f t="shared" si="34"/>
        <v/>
      </c>
      <c r="CU17" s="214" t="str">
        <f t="shared" si="35"/>
        <v/>
      </c>
      <c r="CV17" s="214" t="str">
        <f t="shared" si="36"/>
        <v/>
      </c>
    </row>
    <row r="18" spans="1:100">
      <c r="A18" s="134"/>
      <c r="B18" s="135" t="s">
        <v>496</v>
      </c>
      <c r="C18" s="120"/>
      <c r="D18" s="137"/>
      <c r="E18" s="141"/>
      <c r="F18" s="141"/>
      <c r="G18" s="171">
        <f t="shared" si="7"/>
        <v>0</v>
      </c>
      <c r="H18" s="172" t="str">
        <f t="shared" si="8"/>
        <v>-</v>
      </c>
      <c r="J18" s="137"/>
      <c r="K18" s="141"/>
      <c r="L18" s="141"/>
      <c r="M18" s="171">
        <f t="shared" si="9"/>
        <v>0</v>
      </c>
      <c r="N18" s="172" t="str">
        <f t="shared" si="10"/>
        <v>-</v>
      </c>
      <c r="P18" s="137"/>
      <c r="Q18" s="141"/>
      <c r="R18" s="141"/>
      <c r="S18" s="171">
        <f t="shared" si="11"/>
        <v>0</v>
      </c>
      <c r="T18" s="172" t="str">
        <f t="shared" si="12"/>
        <v>-</v>
      </c>
      <c r="V18" s="137"/>
      <c r="W18" s="141"/>
      <c r="X18" s="141"/>
      <c r="Y18" s="141"/>
      <c r="Z18" s="171">
        <f t="shared" si="13"/>
        <v>0</v>
      </c>
      <c r="AA18" s="172" t="str">
        <f t="shared" si="14"/>
        <v>-</v>
      </c>
      <c r="AC18" s="137"/>
      <c r="AD18" s="141"/>
      <c r="AE18" s="141"/>
      <c r="AF18" s="141"/>
      <c r="AG18" s="171">
        <f t="shared" si="15"/>
        <v>0</v>
      </c>
      <c r="AH18" s="172" t="str">
        <f t="shared" si="16"/>
        <v>-</v>
      </c>
      <c r="AJ18" s="137"/>
      <c r="AK18" s="141"/>
      <c r="AL18" s="141"/>
      <c r="AM18" s="141"/>
      <c r="AN18" s="171">
        <f t="shared" si="17"/>
        <v>0</v>
      </c>
      <c r="AO18" s="172" t="str">
        <f t="shared" si="18"/>
        <v>-</v>
      </c>
      <c r="AQ18" s="137"/>
      <c r="AR18" s="141"/>
      <c r="AS18" s="141"/>
      <c r="AT18" s="141"/>
      <c r="AU18" s="171">
        <f t="shared" si="19"/>
        <v>0</v>
      </c>
      <c r="AV18" s="172" t="str">
        <f t="shared" si="20"/>
        <v>-</v>
      </c>
      <c r="AX18" s="137"/>
      <c r="AY18" s="141"/>
      <c r="AZ18" s="141"/>
      <c r="BA18" s="141"/>
      <c r="BB18" s="171">
        <f t="shared" si="21"/>
        <v>0</v>
      </c>
      <c r="BC18" s="172" t="str">
        <f t="shared" si="22"/>
        <v>-</v>
      </c>
      <c r="BE18" s="137"/>
      <c r="BF18" s="141"/>
      <c r="BG18" s="141"/>
      <c r="BH18" s="141"/>
      <c r="BI18" s="171">
        <f t="shared" si="23"/>
        <v>0</v>
      </c>
      <c r="BJ18" s="172" t="str">
        <f t="shared" si="24"/>
        <v>-</v>
      </c>
      <c r="BL18" s="137"/>
      <c r="BM18" s="141"/>
      <c r="BN18" s="141"/>
      <c r="BO18" s="141"/>
      <c r="BP18" s="171">
        <f t="shared" si="25"/>
        <v>0</v>
      </c>
      <c r="BQ18" s="172" t="str">
        <f t="shared" si="26"/>
        <v>-</v>
      </c>
      <c r="BS18" s="137"/>
      <c r="BT18" s="141"/>
      <c r="BU18" s="141"/>
      <c r="BV18" s="141"/>
      <c r="BW18" s="171">
        <f t="shared" si="27"/>
        <v>0</v>
      </c>
      <c r="BX18" s="172" t="str">
        <f t="shared" si="28"/>
        <v>-</v>
      </c>
      <c r="BZ18" s="137"/>
      <c r="CA18" s="141"/>
      <c r="CB18" s="141"/>
      <c r="CC18" s="141"/>
      <c r="CD18" s="171">
        <f t="shared" si="29"/>
        <v>0</v>
      </c>
      <c r="CE18" s="172" t="str">
        <f t="shared" si="30"/>
        <v>-</v>
      </c>
      <c r="CG18" s="200">
        <f t="shared" si="40"/>
        <v>0</v>
      </c>
      <c r="CH18" s="141">
        <f t="shared" si="39"/>
        <v>0</v>
      </c>
      <c r="CI18" s="141">
        <f t="shared" si="38"/>
        <v>0</v>
      </c>
      <c r="CJ18" s="141">
        <f t="shared" si="37"/>
        <v>0</v>
      </c>
      <c r="CK18" s="213">
        <f t="shared" si="31"/>
        <v>0</v>
      </c>
      <c r="CL18" s="214" t="str">
        <f t="shared" si="32"/>
        <v>-</v>
      </c>
      <c r="CN18" s="200"/>
      <c r="CO18" s="200"/>
      <c r="CP18" s="200"/>
      <c r="CQ18" s="200"/>
      <c r="CR18" s="200"/>
      <c r="CS18" s="214" t="str">
        <f t="shared" si="33"/>
        <v/>
      </c>
      <c r="CT18" s="214" t="str">
        <f t="shared" si="34"/>
        <v/>
      </c>
      <c r="CU18" s="214" t="str">
        <f t="shared" si="35"/>
        <v/>
      </c>
      <c r="CV18" s="214" t="str">
        <f t="shared" si="36"/>
        <v/>
      </c>
    </row>
    <row r="19" spans="1:100">
      <c r="A19" s="134"/>
      <c r="B19" s="135" t="s">
        <v>497</v>
      </c>
      <c r="C19" s="120"/>
      <c r="D19" s="137"/>
      <c r="E19" s="141"/>
      <c r="F19" s="141"/>
      <c r="G19" s="171">
        <f t="shared" si="7"/>
        <v>0</v>
      </c>
      <c r="H19" s="172" t="str">
        <f t="shared" si="8"/>
        <v>-</v>
      </c>
      <c r="J19" s="137"/>
      <c r="K19" s="141"/>
      <c r="L19" s="141"/>
      <c r="M19" s="171">
        <f t="shared" si="9"/>
        <v>0</v>
      </c>
      <c r="N19" s="172" t="str">
        <f t="shared" si="10"/>
        <v>-</v>
      </c>
      <c r="P19" s="137"/>
      <c r="Q19" s="141"/>
      <c r="R19" s="141"/>
      <c r="S19" s="171">
        <f t="shared" si="11"/>
        <v>0</v>
      </c>
      <c r="T19" s="172" t="str">
        <f t="shared" si="12"/>
        <v>-</v>
      </c>
      <c r="V19" s="137"/>
      <c r="W19" s="141"/>
      <c r="X19" s="141"/>
      <c r="Y19" s="141"/>
      <c r="Z19" s="171">
        <f t="shared" si="13"/>
        <v>0</v>
      </c>
      <c r="AA19" s="172" t="str">
        <f t="shared" si="14"/>
        <v>-</v>
      </c>
      <c r="AC19" s="137"/>
      <c r="AD19" s="141"/>
      <c r="AE19" s="141"/>
      <c r="AF19" s="141"/>
      <c r="AG19" s="171">
        <f t="shared" si="15"/>
        <v>0</v>
      </c>
      <c r="AH19" s="172" t="str">
        <f t="shared" si="16"/>
        <v>-</v>
      </c>
      <c r="AJ19" s="137"/>
      <c r="AK19" s="141"/>
      <c r="AL19" s="141"/>
      <c r="AM19" s="141"/>
      <c r="AN19" s="171">
        <f t="shared" si="17"/>
        <v>0</v>
      </c>
      <c r="AO19" s="172" t="str">
        <f t="shared" si="18"/>
        <v>-</v>
      </c>
      <c r="AQ19" s="137"/>
      <c r="AR19" s="141"/>
      <c r="AS19" s="141"/>
      <c r="AT19" s="141"/>
      <c r="AU19" s="171">
        <f t="shared" si="19"/>
        <v>0</v>
      </c>
      <c r="AV19" s="172" t="str">
        <f t="shared" si="20"/>
        <v>-</v>
      </c>
      <c r="AX19" s="137"/>
      <c r="AY19" s="141"/>
      <c r="AZ19" s="141"/>
      <c r="BA19" s="141"/>
      <c r="BB19" s="171">
        <f t="shared" si="21"/>
        <v>0</v>
      </c>
      <c r="BC19" s="172" t="str">
        <f t="shared" si="22"/>
        <v>-</v>
      </c>
      <c r="BE19" s="137"/>
      <c r="BF19" s="141"/>
      <c r="BG19" s="141"/>
      <c r="BH19" s="141"/>
      <c r="BI19" s="171">
        <f t="shared" si="23"/>
        <v>0</v>
      </c>
      <c r="BJ19" s="172" t="str">
        <f t="shared" si="24"/>
        <v>-</v>
      </c>
      <c r="BL19" s="137"/>
      <c r="BM19" s="141"/>
      <c r="BN19" s="141"/>
      <c r="BO19" s="141"/>
      <c r="BP19" s="171">
        <f t="shared" si="25"/>
        <v>0</v>
      </c>
      <c r="BQ19" s="172" t="str">
        <f t="shared" si="26"/>
        <v>-</v>
      </c>
      <c r="BS19" s="137"/>
      <c r="BT19" s="141"/>
      <c r="BU19" s="141"/>
      <c r="BV19" s="141"/>
      <c r="BW19" s="171">
        <f t="shared" si="27"/>
        <v>0</v>
      </c>
      <c r="BX19" s="172" t="str">
        <f t="shared" si="28"/>
        <v>-</v>
      </c>
      <c r="BZ19" s="137"/>
      <c r="CA19" s="141"/>
      <c r="CB19" s="141"/>
      <c r="CC19" s="141"/>
      <c r="CD19" s="171">
        <f t="shared" si="29"/>
        <v>0</v>
      </c>
      <c r="CE19" s="172" t="str">
        <f t="shared" si="30"/>
        <v>-</v>
      </c>
      <c r="CG19" s="200">
        <f t="shared" si="40"/>
        <v>0</v>
      </c>
      <c r="CH19" s="141">
        <f t="shared" si="39"/>
        <v>0</v>
      </c>
      <c r="CI19" s="141">
        <f t="shared" si="38"/>
        <v>0</v>
      </c>
      <c r="CJ19" s="141">
        <f t="shared" si="37"/>
        <v>0</v>
      </c>
      <c r="CK19" s="213">
        <f t="shared" si="31"/>
        <v>0</v>
      </c>
      <c r="CL19" s="214" t="str">
        <f t="shared" si="32"/>
        <v>-</v>
      </c>
      <c r="CN19" s="200"/>
      <c r="CO19" s="200"/>
      <c r="CP19" s="200"/>
      <c r="CQ19" s="200"/>
      <c r="CR19" s="200"/>
      <c r="CS19" s="214" t="str">
        <f t="shared" si="33"/>
        <v/>
      </c>
      <c r="CT19" s="214" t="str">
        <f t="shared" si="34"/>
        <v/>
      </c>
      <c r="CU19" s="214" t="str">
        <f t="shared" si="35"/>
        <v/>
      </c>
      <c r="CV19" s="214" t="str">
        <f t="shared" si="36"/>
        <v/>
      </c>
    </row>
    <row r="20" spans="1:100">
      <c r="A20" s="134"/>
      <c r="B20" s="135" t="s">
        <v>498</v>
      </c>
      <c r="C20" s="120"/>
      <c r="D20" s="137"/>
      <c r="E20" s="141"/>
      <c r="F20" s="141"/>
      <c r="G20" s="171">
        <f t="shared" si="7"/>
        <v>0</v>
      </c>
      <c r="H20" s="172" t="str">
        <f t="shared" si="8"/>
        <v>-</v>
      </c>
      <c r="J20" s="137"/>
      <c r="K20" s="141"/>
      <c r="L20" s="141"/>
      <c r="M20" s="171">
        <f t="shared" si="9"/>
        <v>0</v>
      </c>
      <c r="N20" s="172" t="str">
        <f t="shared" si="10"/>
        <v>-</v>
      </c>
      <c r="P20" s="137"/>
      <c r="Q20" s="141"/>
      <c r="R20" s="141"/>
      <c r="S20" s="171">
        <f t="shared" si="11"/>
        <v>0</v>
      </c>
      <c r="T20" s="172" t="str">
        <f t="shared" si="12"/>
        <v>-</v>
      </c>
      <c r="V20" s="137"/>
      <c r="W20" s="141"/>
      <c r="X20" s="141"/>
      <c r="Y20" s="141"/>
      <c r="Z20" s="171">
        <f t="shared" ref="Z20:Z24" si="41">V20-Y20</f>
        <v>0</v>
      </c>
      <c r="AA20" s="172" t="str">
        <f t="shared" si="14"/>
        <v>-</v>
      </c>
      <c r="AC20" s="137"/>
      <c r="AD20" s="141"/>
      <c r="AE20" s="141"/>
      <c r="AF20" s="141"/>
      <c r="AG20" s="171">
        <f t="shared" si="15"/>
        <v>0</v>
      </c>
      <c r="AH20" s="172" t="str">
        <f t="shared" si="16"/>
        <v>-</v>
      </c>
      <c r="AJ20" s="137"/>
      <c r="AK20" s="141"/>
      <c r="AL20" s="141"/>
      <c r="AM20" s="141"/>
      <c r="AN20" s="171">
        <f t="shared" ref="AN20:AN24" si="42">AJ20-AM20</f>
        <v>0</v>
      </c>
      <c r="AO20" s="172" t="str">
        <f t="shared" si="18"/>
        <v>-</v>
      </c>
      <c r="AQ20" s="137"/>
      <c r="AR20" s="141"/>
      <c r="AS20" s="141"/>
      <c r="AT20" s="141"/>
      <c r="AU20" s="171">
        <f t="shared" ref="AU20:AU24" si="43">AQ20-AT20</f>
        <v>0</v>
      </c>
      <c r="AV20" s="172" t="str">
        <f t="shared" si="20"/>
        <v>-</v>
      </c>
      <c r="AX20" s="137"/>
      <c r="AY20" s="141"/>
      <c r="AZ20" s="141"/>
      <c r="BA20" s="141"/>
      <c r="BB20" s="171">
        <f t="shared" ref="BB20:BB24" si="44">AX20-BA20</f>
        <v>0</v>
      </c>
      <c r="BC20" s="172" t="str">
        <f t="shared" si="22"/>
        <v>-</v>
      </c>
      <c r="BE20" s="137"/>
      <c r="BF20" s="141"/>
      <c r="BG20" s="141"/>
      <c r="BH20" s="141"/>
      <c r="BI20" s="171">
        <f t="shared" ref="BI20:BI24" si="45">BE20-BH20</f>
        <v>0</v>
      </c>
      <c r="BJ20" s="172" t="str">
        <f t="shared" si="24"/>
        <v>-</v>
      </c>
      <c r="BL20" s="137"/>
      <c r="BM20" s="141"/>
      <c r="BN20" s="141"/>
      <c r="BO20" s="141"/>
      <c r="BP20" s="171">
        <f t="shared" ref="BP20:BP24" si="46">BL20-BO20</f>
        <v>0</v>
      </c>
      <c r="BQ20" s="172" t="str">
        <f t="shared" si="26"/>
        <v>-</v>
      </c>
      <c r="BS20" s="137"/>
      <c r="BT20" s="141"/>
      <c r="BU20" s="141"/>
      <c r="BV20" s="141"/>
      <c r="BW20" s="171">
        <f t="shared" ref="BW20:BW24" si="47">BS20-BV20</f>
        <v>0</v>
      </c>
      <c r="BX20" s="172" t="str">
        <f t="shared" si="28"/>
        <v>-</v>
      </c>
      <c r="BZ20" s="137"/>
      <c r="CA20" s="141"/>
      <c r="CB20" s="141"/>
      <c r="CC20" s="141"/>
      <c r="CD20" s="171">
        <f t="shared" ref="CD20:CD24" si="48">BZ20-CC20</f>
        <v>0</v>
      </c>
      <c r="CE20" s="172" t="str">
        <f t="shared" si="30"/>
        <v>-</v>
      </c>
      <c r="CG20" s="200">
        <f t="shared" si="40"/>
        <v>0</v>
      </c>
      <c r="CH20" s="141">
        <f t="shared" si="39"/>
        <v>0</v>
      </c>
      <c r="CI20" s="141">
        <f t="shared" si="38"/>
        <v>0</v>
      </c>
      <c r="CJ20" s="141">
        <f t="shared" si="37"/>
        <v>0</v>
      </c>
      <c r="CK20" s="213">
        <f t="shared" si="31"/>
        <v>0</v>
      </c>
      <c r="CL20" s="214" t="str">
        <f t="shared" si="32"/>
        <v>-</v>
      </c>
      <c r="CN20" s="200"/>
      <c r="CO20" s="200"/>
      <c r="CP20" s="200"/>
      <c r="CQ20" s="200"/>
      <c r="CR20" s="200"/>
      <c r="CS20" s="214" t="str">
        <f t="shared" si="33"/>
        <v/>
      </c>
      <c r="CT20" s="214" t="str">
        <f t="shared" si="34"/>
        <v/>
      </c>
      <c r="CU20" s="214" t="str">
        <f t="shared" si="35"/>
        <v/>
      </c>
      <c r="CV20" s="214" t="str">
        <f t="shared" si="36"/>
        <v/>
      </c>
    </row>
    <row r="21" spans="1:100">
      <c r="A21" s="134"/>
      <c r="B21" s="135" t="s">
        <v>499</v>
      </c>
      <c r="C21" s="120"/>
      <c r="D21" s="137"/>
      <c r="E21" s="141"/>
      <c r="F21" s="141"/>
      <c r="G21" s="171">
        <f t="shared" si="7"/>
        <v>0</v>
      </c>
      <c r="H21" s="172" t="str">
        <f t="shared" si="8"/>
        <v>-</v>
      </c>
      <c r="J21" s="137"/>
      <c r="K21" s="141"/>
      <c r="L21" s="141"/>
      <c r="M21" s="171">
        <f t="shared" si="9"/>
        <v>0</v>
      </c>
      <c r="N21" s="172" t="str">
        <f t="shared" si="10"/>
        <v>-</v>
      </c>
      <c r="P21" s="137"/>
      <c r="Q21" s="141"/>
      <c r="R21" s="141"/>
      <c r="S21" s="171">
        <f t="shared" si="11"/>
        <v>0</v>
      </c>
      <c r="T21" s="172" t="str">
        <f t="shared" si="12"/>
        <v>-</v>
      </c>
      <c r="V21" s="137"/>
      <c r="W21" s="141"/>
      <c r="X21" s="141"/>
      <c r="Y21" s="141"/>
      <c r="Z21" s="171">
        <f t="shared" si="41"/>
        <v>0</v>
      </c>
      <c r="AA21" s="172" t="str">
        <f t="shared" si="14"/>
        <v>-</v>
      </c>
      <c r="AC21" s="137"/>
      <c r="AD21" s="141"/>
      <c r="AE21" s="141"/>
      <c r="AF21" s="141"/>
      <c r="AG21" s="171">
        <f t="shared" si="15"/>
        <v>0</v>
      </c>
      <c r="AH21" s="172" t="str">
        <f t="shared" si="16"/>
        <v>-</v>
      </c>
      <c r="AJ21" s="137"/>
      <c r="AK21" s="141"/>
      <c r="AL21" s="141"/>
      <c r="AM21" s="141"/>
      <c r="AN21" s="171">
        <f t="shared" si="42"/>
        <v>0</v>
      </c>
      <c r="AO21" s="172" t="str">
        <f t="shared" si="18"/>
        <v>-</v>
      </c>
      <c r="AQ21" s="137"/>
      <c r="AR21" s="141"/>
      <c r="AS21" s="141"/>
      <c r="AT21" s="141"/>
      <c r="AU21" s="171">
        <f t="shared" si="43"/>
        <v>0</v>
      </c>
      <c r="AV21" s="172" t="str">
        <f t="shared" si="20"/>
        <v>-</v>
      </c>
      <c r="AX21" s="137"/>
      <c r="AY21" s="141"/>
      <c r="AZ21" s="141"/>
      <c r="BA21" s="141"/>
      <c r="BB21" s="171">
        <f t="shared" si="44"/>
        <v>0</v>
      </c>
      <c r="BC21" s="172" t="str">
        <f t="shared" si="22"/>
        <v>-</v>
      </c>
      <c r="BE21" s="137"/>
      <c r="BF21" s="141"/>
      <c r="BG21" s="141"/>
      <c r="BH21" s="141"/>
      <c r="BI21" s="171">
        <f t="shared" si="45"/>
        <v>0</v>
      </c>
      <c r="BJ21" s="172" t="str">
        <f t="shared" si="24"/>
        <v>-</v>
      </c>
      <c r="BL21" s="137"/>
      <c r="BM21" s="141"/>
      <c r="BN21" s="141"/>
      <c r="BO21" s="141"/>
      <c r="BP21" s="171">
        <f t="shared" si="46"/>
        <v>0</v>
      </c>
      <c r="BQ21" s="172" t="str">
        <f t="shared" si="26"/>
        <v>-</v>
      </c>
      <c r="BS21" s="137"/>
      <c r="BT21" s="141"/>
      <c r="BU21" s="141"/>
      <c r="BV21" s="141"/>
      <c r="BW21" s="171">
        <f t="shared" si="47"/>
        <v>0</v>
      </c>
      <c r="BX21" s="172" t="str">
        <f t="shared" si="28"/>
        <v>-</v>
      </c>
      <c r="BZ21" s="137"/>
      <c r="CA21" s="141"/>
      <c r="CB21" s="141"/>
      <c r="CC21" s="141"/>
      <c r="CD21" s="171">
        <f t="shared" si="48"/>
        <v>0</v>
      </c>
      <c r="CE21" s="172" t="str">
        <f t="shared" si="30"/>
        <v>-</v>
      </c>
      <c r="CG21" s="200">
        <f t="shared" si="40"/>
        <v>0</v>
      </c>
      <c r="CH21" s="141">
        <f t="shared" si="39"/>
        <v>0</v>
      </c>
      <c r="CI21" s="141">
        <f t="shared" si="38"/>
        <v>0</v>
      </c>
      <c r="CJ21" s="141">
        <f t="shared" si="37"/>
        <v>0</v>
      </c>
      <c r="CK21" s="213">
        <f t="shared" si="31"/>
        <v>0</v>
      </c>
      <c r="CL21" s="214" t="str">
        <f t="shared" si="32"/>
        <v>-</v>
      </c>
      <c r="CN21" s="200"/>
      <c r="CO21" s="200"/>
      <c r="CP21" s="200"/>
      <c r="CQ21" s="200"/>
      <c r="CR21" s="200"/>
      <c r="CS21" s="214" t="str">
        <f t="shared" si="33"/>
        <v/>
      </c>
      <c r="CT21" s="214" t="str">
        <f t="shared" si="34"/>
        <v/>
      </c>
      <c r="CU21" s="214" t="str">
        <f t="shared" si="35"/>
        <v/>
      </c>
      <c r="CV21" s="214" t="str">
        <f t="shared" si="36"/>
        <v/>
      </c>
    </row>
    <row r="22" spans="1:100">
      <c r="A22" s="134"/>
      <c r="B22" s="135" t="s">
        <v>500</v>
      </c>
      <c r="C22" s="120"/>
      <c r="D22" s="137"/>
      <c r="E22" s="141"/>
      <c r="F22" s="141"/>
      <c r="G22" s="171">
        <f t="shared" si="7"/>
        <v>0</v>
      </c>
      <c r="H22" s="172" t="str">
        <f t="shared" si="8"/>
        <v>-</v>
      </c>
      <c r="J22" s="137"/>
      <c r="K22" s="141"/>
      <c r="L22" s="141"/>
      <c r="M22" s="171">
        <f t="shared" si="9"/>
        <v>0</v>
      </c>
      <c r="N22" s="172" t="str">
        <f t="shared" si="10"/>
        <v>-</v>
      </c>
      <c r="P22" s="137"/>
      <c r="Q22" s="141"/>
      <c r="R22" s="141"/>
      <c r="S22" s="171">
        <f t="shared" si="11"/>
        <v>0</v>
      </c>
      <c r="T22" s="172" t="str">
        <f t="shared" si="12"/>
        <v>-</v>
      </c>
      <c r="V22" s="137"/>
      <c r="W22" s="141"/>
      <c r="X22" s="141"/>
      <c r="Y22" s="141"/>
      <c r="Z22" s="171">
        <f t="shared" si="41"/>
        <v>0</v>
      </c>
      <c r="AA22" s="172" t="str">
        <f t="shared" si="14"/>
        <v>-</v>
      </c>
      <c r="AC22" s="137"/>
      <c r="AD22" s="141"/>
      <c r="AE22" s="141"/>
      <c r="AF22" s="141"/>
      <c r="AG22" s="171">
        <f t="shared" si="15"/>
        <v>0</v>
      </c>
      <c r="AH22" s="172" t="str">
        <f t="shared" si="16"/>
        <v>-</v>
      </c>
      <c r="AJ22" s="137"/>
      <c r="AK22" s="141"/>
      <c r="AL22" s="141"/>
      <c r="AM22" s="141"/>
      <c r="AN22" s="171">
        <f t="shared" si="42"/>
        <v>0</v>
      </c>
      <c r="AO22" s="172" t="str">
        <f t="shared" si="18"/>
        <v>-</v>
      </c>
      <c r="AQ22" s="137"/>
      <c r="AR22" s="141"/>
      <c r="AS22" s="141"/>
      <c r="AT22" s="141"/>
      <c r="AU22" s="171">
        <f t="shared" si="43"/>
        <v>0</v>
      </c>
      <c r="AV22" s="172" t="str">
        <f t="shared" si="20"/>
        <v>-</v>
      </c>
      <c r="AX22" s="137"/>
      <c r="AY22" s="141"/>
      <c r="AZ22" s="141"/>
      <c r="BA22" s="141"/>
      <c r="BB22" s="171">
        <f t="shared" si="44"/>
        <v>0</v>
      </c>
      <c r="BC22" s="172" t="str">
        <f t="shared" si="22"/>
        <v>-</v>
      </c>
      <c r="BE22" s="137"/>
      <c r="BF22" s="141"/>
      <c r="BG22" s="141"/>
      <c r="BH22" s="141"/>
      <c r="BI22" s="171">
        <f t="shared" si="45"/>
        <v>0</v>
      </c>
      <c r="BJ22" s="172" t="str">
        <f t="shared" si="24"/>
        <v>-</v>
      </c>
      <c r="BL22" s="137"/>
      <c r="BM22" s="141"/>
      <c r="BN22" s="141"/>
      <c r="BO22" s="141"/>
      <c r="BP22" s="171">
        <f t="shared" si="46"/>
        <v>0</v>
      </c>
      <c r="BQ22" s="172" t="str">
        <f t="shared" si="26"/>
        <v>-</v>
      </c>
      <c r="BS22" s="137"/>
      <c r="BT22" s="141"/>
      <c r="BU22" s="141"/>
      <c r="BV22" s="141"/>
      <c r="BW22" s="171">
        <f t="shared" si="47"/>
        <v>0</v>
      </c>
      <c r="BX22" s="172" t="str">
        <f t="shared" si="28"/>
        <v>-</v>
      </c>
      <c r="BZ22" s="137"/>
      <c r="CA22" s="141"/>
      <c r="CB22" s="141"/>
      <c r="CC22" s="141"/>
      <c r="CD22" s="171">
        <f t="shared" si="48"/>
        <v>0</v>
      </c>
      <c r="CE22" s="172" t="str">
        <f t="shared" si="30"/>
        <v>-</v>
      </c>
      <c r="CG22" s="200">
        <f t="shared" si="40"/>
        <v>0</v>
      </c>
      <c r="CH22" s="141">
        <f t="shared" si="39"/>
        <v>0</v>
      </c>
      <c r="CI22" s="141">
        <f t="shared" si="38"/>
        <v>0</v>
      </c>
      <c r="CJ22" s="141">
        <f t="shared" si="37"/>
        <v>0</v>
      </c>
      <c r="CK22" s="213">
        <f t="shared" si="31"/>
        <v>0</v>
      </c>
      <c r="CL22" s="214" t="str">
        <f t="shared" si="32"/>
        <v>-</v>
      </c>
      <c r="CN22" s="200"/>
      <c r="CO22" s="200"/>
      <c r="CP22" s="200"/>
      <c r="CQ22" s="200"/>
      <c r="CR22" s="200"/>
      <c r="CS22" s="214" t="str">
        <f t="shared" si="33"/>
        <v/>
      </c>
      <c r="CT22" s="214" t="str">
        <f t="shared" si="34"/>
        <v/>
      </c>
      <c r="CU22" s="214" t="str">
        <f t="shared" si="35"/>
        <v/>
      </c>
      <c r="CV22" s="214" t="str">
        <f t="shared" si="36"/>
        <v/>
      </c>
    </row>
    <row r="23" spans="1:100">
      <c r="A23" s="134"/>
      <c r="B23" s="135" t="s">
        <v>501</v>
      </c>
      <c r="C23" s="120"/>
      <c r="D23" s="137"/>
      <c r="E23" s="141"/>
      <c r="F23" s="141"/>
      <c r="G23" s="171">
        <f t="shared" si="7"/>
        <v>0</v>
      </c>
      <c r="H23" s="172" t="str">
        <f t="shared" si="8"/>
        <v>-</v>
      </c>
      <c r="J23" s="137"/>
      <c r="K23" s="141"/>
      <c r="L23" s="141"/>
      <c r="M23" s="171">
        <f t="shared" si="9"/>
        <v>0</v>
      </c>
      <c r="N23" s="172" t="str">
        <f t="shared" si="10"/>
        <v>-</v>
      </c>
      <c r="P23" s="137"/>
      <c r="Q23" s="141"/>
      <c r="R23" s="141"/>
      <c r="S23" s="171">
        <f t="shared" si="11"/>
        <v>0</v>
      </c>
      <c r="T23" s="172" t="str">
        <f t="shared" si="12"/>
        <v>-</v>
      </c>
      <c r="V23" s="137"/>
      <c r="W23" s="141"/>
      <c r="X23" s="141"/>
      <c r="Y23" s="141"/>
      <c r="Z23" s="171">
        <f t="shared" si="41"/>
        <v>0</v>
      </c>
      <c r="AA23" s="172" t="str">
        <f t="shared" si="14"/>
        <v>-</v>
      </c>
      <c r="AC23" s="137"/>
      <c r="AD23" s="141"/>
      <c r="AE23" s="141"/>
      <c r="AF23" s="141"/>
      <c r="AG23" s="171">
        <f t="shared" si="15"/>
        <v>0</v>
      </c>
      <c r="AH23" s="172" t="str">
        <f t="shared" si="16"/>
        <v>-</v>
      </c>
      <c r="AJ23" s="137"/>
      <c r="AK23" s="141"/>
      <c r="AL23" s="141"/>
      <c r="AM23" s="141"/>
      <c r="AN23" s="171">
        <f t="shared" si="42"/>
        <v>0</v>
      </c>
      <c r="AO23" s="172" t="str">
        <f t="shared" si="18"/>
        <v>-</v>
      </c>
      <c r="AQ23" s="137"/>
      <c r="AR23" s="141"/>
      <c r="AS23" s="141"/>
      <c r="AT23" s="141"/>
      <c r="AU23" s="171">
        <f t="shared" si="43"/>
        <v>0</v>
      </c>
      <c r="AV23" s="172" t="str">
        <f t="shared" si="20"/>
        <v>-</v>
      </c>
      <c r="AX23" s="137"/>
      <c r="AY23" s="141"/>
      <c r="AZ23" s="141"/>
      <c r="BA23" s="141"/>
      <c r="BB23" s="171">
        <f t="shared" si="44"/>
        <v>0</v>
      </c>
      <c r="BC23" s="172" t="str">
        <f t="shared" si="22"/>
        <v>-</v>
      </c>
      <c r="BE23" s="137"/>
      <c r="BF23" s="141"/>
      <c r="BG23" s="141"/>
      <c r="BH23" s="141"/>
      <c r="BI23" s="171">
        <f t="shared" si="45"/>
        <v>0</v>
      </c>
      <c r="BJ23" s="172" t="str">
        <f t="shared" si="24"/>
        <v>-</v>
      </c>
      <c r="BL23" s="137"/>
      <c r="BM23" s="141"/>
      <c r="BN23" s="141"/>
      <c r="BO23" s="141"/>
      <c r="BP23" s="171">
        <f t="shared" si="46"/>
        <v>0</v>
      </c>
      <c r="BQ23" s="172" t="str">
        <f t="shared" si="26"/>
        <v>-</v>
      </c>
      <c r="BS23" s="137"/>
      <c r="BT23" s="141"/>
      <c r="BU23" s="141"/>
      <c r="BV23" s="141"/>
      <c r="BW23" s="171">
        <f t="shared" si="47"/>
        <v>0</v>
      </c>
      <c r="BX23" s="172" t="str">
        <f t="shared" si="28"/>
        <v>-</v>
      </c>
      <c r="BZ23" s="137"/>
      <c r="CA23" s="141"/>
      <c r="CB23" s="141"/>
      <c r="CC23" s="141"/>
      <c r="CD23" s="171">
        <f t="shared" si="48"/>
        <v>0</v>
      </c>
      <c r="CE23" s="172" t="str">
        <f t="shared" si="30"/>
        <v>-</v>
      </c>
      <c r="CG23" s="200">
        <f t="shared" si="40"/>
        <v>0</v>
      </c>
      <c r="CH23" s="141">
        <f t="shared" si="39"/>
        <v>0</v>
      </c>
      <c r="CI23" s="141">
        <f t="shared" si="38"/>
        <v>0</v>
      </c>
      <c r="CJ23" s="141">
        <f t="shared" si="37"/>
        <v>0</v>
      </c>
      <c r="CK23" s="213">
        <f t="shared" si="31"/>
        <v>0</v>
      </c>
      <c r="CL23" s="214" t="str">
        <f t="shared" si="32"/>
        <v>-</v>
      </c>
      <c r="CN23" s="200"/>
      <c r="CO23" s="200"/>
      <c r="CP23" s="200"/>
      <c r="CQ23" s="200"/>
      <c r="CR23" s="200"/>
      <c r="CS23" s="214" t="str">
        <f t="shared" si="33"/>
        <v/>
      </c>
      <c r="CT23" s="214" t="str">
        <f t="shared" si="34"/>
        <v/>
      </c>
      <c r="CU23" s="214" t="str">
        <f t="shared" si="35"/>
        <v/>
      </c>
      <c r="CV23" s="214" t="str">
        <f t="shared" si="36"/>
        <v/>
      </c>
    </row>
    <row r="24" spans="1:100">
      <c r="A24" s="134"/>
      <c r="B24" s="135" t="s">
        <v>502</v>
      </c>
      <c r="C24" s="120"/>
      <c r="D24" s="137"/>
      <c r="E24" s="141"/>
      <c r="F24" s="141"/>
      <c r="G24" s="171">
        <f t="shared" si="7"/>
        <v>0</v>
      </c>
      <c r="H24" s="172" t="str">
        <f t="shared" si="8"/>
        <v>-</v>
      </c>
      <c r="J24" s="137"/>
      <c r="K24" s="141"/>
      <c r="L24" s="141"/>
      <c r="M24" s="171">
        <f t="shared" si="9"/>
        <v>0</v>
      </c>
      <c r="N24" s="172" t="str">
        <f t="shared" si="10"/>
        <v>-</v>
      </c>
      <c r="P24" s="137"/>
      <c r="Q24" s="141"/>
      <c r="R24" s="141"/>
      <c r="S24" s="171">
        <f t="shared" si="11"/>
        <v>0</v>
      </c>
      <c r="T24" s="172" t="str">
        <f t="shared" si="12"/>
        <v>-</v>
      </c>
      <c r="V24" s="137"/>
      <c r="W24" s="141"/>
      <c r="X24" s="141"/>
      <c r="Y24" s="141"/>
      <c r="Z24" s="171">
        <f t="shared" si="41"/>
        <v>0</v>
      </c>
      <c r="AA24" s="172" t="str">
        <f t="shared" si="14"/>
        <v>-</v>
      </c>
      <c r="AC24" s="137"/>
      <c r="AD24" s="141"/>
      <c r="AE24" s="141"/>
      <c r="AF24" s="141"/>
      <c r="AG24" s="171">
        <f t="shared" si="15"/>
        <v>0</v>
      </c>
      <c r="AH24" s="172" t="str">
        <f t="shared" si="16"/>
        <v>-</v>
      </c>
      <c r="AJ24" s="137"/>
      <c r="AK24" s="141"/>
      <c r="AL24" s="141"/>
      <c r="AM24" s="141"/>
      <c r="AN24" s="171">
        <f t="shared" si="42"/>
        <v>0</v>
      </c>
      <c r="AO24" s="172" t="str">
        <f t="shared" si="18"/>
        <v>-</v>
      </c>
      <c r="AQ24" s="137"/>
      <c r="AR24" s="141"/>
      <c r="AS24" s="141"/>
      <c r="AT24" s="141"/>
      <c r="AU24" s="171">
        <f t="shared" si="43"/>
        <v>0</v>
      </c>
      <c r="AV24" s="172" t="str">
        <f t="shared" si="20"/>
        <v>-</v>
      </c>
      <c r="AX24" s="137"/>
      <c r="AY24" s="141"/>
      <c r="AZ24" s="141"/>
      <c r="BA24" s="141"/>
      <c r="BB24" s="171">
        <f t="shared" si="44"/>
        <v>0</v>
      </c>
      <c r="BC24" s="172" t="str">
        <f t="shared" si="22"/>
        <v>-</v>
      </c>
      <c r="BE24" s="137"/>
      <c r="BF24" s="141"/>
      <c r="BG24" s="141"/>
      <c r="BH24" s="141"/>
      <c r="BI24" s="171">
        <f t="shared" si="45"/>
        <v>0</v>
      </c>
      <c r="BJ24" s="172" t="str">
        <f t="shared" si="24"/>
        <v>-</v>
      </c>
      <c r="BL24" s="137"/>
      <c r="BM24" s="141"/>
      <c r="BN24" s="141"/>
      <c r="BO24" s="141"/>
      <c r="BP24" s="171">
        <f t="shared" si="46"/>
        <v>0</v>
      </c>
      <c r="BQ24" s="172" t="str">
        <f t="shared" si="26"/>
        <v>-</v>
      </c>
      <c r="BS24" s="137"/>
      <c r="BT24" s="141"/>
      <c r="BU24" s="141"/>
      <c r="BV24" s="141"/>
      <c r="BW24" s="171">
        <f t="shared" si="47"/>
        <v>0</v>
      </c>
      <c r="BX24" s="172" t="str">
        <f t="shared" si="28"/>
        <v>-</v>
      </c>
      <c r="BZ24" s="137"/>
      <c r="CA24" s="141"/>
      <c r="CB24" s="141"/>
      <c r="CC24" s="141"/>
      <c r="CD24" s="171">
        <f t="shared" si="48"/>
        <v>0</v>
      </c>
      <c r="CE24" s="172" t="str">
        <f t="shared" si="30"/>
        <v>-</v>
      </c>
      <c r="CG24" s="200">
        <f t="shared" si="40"/>
        <v>0</v>
      </c>
      <c r="CH24" s="141">
        <f t="shared" si="39"/>
        <v>0</v>
      </c>
      <c r="CI24" s="141">
        <f t="shared" si="38"/>
        <v>0</v>
      </c>
      <c r="CJ24" s="141">
        <f t="shared" si="37"/>
        <v>0</v>
      </c>
      <c r="CK24" s="213">
        <f t="shared" si="31"/>
        <v>0</v>
      </c>
      <c r="CL24" s="214" t="str">
        <f t="shared" si="32"/>
        <v>-</v>
      </c>
      <c r="CN24" s="200"/>
      <c r="CO24" s="200"/>
      <c r="CP24" s="200"/>
      <c r="CQ24" s="200"/>
      <c r="CR24" s="200"/>
      <c r="CS24" s="214" t="str">
        <f t="shared" si="33"/>
        <v/>
      </c>
      <c r="CT24" s="214" t="str">
        <f t="shared" si="34"/>
        <v/>
      </c>
      <c r="CU24" s="214" t="str">
        <f t="shared" si="35"/>
        <v/>
      </c>
      <c r="CV24" s="214" t="str">
        <f t="shared" si="36"/>
        <v/>
      </c>
    </row>
    <row r="25" ht="15.75" spans="1:102">
      <c r="A25" s="138"/>
      <c r="B25" s="139" t="s">
        <v>503</v>
      </c>
      <c r="C25" s="120"/>
      <c r="D25" s="140"/>
      <c r="E25" s="173"/>
      <c r="F25" s="173"/>
      <c r="G25" s="174"/>
      <c r="H25" s="175"/>
      <c r="J25" s="140"/>
      <c r="K25" s="173"/>
      <c r="L25" s="173"/>
      <c r="M25" s="174"/>
      <c r="N25" s="175"/>
      <c r="P25" s="140"/>
      <c r="Q25" s="173"/>
      <c r="R25" s="173"/>
      <c r="S25" s="174"/>
      <c r="T25" s="175"/>
      <c r="V25" s="140"/>
      <c r="W25" s="173"/>
      <c r="X25" s="173"/>
      <c r="Y25" s="173"/>
      <c r="Z25" s="174"/>
      <c r="AA25" s="175"/>
      <c r="AC25" s="140"/>
      <c r="AD25" s="173"/>
      <c r="AE25" s="173"/>
      <c r="AF25" s="173"/>
      <c r="AG25" s="174"/>
      <c r="AH25" s="175"/>
      <c r="AJ25" s="140"/>
      <c r="AK25" s="173"/>
      <c r="AL25" s="173"/>
      <c r="AM25" s="173"/>
      <c r="AN25" s="174"/>
      <c r="AO25" s="175"/>
      <c r="AQ25" s="140"/>
      <c r="AR25" s="173"/>
      <c r="AS25" s="173"/>
      <c r="AT25" s="173"/>
      <c r="AU25" s="174"/>
      <c r="AV25" s="175"/>
      <c r="AX25" s="140"/>
      <c r="AY25" s="173"/>
      <c r="AZ25" s="173"/>
      <c r="BA25" s="173"/>
      <c r="BB25" s="174"/>
      <c r="BC25" s="175"/>
      <c r="BE25" s="140"/>
      <c r="BF25" s="173"/>
      <c r="BG25" s="173"/>
      <c r="BH25" s="173"/>
      <c r="BI25" s="174"/>
      <c r="BJ25" s="175"/>
      <c r="BL25" s="140"/>
      <c r="BM25" s="173"/>
      <c r="BN25" s="173"/>
      <c r="BO25" s="173"/>
      <c r="BP25" s="174"/>
      <c r="BQ25" s="175"/>
      <c r="BS25" s="140"/>
      <c r="BT25" s="173"/>
      <c r="BU25" s="173"/>
      <c r="BV25" s="173"/>
      <c r="BW25" s="174"/>
      <c r="BX25" s="175"/>
      <c r="BZ25" s="140"/>
      <c r="CA25" s="173"/>
      <c r="CB25" s="173"/>
      <c r="CC25" s="173"/>
      <c r="CD25" s="174"/>
      <c r="CE25" s="175"/>
      <c r="CG25" s="201">
        <f t="shared" si="40"/>
        <v>0</v>
      </c>
      <c r="CH25" s="202">
        <f t="shared" si="39"/>
        <v>0</v>
      </c>
      <c r="CI25" s="202">
        <f t="shared" si="38"/>
        <v>0</v>
      </c>
      <c r="CJ25" s="202">
        <f t="shared" si="37"/>
        <v>0</v>
      </c>
      <c r="CK25" s="215">
        <f t="shared" si="31"/>
        <v>0</v>
      </c>
      <c r="CL25" s="216" t="str">
        <f t="shared" si="32"/>
        <v>-</v>
      </c>
      <c r="CN25" s="201"/>
      <c r="CO25" s="201"/>
      <c r="CP25" s="201"/>
      <c r="CQ25" s="201"/>
      <c r="CR25" s="201"/>
      <c r="CS25" s="216" t="str">
        <f t="shared" si="33"/>
        <v/>
      </c>
      <c r="CT25" s="216" t="str">
        <f t="shared" si="34"/>
        <v/>
      </c>
      <c r="CU25" s="216" t="str">
        <f t="shared" si="35"/>
        <v/>
      </c>
      <c r="CV25" s="216" t="str">
        <f t="shared" si="36"/>
        <v/>
      </c>
      <c r="CX25" s="227"/>
    </row>
    <row r="26" s="109" customFormat="1" ht="18.75" customHeight="1" spans="1:100">
      <c r="A26" s="120"/>
      <c r="B26" s="120"/>
      <c r="C26" s="120"/>
      <c r="D26" s="141"/>
      <c r="E26" s="141"/>
      <c r="F26" s="141"/>
      <c r="G26" s="141"/>
      <c r="H26" s="166"/>
      <c r="I26" s="113"/>
      <c r="J26" s="141"/>
      <c r="K26" s="141"/>
      <c r="L26" s="141"/>
      <c r="M26" s="141"/>
      <c r="N26" s="166"/>
      <c r="O26" s="113"/>
      <c r="P26" s="141">
        <f>+P27-CA!P20</f>
        <v>0</v>
      </c>
      <c r="Q26" s="141"/>
      <c r="R26" s="141"/>
      <c r="S26" s="141"/>
      <c r="T26" s="166"/>
      <c r="U26" s="113"/>
      <c r="V26" s="141">
        <f>+V27-CA!V20</f>
        <v>0</v>
      </c>
      <c r="W26" s="141"/>
      <c r="X26" s="141"/>
      <c r="Y26" s="141"/>
      <c r="Z26" s="141"/>
      <c r="AA26" s="166"/>
      <c r="AB26" s="113"/>
      <c r="AC26" s="141">
        <f>+AC27-CA!AD20</f>
        <v>0</v>
      </c>
      <c r="AD26" s="141"/>
      <c r="AE26" s="141"/>
      <c r="AF26" s="141"/>
      <c r="AG26" s="141"/>
      <c r="AH26" s="166"/>
      <c r="AI26" s="113"/>
      <c r="AJ26" s="141">
        <f>+AJ27-CA!AL20</f>
        <v>0</v>
      </c>
      <c r="AK26" s="141"/>
      <c r="AL26" s="141"/>
      <c r="AM26" s="141"/>
      <c r="AN26" s="141"/>
      <c r="AO26" s="166"/>
      <c r="AP26" s="113"/>
      <c r="AQ26" s="141"/>
      <c r="AR26" s="141"/>
      <c r="AS26" s="141"/>
      <c r="AT26" s="141"/>
      <c r="AU26" s="141"/>
      <c r="AV26" s="166"/>
      <c r="AW26" s="113"/>
      <c r="AX26" s="141">
        <f>+AX27-CA!BB20</f>
        <v>0</v>
      </c>
      <c r="AY26" s="141"/>
      <c r="AZ26" s="141"/>
      <c r="BA26" s="141"/>
      <c r="BB26" s="141"/>
      <c r="BC26" s="166"/>
      <c r="BD26" s="113"/>
      <c r="BE26" s="141"/>
      <c r="BF26" s="141"/>
      <c r="BG26" s="141"/>
      <c r="BH26" s="141"/>
      <c r="BI26" s="141"/>
      <c r="BJ26" s="166"/>
      <c r="BK26" s="113"/>
      <c r="BL26" s="141"/>
      <c r="BM26" s="141"/>
      <c r="BN26" s="141"/>
      <c r="BO26" s="141"/>
      <c r="BP26" s="141"/>
      <c r="BQ26" s="166"/>
      <c r="BR26" s="113"/>
      <c r="BS26" s="141"/>
      <c r="BT26" s="141"/>
      <c r="BU26" s="141"/>
      <c r="BV26" s="141"/>
      <c r="BW26" s="141"/>
      <c r="BX26" s="166"/>
      <c r="BY26" s="113"/>
      <c r="BZ26" s="141"/>
      <c r="CA26" s="141"/>
      <c r="CB26" s="141"/>
      <c r="CC26" s="141"/>
      <c r="CD26" s="141"/>
      <c r="CE26" s="166"/>
      <c r="CF26" s="113"/>
      <c r="CG26" s="141"/>
      <c r="CH26" s="141"/>
      <c r="CI26" s="141"/>
      <c r="CJ26" s="141"/>
      <c r="CK26" s="141"/>
      <c r="CL26" s="130"/>
      <c r="CM26" s="130"/>
      <c r="CN26" s="141"/>
      <c r="CO26" s="141"/>
      <c r="CP26" s="141"/>
      <c r="CQ26" s="141"/>
      <c r="CR26" s="141"/>
      <c r="CS26" s="130"/>
      <c r="CT26" s="130"/>
      <c r="CU26" s="130"/>
      <c r="CV26" s="130"/>
    </row>
    <row r="27" s="110" customFormat="1" ht="15.75" spans="1:100">
      <c r="A27" s="122" t="s">
        <v>504</v>
      </c>
      <c r="B27" s="123"/>
      <c r="C27" s="124"/>
      <c r="D27" s="133">
        <f>SUM(D28:D40)</f>
        <v>0</v>
      </c>
      <c r="E27" s="167">
        <f>SUM(E28:E40)</f>
        <v>0</v>
      </c>
      <c r="F27" s="167">
        <f>SUM(F28:F40)</f>
        <v>0</v>
      </c>
      <c r="G27" s="167">
        <f t="shared" ref="G27:G35" si="49">D27-F27</f>
        <v>0</v>
      </c>
      <c r="H27" s="163" t="str">
        <f t="shared" ref="H27:H37" si="50">IFERROR(D27/E27-1,"-")</f>
        <v>-</v>
      </c>
      <c r="I27" s="183"/>
      <c r="J27" s="133">
        <f>SUM(J28:J40)</f>
        <v>0</v>
      </c>
      <c r="K27" s="167">
        <f>SUM(K28:K40)</f>
        <v>0</v>
      </c>
      <c r="L27" s="167">
        <f>SUM(L28:L40)</f>
        <v>0</v>
      </c>
      <c r="M27" s="167">
        <f t="shared" ref="M27:M35" si="51">J27-L27</f>
        <v>0</v>
      </c>
      <c r="N27" s="163" t="str">
        <f t="shared" ref="N27:N37" si="52">IFERROR(J27/K27-1,"-")</f>
        <v>-</v>
      </c>
      <c r="O27" s="183"/>
      <c r="P27" s="133">
        <f>SUM(P28:P40)</f>
        <v>0</v>
      </c>
      <c r="Q27" s="167">
        <f>SUM(Q28:Q40)</f>
        <v>0</v>
      </c>
      <c r="R27" s="167">
        <f>SUM(R28:R40)</f>
        <v>0</v>
      </c>
      <c r="S27" s="167">
        <f t="shared" ref="S27:S35" si="53">P27-R27</f>
        <v>0</v>
      </c>
      <c r="T27" s="163" t="str">
        <f t="shared" ref="T27:T37" si="54">IFERROR(P27/Q27-1,"-")</f>
        <v>-</v>
      </c>
      <c r="U27" s="183"/>
      <c r="V27" s="186">
        <f>SUM(V28:V40)</f>
        <v>0</v>
      </c>
      <c r="W27" s="167">
        <f>SUM(W28:W40)</f>
        <v>0</v>
      </c>
      <c r="X27" s="167">
        <f>SUM(X28:X40)</f>
        <v>0</v>
      </c>
      <c r="Y27" s="167">
        <f>SUM(Y28:Y40)</f>
        <v>0</v>
      </c>
      <c r="Z27" s="167">
        <f t="shared" ref="Z27:Z35" si="55">V27-Y27</f>
        <v>0</v>
      </c>
      <c r="AA27" s="163" t="str">
        <f t="shared" ref="AA27:AA37" si="56">IFERROR(V27/W27-1,"-")</f>
        <v>-</v>
      </c>
      <c r="AB27" s="183"/>
      <c r="AC27" s="186">
        <f>SUM(AC28:AC40)</f>
        <v>0</v>
      </c>
      <c r="AD27" s="167">
        <f>SUM(AD28:AD40)</f>
        <v>0</v>
      </c>
      <c r="AE27" s="167">
        <f>SUM(AE28:AE40)</f>
        <v>0</v>
      </c>
      <c r="AF27" s="167">
        <f>SUM(AF28:AF40)</f>
        <v>0</v>
      </c>
      <c r="AG27" s="167">
        <f t="shared" ref="AG27:AG35" si="57">AC27-AF27</f>
        <v>0</v>
      </c>
      <c r="AH27" s="163" t="str">
        <f>IFERROR(AC27/AD27-1,"-")</f>
        <v>-</v>
      </c>
      <c r="AI27" s="183"/>
      <c r="AJ27" s="186">
        <f>SUM(AJ28:AJ40)</f>
        <v>0</v>
      </c>
      <c r="AK27" s="167">
        <f>SUM(AK28:AK40)</f>
        <v>0</v>
      </c>
      <c r="AL27" s="167">
        <f>SUM(AL28:AL40)</f>
        <v>0</v>
      </c>
      <c r="AM27" s="167">
        <f>SUM(AM28:AM40)</f>
        <v>0</v>
      </c>
      <c r="AN27" s="167">
        <f t="shared" ref="AN27:AN35" si="58">AJ27-AM27</f>
        <v>0</v>
      </c>
      <c r="AO27" s="163" t="str">
        <f t="shared" ref="AO27:AO37" si="59">IFERROR(AJ27/AK27-1,"-")</f>
        <v>-</v>
      </c>
      <c r="AP27" s="183"/>
      <c r="AQ27" s="186">
        <f>SUM(AQ28:AQ40)</f>
        <v>0</v>
      </c>
      <c r="AR27" s="167">
        <f>SUM(AR28:AR40)</f>
        <v>0</v>
      </c>
      <c r="AS27" s="167">
        <f>SUM(AS28:AS40)</f>
        <v>0</v>
      </c>
      <c r="AT27" s="167">
        <f>SUM(AT28:AT40)</f>
        <v>0</v>
      </c>
      <c r="AU27" s="167">
        <f t="shared" ref="AU27:AU35" si="60">AQ27-AT27</f>
        <v>0</v>
      </c>
      <c r="AV27" s="163" t="str">
        <f t="shared" ref="AV27:AV37" si="61">IFERROR(AQ27/AR27-1,"-")</f>
        <v>-</v>
      </c>
      <c r="AW27" s="183"/>
      <c r="AX27" s="186">
        <f>SUM(AX28:AX40)</f>
        <v>0</v>
      </c>
      <c r="AY27" s="167">
        <f>SUM(AY28:AY40)</f>
        <v>0</v>
      </c>
      <c r="AZ27" s="167">
        <f>SUM(AZ28:AZ40)</f>
        <v>0</v>
      </c>
      <c r="BA27" s="167">
        <f>SUM(BA28:BA40)</f>
        <v>0</v>
      </c>
      <c r="BB27" s="167">
        <f t="shared" ref="BB27:BB35" si="62">AX27-BA27</f>
        <v>0</v>
      </c>
      <c r="BC27" s="163" t="str">
        <f t="shared" ref="BC27:BC37" si="63">IFERROR(AX27/AY27-1,"-")</f>
        <v>-</v>
      </c>
      <c r="BD27" s="183"/>
      <c r="BE27" s="186">
        <f>SUM(BE28:BE40)</f>
        <v>0</v>
      </c>
      <c r="BF27" s="167">
        <f>SUM(BF28:BF40)</f>
        <v>0</v>
      </c>
      <c r="BG27" s="167">
        <f>SUM(BG28:BG40)</f>
        <v>0</v>
      </c>
      <c r="BH27" s="167">
        <f>SUM(BH28:BH40)</f>
        <v>0</v>
      </c>
      <c r="BI27" s="167">
        <f t="shared" ref="BI27:BI35" si="64">BE27-BH27</f>
        <v>0</v>
      </c>
      <c r="BJ27" s="163" t="str">
        <f t="shared" ref="BJ27:BJ37" si="65">IFERROR(BE27/BF27-1,"-")</f>
        <v>-</v>
      </c>
      <c r="BK27" s="183"/>
      <c r="BL27" s="186">
        <f>SUM(BL28:BL40)</f>
        <v>0</v>
      </c>
      <c r="BM27" s="167">
        <f>SUM(BM28:BM40)</f>
        <v>0</v>
      </c>
      <c r="BN27" s="167">
        <f>SUM(BN28:BN40)</f>
        <v>0</v>
      </c>
      <c r="BO27" s="167">
        <f>SUM(BO28:BO40)</f>
        <v>0</v>
      </c>
      <c r="BP27" s="167">
        <f t="shared" ref="BP27:BP35" si="66">BL27-BO27</f>
        <v>0</v>
      </c>
      <c r="BQ27" s="163" t="str">
        <f t="shared" ref="BQ27:BQ37" si="67">IFERROR(BL27/BM27-1,"-")</f>
        <v>-</v>
      </c>
      <c r="BR27" s="183"/>
      <c r="BS27" s="186">
        <f>SUM(BS28:BS40)</f>
        <v>0</v>
      </c>
      <c r="BT27" s="167">
        <f>SUM(BT28:BT40)</f>
        <v>0</v>
      </c>
      <c r="BU27" s="167">
        <f>SUM(BU28:BU40)</f>
        <v>0</v>
      </c>
      <c r="BV27" s="167">
        <f>SUM(BV28:BV40)</f>
        <v>0</v>
      </c>
      <c r="BW27" s="167">
        <f t="shared" ref="BW27:BW35" si="68">BS27-BV27</f>
        <v>0</v>
      </c>
      <c r="BX27" s="163" t="str">
        <f t="shared" ref="BX27:BX37" si="69">IFERROR(BS27/BT27-1,"-")</f>
        <v>-</v>
      </c>
      <c r="BY27" s="183"/>
      <c r="BZ27" s="186">
        <f>SUM(BZ28:BZ40)</f>
        <v>0</v>
      </c>
      <c r="CA27" s="167">
        <f>SUM(CA28:CA40)</f>
        <v>0</v>
      </c>
      <c r="CB27" s="167">
        <f>SUM(CB28:CB40)</f>
        <v>0</v>
      </c>
      <c r="CC27" s="167">
        <f>SUM(CC28:CC40)</f>
        <v>0</v>
      </c>
      <c r="CD27" s="167">
        <f t="shared" ref="CD27:CD35" si="70">BZ27-CC27</f>
        <v>0</v>
      </c>
      <c r="CE27" s="163" t="str">
        <f t="shared" ref="CE27:CE37" si="71">IFERROR(BZ27/CA27-1,"-")</f>
        <v>-</v>
      </c>
      <c r="CF27" s="183"/>
      <c r="CG27" s="198">
        <f>SUM(CG28:CG40)</f>
        <v>0</v>
      </c>
      <c r="CH27" s="199">
        <f>SUM(CH28:CH40)</f>
        <v>0</v>
      </c>
      <c r="CI27" s="199">
        <f>SUM(CI28:CI40)</f>
        <v>0</v>
      </c>
      <c r="CJ27" s="199">
        <f>SUM(CJ28:CJ40)</f>
        <v>0</v>
      </c>
      <c r="CK27" s="199">
        <f t="shared" ref="CK27:CK40" si="72">CG27-CJ27</f>
        <v>0</v>
      </c>
      <c r="CL27" s="211" t="str">
        <f t="shared" si="32"/>
        <v>-</v>
      </c>
      <c r="CM27" s="212"/>
      <c r="CN27" s="198">
        <f>SUM(CN28:CN40)</f>
        <v>0</v>
      </c>
      <c r="CO27" s="198">
        <f>SUM(CO28:CO40)</f>
        <v>0</v>
      </c>
      <c r="CP27" s="198">
        <f>SUM(CP28:CP40)</f>
        <v>0</v>
      </c>
      <c r="CQ27" s="198">
        <f>SUM(CQ28:CQ40)</f>
        <v>0</v>
      </c>
      <c r="CR27" s="198">
        <f>SUM(CR28:CR40)</f>
        <v>0</v>
      </c>
      <c r="CS27" s="211" t="str">
        <f t="shared" ref="CS27:CS75" si="73">IFERROR(CN27/$CR27-1,"")</f>
        <v/>
      </c>
      <c r="CT27" s="211" t="str">
        <f t="shared" ref="CT27:CT75" si="74">IFERROR(CO27/$CR27-1,"")</f>
        <v/>
      </c>
      <c r="CU27" s="211" t="str">
        <f t="shared" ref="CU27:CU75" si="75">IFERROR(CP27/$CR27-1,"")</f>
        <v/>
      </c>
      <c r="CV27" s="211" t="str">
        <f t="shared" ref="CV27:CV75" si="76">IFERROR(CQ27/$CR27-1,"")</f>
        <v/>
      </c>
    </row>
    <row r="28" spans="1:100">
      <c r="A28" s="142"/>
      <c r="B28" s="143" t="s">
        <v>491</v>
      </c>
      <c r="C28" s="120"/>
      <c r="D28" s="136"/>
      <c r="E28" s="168"/>
      <c r="F28" s="168"/>
      <c r="G28" s="169">
        <f t="shared" si="49"/>
        <v>0</v>
      </c>
      <c r="H28" s="170" t="str">
        <f t="shared" si="50"/>
        <v>-</v>
      </c>
      <c r="J28" s="136"/>
      <c r="K28" s="168"/>
      <c r="L28" s="168"/>
      <c r="M28" s="169">
        <f t="shared" si="51"/>
        <v>0</v>
      </c>
      <c r="N28" s="170" t="str">
        <f t="shared" si="52"/>
        <v>-</v>
      </c>
      <c r="P28" s="136"/>
      <c r="Q28" s="168"/>
      <c r="R28" s="168"/>
      <c r="S28" s="169">
        <f t="shared" si="53"/>
        <v>0</v>
      </c>
      <c r="T28" s="170" t="str">
        <f t="shared" si="54"/>
        <v>-</v>
      </c>
      <c r="V28" s="136"/>
      <c r="W28" s="168"/>
      <c r="X28" s="168"/>
      <c r="Y28" s="168"/>
      <c r="Z28" s="169">
        <f t="shared" si="55"/>
        <v>0</v>
      </c>
      <c r="AA28" s="170" t="str">
        <f t="shared" si="56"/>
        <v>-</v>
      </c>
      <c r="AC28" s="136"/>
      <c r="AD28" s="168"/>
      <c r="AE28" s="168"/>
      <c r="AF28" s="168"/>
      <c r="AG28" s="169">
        <f t="shared" si="57"/>
        <v>0</v>
      </c>
      <c r="AH28" s="170" t="str">
        <f t="shared" ref="AH28:AH37" si="77">IFERROR(AC28/AD28-1,"-")</f>
        <v>-</v>
      </c>
      <c r="AJ28" s="136"/>
      <c r="AK28" s="168"/>
      <c r="AL28" s="168"/>
      <c r="AM28" s="168"/>
      <c r="AN28" s="169">
        <f t="shared" si="58"/>
        <v>0</v>
      </c>
      <c r="AO28" s="170" t="str">
        <f t="shared" si="59"/>
        <v>-</v>
      </c>
      <c r="AQ28" s="136"/>
      <c r="AR28" s="168"/>
      <c r="AS28" s="168"/>
      <c r="AT28" s="168"/>
      <c r="AU28" s="169">
        <f t="shared" si="60"/>
        <v>0</v>
      </c>
      <c r="AV28" s="170" t="str">
        <f t="shared" si="61"/>
        <v>-</v>
      </c>
      <c r="AX28" s="136"/>
      <c r="AY28" s="168"/>
      <c r="AZ28" s="168"/>
      <c r="BA28" s="168"/>
      <c r="BB28" s="169">
        <f t="shared" si="62"/>
        <v>0</v>
      </c>
      <c r="BC28" s="170" t="str">
        <f t="shared" si="63"/>
        <v>-</v>
      </c>
      <c r="BE28" s="136"/>
      <c r="BF28" s="168"/>
      <c r="BG28" s="168"/>
      <c r="BH28" s="168"/>
      <c r="BI28" s="169">
        <f t="shared" si="64"/>
        <v>0</v>
      </c>
      <c r="BJ28" s="170" t="str">
        <f t="shared" si="65"/>
        <v>-</v>
      </c>
      <c r="BL28" s="136"/>
      <c r="BM28" s="168"/>
      <c r="BN28" s="168"/>
      <c r="BO28" s="168"/>
      <c r="BP28" s="169">
        <f t="shared" si="66"/>
        <v>0</v>
      </c>
      <c r="BQ28" s="170" t="str">
        <f t="shared" si="67"/>
        <v>-</v>
      </c>
      <c r="BS28" s="136"/>
      <c r="BT28" s="168"/>
      <c r="BU28" s="168"/>
      <c r="BV28" s="168"/>
      <c r="BW28" s="169">
        <f t="shared" si="68"/>
        <v>0</v>
      </c>
      <c r="BX28" s="170" t="str">
        <f t="shared" si="69"/>
        <v>-</v>
      </c>
      <c r="BZ28" s="136"/>
      <c r="CA28" s="168"/>
      <c r="CB28" s="168"/>
      <c r="CC28" s="168"/>
      <c r="CD28" s="169">
        <f t="shared" si="70"/>
        <v>0</v>
      </c>
      <c r="CE28" s="170" t="str">
        <f t="shared" si="71"/>
        <v>-</v>
      </c>
      <c r="CG28" s="203">
        <f t="shared" ref="CG28:CG40" si="78">SUM(D28,J28,P28,V28,AC28,AJ28,AQ28,AX28,BE28,BL28,BS28,BZ28)</f>
        <v>0</v>
      </c>
      <c r="CH28" s="204">
        <f t="shared" ref="CH28:CH40" si="79">SUM(E28,K28,Q28,W28,AD28,AK28,AR28,AY28,BF28,BM28,BT28,CA28)</f>
        <v>0</v>
      </c>
      <c r="CI28" s="204">
        <f t="shared" ref="CI28:CI40" si="80">SUM(D28,J28,P28,V28,AC28,AJ28,AQ28,AX28,BG28,BN28,BU28,CB28)</f>
        <v>0</v>
      </c>
      <c r="CJ28" s="204">
        <f t="shared" ref="CJ28:CJ40" si="81">SUM(F28,L28,R28,Y28,AF28,AM28,AT28,BA28,BH28,BO28,BV28,CC28)</f>
        <v>0</v>
      </c>
      <c r="CK28" s="217">
        <f t="shared" si="72"/>
        <v>0</v>
      </c>
      <c r="CL28" s="218" t="str">
        <f t="shared" si="32"/>
        <v>-</v>
      </c>
      <c r="CN28" s="203"/>
      <c r="CO28" s="203"/>
      <c r="CP28" s="203"/>
      <c r="CQ28" s="203"/>
      <c r="CR28" s="203"/>
      <c r="CS28" s="218" t="str">
        <f t="shared" si="73"/>
        <v/>
      </c>
      <c r="CT28" s="218" t="str">
        <f t="shared" si="74"/>
        <v/>
      </c>
      <c r="CU28" s="218" t="str">
        <f t="shared" si="75"/>
        <v/>
      </c>
      <c r="CV28" s="218" t="str">
        <f t="shared" si="76"/>
        <v/>
      </c>
    </row>
    <row r="29" spans="1:100">
      <c r="A29" s="144"/>
      <c r="B29" s="135" t="s">
        <v>492</v>
      </c>
      <c r="C29" s="120"/>
      <c r="D29" s="137"/>
      <c r="E29" s="176"/>
      <c r="F29" s="176"/>
      <c r="G29" s="171">
        <f t="shared" si="49"/>
        <v>0</v>
      </c>
      <c r="H29" s="172" t="str">
        <f t="shared" si="50"/>
        <v>-</v>
      </c>
      <c r="J29" s="137"/>
      <c r="K29" s="176"/>
      <c r="L29" s="176"/>
      <c r="M29" s="171">
        <f t="shared" si="51"/>
        <v>0</v>
      </c>
      <c r="N29" s="172" t="str">
        <f t="shared" si="52"/>
        <v>-</v>
      </c>
      <c r="P29" s="137"/>
      <c r="Q29" s="176"/>
      <c r="R29" s="176"/>
      <c r="S29" s="171">
        <f t="shared" si="53"/>
        <v>0</v>
      </c>
      <c r="T29" s="172" t="str">
        <f t="shared" si="54"/>
        <v>-</v>
      </c>
      <c r="V29" s="137"/>
      <c r="W29" s="176"/>
      <c r="X29" s="176"/>
      <c r="Y29" s="176"/>
      <c r="Z29" s="171">
        <f t="shared" si="55"/>
        <v>0</v>
      </c>
      <c r="AA29" s="172" t="str">
        <f t="shared" si="56"/>
        <v>-</v>
      </c>
      <c r="AC29" s="137"/>
      <c r="AD29" s="176"/>
      <c r="AE29" s="176"/>
      <c r="AF29" s="176"/>
      <c r="AG29" s="171">
        <f t="shared" si="57"/>
        <v>0</v>
      </c>
      <c r="AH29" s="172" t="str">
        <f t="shared" si="77"/>
        <v>-</v>
      </c>
      <c r="AJ29" s="137"/>
      <c r="AK29" s="176"/>
      <c r="AL29" s="176"/>
      <c r="AM29" s="176"/>
      <c r="AN29" s="171">
        <f t="shared" si="58"/>
        <v>0</v>
      </c>
      <c r="AO29" s="172" t="str">
        <f t="shared" si="59"/>
        <v>-</v>
      </c>
      <c r="AQ29" s="137"/>
      <c r="AR29" s="176"/>
      <c r="AS29" s="176"/>
      <c r="AT29" s="176"/>
      <c r="AU29" s="171">
        <f t="shared" si="60"/>
        <v>0</v>
      </c>
      <c r="AV29" s="172" t="str">
        <f t="shared" si="61"/>
        <v>-</v>
      </c>
      <c r="AX29" s="137"/>
      <c r="AY29" s="176"/>
      <c r="AZ29" s="176"/>
      <c r="BA29" s="176"/>
      <c r="BB29" s="171">
        <f t="shared" si="62"/>
        <v>0</v>
      </c>
      <c r="BC29" s="172" t="str">
        <f t="shared" si="63"/>
        <v>-</v>
      </c>
      <c r="BE29" s="137"/>
      <c r="BF29" s="176"/>
      <c r="BG29" s="176"/>
      <c r="BH29" s="176"/>
      <c r="BI29" s="171">
        <f t="shared" si="64"/>
        <v>0</v>
      </c>
      <c r="BJ29" s="172" t="str">
        <f t="shared" si="65"/>
        <v>-</v>
      </c>
      <c r="BL29" s="137"/>
      <c r="BM29" s="176"/>
      <c r="BN29" s="176"/>
      <c r="BO29" s="176"/>
      <c r="BP29" s="171">
        <f t="shared" si="66"/>
        <v>0</v>
      </c>
      <c r="BQ29" s="172" t="str">
        <f t="shared" si="67"/>
        <v>-</v>
      </c>
      <c r="BS29" s="137"/>
      <c r="BT29" s="176"/>
      <c r="BU29" s="176"/>
      <c r="BV29" s="176"/>
      <c r="BW29" s="171">
        <f t="shared" si="68"/>
        <v>0</v>
      </c>
      <c r="BX29" s="172" t="str">
        <f t="shared" si="69"/>
        <v>-</v>
      </c>
      <c r="BZ29" s="137"/>
      <c r="CA29" s="176"/>
      <c r="CB29" s="176"/>
      <c r="CC29" s="176"/>
      <c r="CD29" s="171">
        <f t="shared" si="70"/>
        <v>0</v>
      </c>
      <c r="CE29" s="172" t="str">
        <f t="shared" si="71"/>
        <v>-</v>
      </c>
      <c r="CG29" s="200">
        <f t="shared" si="78"/>
        <v>0</v>
      </c>
      <c r="CH29" s="176">
        <f t="shared" si="79"/>
        <v>0</v>
      </c>
      <c r="CI29" s="176">
        <f t="shared" si="80"/>
        <v>0</v>
      </c>
      <c r="CJ29" s="176">
        <f t="shared" si="81"/>
        <v>0</v>
      </c>
      <c r="CK29" s="213">
        <f t="shared" si="72"/>
        <v>0</v>
      </c>
      <c r="CL29" s="214" t="str">
        <f t="shared" si="32"/>
        <v>-</v>
      </c>
      <c r="CN29" s="200"/>
      <c r="CO29" s="200"/>
      <c r="CP29" s="200"/>
      <c r="CQ29" s="200"/>
      <c r="CR29" s="200"/>
      <c r="CS29" s="214" t="str">
        <f t="shared" si="73"/>
        <v/>
      </c>
      <c r="CT29" s="214" t="str">
        <f t="shared" si="74"/>
        <v/>
      </c>
      <c r="CU29" s="214" t="str">
        <f t="shared" si="75"/>
        <v/>
      </c>
      <c r="CV29" s="214" t="str">
        <f t="shared" si="76"/>
        <v/>
      </c>
    </row>
    <row r="30" spans="1:100">
      <c r="A30" s="144"/>
      <c r="B30" s="135" t="s">
        <v>493</v>
      </c>
      <c r="C30" s="120"/>
      <c r="D30" s="137"/>
      <c r="E30" s="176"/>
      <c r="F30" s="176"/>
      <c r="G30" s="171">
        <f t="shared" si="49"/>
        <v>0</v>
      </c>
      <c r="H30" s="172" t="str">
        <f t="shared" si="50"/>
        <v>-</v>
      </c>
      <c r="J30" s="137"/>
      <c r="K30" s="176"/>
      <c r="L30" s="176"/>
      <c r="M30" s="171">
        <f t="shared" si="51"/>
        <v>0</v>
      </c>
      <c r="N30" s="172" t="str">
        <f t="shared" si="52"/>
        <v>-</v>
      </c>
      <c r="P30" s="137"/>
      <c r="Q30" s="176"/>
      <c r="R30" s="176"/>
      <c r="S30" s="171">
        <f t="shared" si="53"/>
        <v>0</v>
      </c>
      <c r="T30" s="172" t="str">
        <f t="shared" si="54"/>
        <v>-</v>
      </c>
      <c r="V30" s="137"/>
      <c r="W30" s="176"/>
      <c r="X30" s="176"/>
      <c r="Y30" s="176"/>
      <c r="Z30" s="171">
        <f t="shared" si="55"/>
        <v>0</v>
      </c>
      <c r="AA30" s="172" t="str">
        <f t="shared" si="56"/>
        <v>-</v>
      </c>
      <c r="AC30" s="137"/>
      <c r="AD30" s="176"/>
      <c r="AE30" s="176"/>
      <c r="AF30" s="176"/>
      <c r="AG30" s="171">
        <f t="shared" si="57"/>
        <v>0</v>
      </c>
      <c r="AH30" s="172" t="str">
        <f t="shared" si="77"/>
        <v>-</v>
      </c>
      <c r="AJ30" s="137"/>
      <c r="AK30" s="176"/>
      <c r="AL30" s="176"/>
      <c r="AM30" s="176"/>
      <c r="AN30" s="171">
        <f t="shared" si="58"/>
        <v>0</v>
      </c>
      <c r="AO30" s="172" t="str">
        <f t="shared" si="59"/>
        <v>-</v>
      </c>
      <c r="AQ30" s="137"/>
      <c r="AR30" s="176"/>
      <c r="AS30" s="176"/>
      <c r="AT30" s="176"/>
      <c r="AU30" s="171">
        <f t="shared" si="60"/>
        <v>0</v>
      </c>
      <c r="AV30" s="172" t="str">
        <f t="shared" si="61"/>
        <v>-</v>
      </c>
      <c r="AX30" s="137"/>
      <c r="AY30" s="176"/>
      <c r="AZ30" s="176"/>
      <c r="BA30" s="176"/>
      <c r="BB30" s="171">
        <f t="shared" si="62"/>
        <v>0</v>
      </c>
      <c r="BC30" s="172" t="str">
        <f t="shared" si="63"/>
        <v>-</v>
      </c>
      <c r="BE30" s="137"/>
      <c r="BF30" s="176"/>
      <c r="BG30" s="176"/>
      <c r="BH30" s="176"/>
      <c r="BI30" s="171">
        <f t="shared" si="64"/>
        <v>0</v>
      </c>
      <c r="BJ30" s="172" t="str">
        <f t="shared" si="65"/>
        <v>-</v>
      </c>
      <c r="BL30" s="137"/>
      <c r="BM30" s="176"/>
      <c r="BN30" s="176"/>
      <c r="BO30" s="176"/>
      <c r="BP30" s="171">
        <f t="shared" si="66"/>
        <v>0</v>
      </c>
      <c r="BQ30" s="172" t="str">
        <f t="shared" si="67"/>
        <v>-</v>
      </c>
      <c r="BS30" s="137"/>
      <c r="BT30" s="176"/>
      <c r="BU30" s="176"/>
      <c r="BV30" s="176"/>
      <c r="BW30" s="171">
        <f t="shared" si="68"/>
        <v>0</v>
      </c>
      <c r="BX30" s="172" t="str">
        <f t="shared" si="69"/>
        <v>-</v>
      </c>
      <c r="BZ30" s="137"/>
      <c r="CA30" s="176"/>
      <c r="CB30" s="176"/>
      <c r="CC30" s="176"/>
      <c r="CD30" s="171">
        <f t="shared" si="70"/>
        <v>0</v>
      </c>
      <c r="CE30" s="172" t="str">
        <f t="shared" si="71"/>
        <v>-</v>
      </c>
      <c r="CG30" s="200">
        <f t="shared" si="78"/>
        <v>0</v>
      </c>
      <c r="CH30" s="176">
        <f t="shared" si="79"/>
        <v>0</v>
      </c>
      <c r="CI30" s="176">
        <f t="shared" si="80"/>
        <v>0</v>
      </c>
      <c r="CJ30" s="176">
        <f t="shared" si="81"/>
        <v>0</v>
      </c>
      <c r="CK30" s="213">
        <f t="shared" si="72"/>
        <v>0</v>
      </c>
      <c r="CL30" s="214" t="str">
        <f t="shared" si="32"/>
        <v>-</v>
      </c>
      <c r="CN30" s="200"/>
      <c r="CO30" s="200"/>
      <c r="CP30" s="200"/>
      <c r="CQ30" s="200"/>
      <c r="CR30" s="200"/>
      <c r="CS30" s="214" t="str">
        <f t="shared" si="73"/>
        <v/>
      </c>
      <c r="CT30" s="214" t="str">
        <f t="shared" si="74"/>
        <v/>
      </c>
      <c r="CU30" s="214" t="str">
        <f t="shared" si="75"/>
        <v/>
      </c>
      <c r="CV30" s="214" t="str">
        <f t="shared" si="76"/>
        <v/>
      </c>
    </row>
    <row r="31" spans="1:100">
      <c r="A31" s="144"/>
      <c r="B31" s="135" t="s">
        <v>494</v>
      </c>
      <c r="C31" s="120"/>
      <c r="D31" s="137"/>
      <c r="E31" s="176"/>
      <c r="F31" s="176"/>
      <c r="G31" s="171">
        <f t="shared" si="49"/>
        <v>0</v>
      </c>
      <c r="H31" s="172" t="str">
        <f t="shared" si="50"/>
        <v>-</v>
      </c>
      <c r="J31" s="137"/>
      <c r="K31" s="176"/>
      <c r="L31" s="176"/>
      <c r="M31" s="171">
        <f t="shared" si="51"/>
        <v>0</v>
      </c>
      <c r="N31" s="172" t="str">
        <f t="shared" si="52"/>
        <v>-</v>
      </c>
      <c r="P31" s="137"/>
      <c r="Q31" s="176"/>
      <c r="R31" s="176"/>
      <c r="S31" s="171">
        <f t="shared" si="53"/>
        <v>0</v>
      </c>
      <c r="T31" s="172" t="str">
        <f t="shared" si="54"/>
        <v>-</v>
      </c>
      <c r="V31" s="137"/>
      <c r="W31" s="176"/>
      <c r="X31" s="176"/>
      <c r="Y31" s="176"/>
      <c r="Z31" s="171">
        <f t="shared" si="55"/>
        <v>0</v>
      </c>
      <c r="AA31" s="172" t="str">
        <f t="shared" si="56"/>
        <v>-</v>
      </c>
      <c r="AC31" s="137"/>
      <c r="AD31" s="176"/>
      <c r="AE31" s="176"/>
      <c r="AF31" s="176"/>
      <c r="AG31" s="171">
        <f t="shared" si="57"/>
        <v>0</v>
      </c>
      <c r="AH31" s="172" t="str">
        <f t="shared" si="77"/>
        <v>-</v>
      </c>
      <c r="AJ31" s="137"/>
      <c r="AK31" s="176"/>
      <c r="AL31" s="176"/>
      <c r="AM31" s="176"/>
      <c r="AN31" s="171">
        <f t="shared" si="58"/>
        <v>0</v>
      </c>
      <c r="AO31" s="172" t="str">
        <f t="shared" si="59"/>
        <v>-</v>
      </c>
      <c r="AQ31" s="137"/>
      <c r="AR31" s="176"/>
      <c r="AS31" s="176"/>
      <c r="AT31" s="176"/>
      <c r="AU31" s="171">
        <f t="shared" si="60"/>
        <v>0</v>
      </c>
      <c r="AV31" s="172" t="str">
        <f t="shared" si="61"/>
        <v>-</v>
      </c>
      <c r="AX31" s="137"/>
      <c r="AY31" s="176"/>
      <c r="AZ31" s="176"/>
      <c r="BA31" s="176"/>
      <c r="BB31" s="171">
        <f t="shared" si="62"/>
        <v>0</v>
      </c>
      <c r="BC31" s="172" t="str">
        <f t="shared" si="63"/>
        <v>-</v>
      </c>
      <c r="BE31" s="137"/>
      <c r="BF31" s="176"/>
      <c r="BG31" s="176"/>
      <c r="BH31" s="176"/>
      <c r="BI31" s="171">
        <f t="shared" si="64"/>
        <v>0</v>
      </c>
      <c r="BJ31" s="172" t="str">
        <f t="shared" si="65"/>
        <v>-</v>
      </c>
      <c r="BL31" s="137"/>
      <c r="BM31" s="176"/>
      <c r="BN31" s="176"/>
      <c r="BO31" s="176"/>
      <c r="BP31" s="171">
        <f t="shared" si="66"/>
        <v>0</v>
      </c>
      <c r="BQ31" s="172" t="str">
        <f t="shared" si="67"/>
        <v>-</v>
      </c>
      <c r="BS31" s="137"/>
      <c r="BT31" s="176"/>
      <c r="BU31" s="176"/>
      <c r="BV31" s="176"/>
      <c r="BW31" s="171">
        <f t="shared" si="68"/>
        <v>0</v>
      </c>
      <c r="BX31" s="172" t="str">
        <f t="shared" si="69"/>
        <v>-</v>
      </c>
      <c r="BZ31" s="137"/>
      <c r="CA31" s="176"/>
      <c r="CB31" s="176"/>
      <c r="CC31" s="176"/>
      <c r="CD31" s="171">
        <f t="shared" si="70"/>
        <v>0</v>
      </c>
      <c r="CE31" s="172" t="str">
        <f t="shared" si="71"/>
        <v>-</v>
      </c>
      <c r="CG31" s="200">
        <f t="shared" si="78"/>
        <v>0</v>
      </c>
      <c r="CH31" s="176">
        <f t="shared" si="79"/>
        <v>0</v>
      </c>
      <c r="CI31" s="176">
        <f t="shared" si="80"/>
        <v>0</v>
      </c>
      <c r="CJ31" s="176">
        <f t="shared" si="81"/>
        <v>0</v>
      </c>
      <c r="CK31" s="213">
        <f t="shared" si="72"/>
        <v>0</v>
      </c>
      <c r="CL31" s="214" t="str">
        <f t="shared" si="32"/>
        <v>-</v>
      </c>
      <c r="CN31" s="200"/>
      <c r="CO31" s="200"/>
      <c r="CP31" s="200"/>
      <c r="CQ31" s="200"/>
      <c r="CR31" s="200"/>
      <c r="CS31" s="214" t="str">
        <f t="shared" si="73"/>
        <v/>
      </c>
      <c r="CT31" s="214" t="str">
        <f t="shared" si="74"/>
        <v/>
      </c>
      <c r="CU31" s="214" t="str">
        <f t="shared" si="75"/>
        <v/>
      </c>
      <c r="CV31" s="214" t="str">
        <f t="shared" si="76"/>
        <v/>
      </c>
    </row>
    <row r="32" spans="1:100">
      <c r="A32" s="144"/>
      <c r="B32" s="135" t="s">
        <v>495</v>
      </c>
      <c r="C32" s="120"/>
      <c r="D32" s="137"/>
      <c r="E32" s="176"/>
      <c r="F32" s="176"/>
      <c r="G32" s="171">
        <f t="shared" si="49"/>
        <v>0</v>
      </c>
      <c r="H32" s="172" t="str">
        <f t="shared" si="50"/>
        <v>-</v>
      </c>
      <c r="J32" s="137"/>
      <c r="K32" s="176"/>
      <c r="L32" s="176"/>
      <c r="M32" s="171">
        <f t="shared" si="51"/>
        <v>0</v>
      </c>
      <c r="N32" s="172" t="str">
        <f t="shared" si="52"/>
        <v>-</v>
      </c>
      <c r="P32" s="137"/>
      <c r="Q32" s="176"/>
      <c r="R32" s="176"/>
      <c r="S32" s="171">
        <f t="shared" si="53"/>
        <v>0</v>
      </c>
      <c r="T32" s="172" t="str">
        <f t="shared" si="54"/>
        <v>-</v>
      </c>
      <c r="V32" s="137"/>
      <c r="W32" s="176"/>
      <c r="X32" s="176"/>
      <c r="Y32" s="176"/>
      <c r="Z32" s="171">
        <f t="shared" si="55"/>
        <v>0</v>
      </c>
      <c r="AA32" s="172" t="str">
        <f t="shared" si="56"/>
        <v>-</v>
      </c>
      <c r="AC32" s="137"/>
      <c r="AD32" s="176"/>
      <c r="AE32" s="176"/>
      <c r="AF32" s="176"/>
      <c r="AG32" s="171">
        <f t="shared" si="57"/>
        <v>0</v>
      </c>
      <c r="AH32" s="172" t="str">
        <f t="shared" si="77"/>
        <v>-</v>
      </c>
      <c r="AJ32" s="137"/>
      <c r="AK32" s="176"/>
      <c r="AL32" s="176"/>
      <c r="AM32" s="176"/>
      <c r="AN32" s="171">
        <f t="shared" si="58"/>
        <v>0</v>
      </c>
      <c r="AO32" s="172" t="str">
        <f t="shared" si="59"/>
        <v>-</v>
      </c>
      <c r="AQ32" s="137"/>
      <c r="AR32" s="176"/>
      <c r="AS32" s="176"/>
      <c r="AT32" s="176"/>
      <c r="AU32" s="171">
        <f t="shared" si="60"/>
        <v>0</v>
      </c>
      <c r="AV32" s="172" t="str">
        <f t="shared" si="61"/>
        <v>-</v>
      </c>
      <c r="AX32" s="137"/>
      <c r="AY32" s="176"/>
      <c r="AZ32" s="176"/>
      <c r="BA32" s="176"/>
      <c r="BB32" s="171">
        <f t="shared" si="62"/>
        <v>0</v>
      </c>
      <c r="BC32" s="172" t="str">
        <f t="shared" si="63"/>
        <v>-</v>
      </c>
      <c r="BE32" s="137"/>
      <c r="BF32" s="176"/>
      <c r="BG32" s="176"/>
      <c r="BH32" s="176"/>
      <c r="BI32" s="171">
        <f t="shared" si="64"/>
        <v>0</v>
      </c>
      <c r="BJ32" s="172" t="str">
        <f t="shared" si="65"/>
        <v>-</v>
      </c>
      <c r="BL32" s="137"/>
      <c r="BM32" s="176"/>
      <c r="BN32" s="176"/>
      <c r="BO32" s="176"/>
      <c r="BP32" s="171">
        <f t="shared" si="66"/>
        <v>0</v>
      </c>
      <c r="BQ32" s="172" t="str">
        <f t="shared" si="67"/>
        <v>-</v>
      </c>
      <c r="BS32" s="137"/>
      <c r="BT32" s="176"/>
      <c r="BU32" s="176"/>
      <c r="BV32" s="176"/>
      <c r="BW32" s="171">
        <f t="shared" si="68"/>
        <v>0</v>
      </c>
      <c r="BX32" s="172" t="str">
        <f t="shared" si="69"/>
        <v>-</v>
      </c>
      <c r="BZ32" s="137"/>
      <c r="CA32" s="176"/>
      <c r="CB32" s="176"/>
      <c r="CC32" s="176"/>
      <c r="CD32" s="171">
        <f t="shared" si="70"/>
        <v>0</v>
      </c>
      <c r="CE32" s="172" t="str">
        <f t="shared" si="71"/>
        <v>-</v>
      </c>
      <c r="CG32" s="200">
        <f t="shared" si="78"/>
        <v>0</v>
      </c>
      <c r="CH32" s="176">
        <f t="shared" si="79"/>
        <v>0</v>
      </c>
      <c r="CI32" s="176">
        <f t="shared" si="80"/>
        <v>0</v>
      </c>
      <c r="CJ32" s="176">
        <f t="shared" si="81"/>
        <v>0</v>
      </c>
      <c r="CK32" s="213">
        <f t="shared" si="72"/>
        <v>0</v>
      </c>
      <c r="CL32" s="214" t="str">
        <f t="shared" si="32"/>
        <v>-</v>
      </c>
      <c r="CN32" s="200"/>
      <c r="CO32" s="200"/>
      <c r="CP32" s="200"/>
      <c r="CQ32" s="200"/>
      <c r="CR32" s="200"/>
      <c r="CS32" s="214" t="str">
        <f t="shared" si="73"/>
        <v/>
      </c>
      <c r="CT32" s="214" t="str">
        <f t="shared" si="74"/>
        <v/>
      </c>
      <c r="CU32" s="214" t="str">
        <f t="shared" si="75"/>
        <v/>
      </c>
      <c r="CV32" s="214" t="str">
        <f t="shared" si="76"/>
        <v/>
      </c>
    </row>
    <row r="33" spans="1:100">
      <c r="A33" s="144"/>
      <c r="B33" s="135" t="s">
        <v>496</v>
      </c>
      <c r="C33" s="120"/>
      <c r="D33" s="137"/>
      <c r="E33" s="176"/>
      <c r="F33" s="176"/>
      <c r="G33" s="171">
        <f t="shared" si="49"/>
        <v>0</v>
      </c>
      <c r="H33" s="172" t="str">
        <f t="shared" si="50"/>
        <v>-</v>
      </c>
      <c r="J33" s="137"/>
      <c r="K33" s="176"/>
      <c r="L33" s="176"/>
      <c r="M33" s="171">
        <f t="shared" si="51"/>
        <v>0</v>
      </c>
      <c r="N33" s="172" t="str">
        <f t="shared" si="52"/>
        <v>-</v>
      </c>
      <c r="P33" s="137"/>
      <c r="Q33" s="176"/>
      <c r="R33" s="176"/>
      <c r="S33" s="171">
        <f t="shared" si="53"/>
        <v>0</v>
      </c>
      <c r="T33" s="172" t="str">
        <f t="shared" si="54"/>
        <v>-</v>
      </c>
      <c r="V33" s="137"/>
      <c r="W33" s="176"/>
      <c r="X33" s="176"/>
      <c r="Y33" s="176"/>
      <c r="Z33" s="171">
        <f t="shared" si="55"/>
        <v>0</v>
      </c>
      <c r="AA33" s="172" t="str">
        <f t="shared" si="56"/>
        <v>-</v>
      </c>
      <c r="AC33" s="137"/>
      <c r="AD33" s="176"/>
      <c r="AE33" s="176"/>
      <c r="AF33" s="176"/>
      <c r="AG33" s="171">
        <f t="shared" si="57"/>
        <v>0</v>
      </c>
      <c r="AH33" s="172" t="str">
        <f t="shared" si="77"/>
        <v>-</v>
      </c>
      <c r="AJ33" s="137"/>
      <c r="AK33" s="176"/>
      <c r="AL33" s="176"/>
      <c r="AM33" s="176"/>
      <c r="AN33" s="171">
        <f t="shared" si="58"/>
        <v>0</v>
      </c>
      <c r="AO33" s="172" t="str">
        <f t="shared" si="59"/>
        <v>-</v>
      </c>
      <c r="AQ33" s="137"/>
      <c r="AR33" s="176"/>
      <c r="AS33" s="176"/>
      <c r="AT33" s="176"/>
      <c r="AU33" s="171">
        <f t="shared" si="60"/>
        <v>0</v>
      </c>
      <c r="AV33" s="172" t="str">
        <f t="shared" si="61"/>
        <v>-</v>
      </c>
      <c r="AX33" s="137"/>
      <c r="AY33" s="176"/>
      <c r="AZ33" s="176"/>
      <c r="BA33" s="176"/>
      <c r="BB33" s="171">
        <f t="shared" si="62"/>
        <v>0</v>
      </c>
      <c r="BC33" s="172" t="str">
        <f t="shared" si="63"/>
        <v>-</v>
      </c>
      <c r="BE33" s="137"/>
      <c r="BF33" s="176"/>
      <c r="BG33" s="176"/>
      <c r="BH33" s="176"/>
      <c r="BI33" s="171">
        <f t="shared" si="64"/>
        <v>0</v>
      </c>
      <c r="BJ33" s="172" t="str">
        <f t="shared" si="65"/>
        <v>-</v>
      </c>
      <c r="BL33" s="137"/>
      <c r="BM33" s="176"/>
      <c r="BN33" s="176"/>
      <c r="BO33" s="176"/>
      <c r="BP33" s="171">
        <f t="shared" si="66"/>
        <v>0</v>
      </c>
      <c r="BQ33" s="172" t="str">
        <f t="shared" si="67"/>
        <v>-</v>
      </c>
      <c r="BS33" s="137"/>
      <c r="BT33" s="176"/>
      <c r="BU33" s="176"/>
      <c r="BV33" s="176"/>
      <c r="BW33" s="171">
        <f t="shared" si="68"/>
        <v>0</v>
      </c>
      <c r="BX33" s="172" t="str">
        <f t="shared" si="69"/>
        <v>-</v>
      </c>
      <c r="BZ33" s="137"/>
      <c r="CA33" s="176"/>
      <c r="CB33" s="176"/>
      <c r="CC33" s="176"/>
      <c r="CD33" s="171">
        <f t="shared" si="70"/>
        <v>0</v>
      </c>
      <c r="CE33" s="172" t="str">
        <f t="shared" si="71"/>
        <v>-</v>
      </c>
      <c r="CG33" s="200">
        <f t="shared" si="78"/>
        <v>0</v>
      </c>
      <c r="CH33" s="176">
        <f t="shared" si="79"/>
        <v>0</v>
      </c>
      <c r="CI33" s="176">
        <f t="shared" si="80"/>
        <v>0</v>
      </c>
      <c r="CJ33" s="176">
        <f t="shared" si="81"/>
        <v>0</v>
      </c>
      <c r="CK33" s="213">
        <f t="shared" si="72"/>
        <v>0</v>
      </c>
      <c r="CL33" s="214" t="str">
        <f t="shared" si="32"/>
        <v>-</v>
      </c>
      <c r="CN33" s="200"/>
      <c r="CO33" s="200"/>
      <c r="CP33" s="200"/>
      <c r="CQ33" s="200"/>
      <c r="CR33" s="200"/>
      <c r="CS33" s="214" t="str">
        <f t="shared" si="73"/>
        <v/>
      </c>
      <c r="CT33" s="214" t="str">
        <f t="shared" si="74"/>
        <v/>
      </c>
      <c r="CU33" s="214" t="str">
        <f t="shared" si="75"/>
        <v/>
      </c>
      <c r="CV33" s="214" t="str">
        <f t="shared" si="76"/>
        <v/>
      </c>
    </row>
    <row r="34" spans="1:100">
      <c r="A34" s="144"/>
      <c r="B34" s="135" t="s">
        <v>497</v>
      </c>
      <c r="C34" s="120"/>
      <c r="D34" s="137"/>
      <c r="E34" s="176"/>
      <c r="F34" s="176"/>
      <c r="G34" s="171">
        <f t="shared" si="49"/>
        <v>0</v>
      </c>
      <c r="H34" s="172" t="str">
        <f t="shared" si="50"/>
        <v>-</v>
      </c>
      <c r="J34" s="137"/>
      <c r="K34" s="176"/>
      <c r="L34" s="176"/>
      <c r="M34" s="171">
        <f t="shared" si="51"/>
        <v>0</v>
      </c>
      <c r="N34" s="172" t="str">
        <f t="shared" si="52"/>
        <v>-</v>
      </c>
      <c r="P34" s="137"/>
      <c r="Q34" s="176"/>
      <c r="R34" s="176"/>
      <c r="S34" s="171">
        <f t="shared" si="53"/>
        <v>0</v>
      </c>
      <c r="T34" s="172" t="str">
        <f t="shared" si="54"/>
        <v>-</v>
      </c>
      <c r="V34" s="137"/>
      <c r="W34" s="176"/>
      <c r="X34" s="176"/>
      <c r="Y34" s="176"/>
      <c r="Z34" s="171">
        <f t="shared" si="55"/>
        <v>0</v>
      </c>
      <c r="AA34" s="172" t="str">
        <f t="shared" si="56"/>
        <v>-</v>
      </c>
      <c r="AC34" s="137"/>
      <c r="AD34" s="176"/>
      <c r="AE34" s="176"/>
      <c r="AF34" s="176"/>
      <c r="AG34" s="171">
        <f t="shared" si="57"/>
        <v>0</v>
      </c>
      <c r="AH34" s="172" t="str">
        <f t="shared" si="77"/>
        <v>-</v>
      </c>
      <c r="AJ34" s="137"/>
      <c r="AK34" s="176"/>
      <c r="AL34" s="176"/>
      <c r="AM34" s="176"/>
      <c r="AN34" s="171">
        <f t="shared" si="58"/>
        <v>0</v>
      </c>
      <c r="AO34" s="172" t="str">
        <f t="shared" si="59"/>
        <v>-</v>
      </c>
      <c r="AQ34" s="137"/>
      <c r="AR34" s="176"/>
      <c r="AS34" s="176"/>
      <c r="AT34" s="176"/>
      <c r="AU34" s="171">
        <f t="shared" si="60"/>
        <v>0</v>
      </c>
      <c r="AV34" s="172" t="str">
        <f t="shared" si="61"/>
        <v>-</v>
      </c>
      <c r="AX34" s="137"/>
      <c r="AY34" s="176"/>
      <c r="AZ34" s="176"/>
      <c r="BA34" s="176"/>
      <c r="BB34" s="171">
        <f t="shared" si="62"/>
        <v>0</v>
      </c>
      <c r="BC34" s="172" t="str">
        <f t="shared" si="63"/>
        <v>-</v>
      </c>
      <c r="BE34" s="137"/>
      <c r="BF34" s="176"/>
      <c r="BG34" s="176"/>
      <c r="BH34" s="176"/>
      <c r="BI34" s="171">
        <f t="shared" si="64"/>
        <v>0</v>
      </c>
      <c r="BJ34" s="172" t="str">
        <f t="shared" si="65"/>
        <v>-</v>
      </c>
      <c r="BL34" s="137"/>
      <c r="BM34" s="176"/>
      <c r="BN34" s="176"/>
      <c r="BO34" s="176"/>
      <c r="BP34" s="171">
        <f t="shared" si="66"/>
        <v>0</v>
      </c>
      <c r="BQ34" s="172" t="str">
        <f t="shared" si="67"/>
        <v>-</v>
      </c>
      <c r="BS34" s="137"/>
      <c r="BT34" s="176"/>
      <c r="BU34" s="176"/>
      <c r="BV34" s="176"/>
      <c r="BW34" s="171">
        <f t="shared" si="68"/>
        <v>0</v>
      </c>
      <c r="BX34" s="172" t="str">
        <f t="shared" si="69"/>
        <v>-</v>
      </c>
      <c r="BZ34" s="137"/>
      <c r="CA34" s="176"/>
      <c r="CB34" s="176"/>
      <c r="CC34" s="176"/>
      <c r="CD34" s="171">
        <f t="shared" si="70"/>
        <v>0</v>
      </c>
      <c r="CE34" s="172" t="str">
        <f t="shared" si="71"/>
        <v>-</v>
      </c>
      <c r="CG34" s="200">
        <f t="shared" si="78"/>
        <v>0</v>
      </c>
      <c r="CH34" s="176">
        <f t="shared" si="79"/>
        <v>0</v>
      </c>
      <c r="CI34" s="176">
        <f t="shared" si="80"/>
        <v>0</v>
      </c>
      <c r="CJ34" s="176">
        <f t="shared" si="81"/>
        <v>0</v>
      </c>
      <c r="CK34" s="213">
        <f t="shared" si="72"/>
        <v>0</v>
      </c>
      <c r="CL34" s="214" t="str">
        <f t="shared" si="32"/>
        <v>-</v>
      </c>
      <c r="CN34" s="200"/>
      <c r="CO34" s="200"/>
      <c r="CP34" s="200"/>
      <c r="CQ34" s="200"/>
      <c r="CR34" s="200"/>
      <c r="CS34" s="214" t="str">
        <f t="shared" si="73"/>
        <v/>
      </c>
      <c r="CT34" s="214" t="str">
        <f t="shared" si="74"/>
        <v/>
      </c>
      <c r="CU34" s="214" t="str">
        <f t="shared" si="75"/>
        <v/>
      </c>
      <c r="CV34" s="214" t="str">
        <f t="shared" si="76"/>
        <v/>
      </c>
    </row>
    <row r="35" spans="1:100">
      <c r="A35" s="144"/>
      <c r="B35" s="135" t="s">
        <v>498</v>
      </c>
      <c r="C35" s="120"/>
      <c r="D35" s="137"/>
      <c r="E35" s="176"/>
      <c r="F35" s="176"/>
      <c r="G35" s="171">
        <f t="shared" si="49"/>
        <v>0</v>
      </c>
      <c r="H35" s="172" t="str">
        <f t="shared" si="50"/>
        <v>-</v>
      </c>
      <c r="J35" s="137"/>
      <c r="K35" s="176"/>
      <c r="L35" s="176"/>
      <c r="M35" s="171">
        <f t="shared" si="51"/>
        <v>0</v>
      </c>
      <c r="N35" s="172" t="str">
        <f t="shared" si="52"/>
        <v>-</v>
      </c>
      <c r="P35" s="137"/>
      <c r="Q35" s="176"/>
      <c r="R35" s="176"/>
      <c r="S35" s="171">
        <f t="shared" si="53"/>
        <v>0</v>
      </c>
      <c r="T35" s="172" t="str">
        <f t="shared" si="54"/>
        <v>-</v>
      </c>
      <c r="V35" s="137"/>
      <c r="W35" s="176"/>
      <c r="X35" s="176"/>
      <c r="Y35" s="176"/>
      <c r="Z35" s="171">
        <f t="shared" si="55"/>
        <v>0</v>
      </c>
      <c r="AA35" s="172" t="str">
        <f t="shared" si="56"/>
        <v>-</v>
      </c>
      <c r="AC35" s="137"/>
      <c r="AD35" s="176"/>
      <c r="AE35" s="176"/>
      <c r="AF35" s="176"/>
      <c r="AG35" s="171">
        <f t="shared" si="57"/>
        <v>0</v>
      </c>
      <c r="AH35" s="172" t="str">
        <f t="shared" si="77"/>
        <v>-</v>
      </c>
      <c r="AJ35" s="137"/>
      <c r="AK35" s="176"/>
      <c r="AL35" s="176"/>
      <c r="AM35" s="176"/>
      <c r="AN35" s="171">
        <f t="shared" si="58"/>
        <v>0</v>
      </c>
      <c r="AO35" s="172" t="str">
        <f t="shared" si="59"/>
        <v>-</v>
      </c>
      <c r="AQ35" s="137"/>
      <c r="AR35" s="176"/>
      <c r="AS35" s="176"/>
      <c r="AT35" s="176"/>
      <c r="AU35" s="171">
        <f t="shared" si="60"/>
        <v>0</v>
      </c>
      <c r="AV35" s="172" t="str">
        <f t="shared" si="61"/>
        <v>-</v>
      </c>
      <c r="AX35" s="137"/>
      <c r="AY35" s="176"/>
      <c r="AZ35" s="176"/>
      <c r="BA35" s="176"/>
      <c r="BB35" s="171">
        <f t="shared" si="62"/>
        <v>0</v>
      </c>
      <c r="BC35" s="172" t="str">
        <f t="shared" si="63"/>
        <v>-</v>
      </c>
      <c r="BE35" s="137"/>
      <c r="BF35" s="176"/>
      <c r="BG35" s="176"/>
      <c r="BH35" s="176"/>
      <c r="BI35" s="171">
        <f t="shared" si="64"/>
        <v>0</v>
      </c>
      <c r="BJ35" s="172" t="str">
        <f t="shared" si="65"/>
        <v>-</v>
      </c>
      <c r="BL35" s="137"/>
      <c r="BM35" s="176"/>
      <c r="BN35" s="176"/>
      <c r="BO35" s="176"/>
      <c r="BP35" s="171">
        <f t="shared" si="66"/>
        <v>0</v>
      </c>
      <c r="BQ35" s="172" t="str">
        <f t="shared" si="67"/>
        <v>-</v>
      </c>
      <c r="BS35" s="137"/>
      <c r="BT35" s="176"/>
      <c r="BU35" s="176"/>
      <c r="BV35" s="176"/>
      <c r="BW35" s="171">
        <f t="shared" si="68"/>
        <v>0</v>
      </c>
      <c r="BX35" s="172" t="str">
        <f t="shared" si="69"/>
        <v>-</v>
      </c>
      <c r="BZ35" s="137"/>
      <c r="CA35" s="176"/>
      <c r="CB35" s="176"/>
      <c r="CC35" s="176"/>
      <c r="CD35" s="171">
        <f t="shared" si="70"/>
        <v>0</v>
      </c>
      <c r="CE35" s="172" t="str">
        <f t="shared" si="71"/>
        <v>-</v>
      </c>
      <c r="CG35" s="200">
        <f t="shared" si="78"/>
        <v>0</v>
      </c>
      <c r="CH35" s="176">
        <f t="shared" si="79"/>
        <v>0</v>
      </c>
      <c r="CI35" s="176">
        <f t="shared" si="80"/>
        <v>0</v>
      </c>
      <c r="CJ35" s="176">
        <f t="shared" si="81"/>
        <v>0</v>
      </c>
      <c r="CK35" s="213">
        <f t="shared" si="72"/>
        <v>0</v>
      </c>
      <c r="CL35" s="214" t="str">
        <f t="shared" si="32"/>
        <v>-</v>
      </c>
      <c r="CN35" s="200"/>
      <c r="CO35" s="200"/>
      <c r="CP35" s="200"/>
      <c r="CQ35" s="200"/>
      <c r="CR35" s="200"/>
      <c r="CS35" s="214" t="str">
        <f t="shared" si="73"/>
        <v/>
      </c>
      <c r="CT35" s="214" t="str">
        <f t="shared" si="74"/>
        <v/>
      </c>
      <c r="CU35" s="214" t="str">
        <f t="shared" si="75"/>
        <v/>
      </c>
      <c r="CV35" s="214" t="str">
        <f t="shared" si="76"/>
        <v/>
      </c>
    </row>
    <row r="36" spans="1:100">
      <c r="A36" s="144"/>
      <c r="B36" s="135" t="s">
        <v>499</v>
      </c>
      <c r="C36" s="120"/>
      <c r="D36" s="137"/>
      <c r="E36" s="176"/>
      <c r="F36" s="176"/>
      <c r="G36" s="171"/>
      <c r="H36" s="172" t="str">
        <f t="shared" si="50"/>
        <v>-</v>
      </c>
      <c r="J36" s="137"/>
      <c r="K36" s="176"/>
      <c r="L36" s="176"/>
      <c r="M36" s="171"/>
      <c r="N36" s="172" t="str">
        <f t="shared" si="52"/>
        <v>-</v>
      </c>
      <c r="P36" s="137"/>
      <c r="Q36" s="176"/>
      <c r="R36" s="176"/>
      <c r="S36" s="171"/>
      <c r="T36" s="172" t="str">
        <f t="shared" si="54"/>
        <v>-</v>
      </c>
      <c r="V36" s="137"/>
      <c r="W36" s="176"/>
      <c r="X36" s="176"/>
      <c r="Y36" s="176"/>
      <c r="Z36" s="171"/>
      <c r="AA36" s="172" t="str">
        <f t="shared" si="56"/>
        <v>-</v>
      </c>
      <c r="AC36" s="137"/>
      <c r="AD36" s="176"/>
      <c r="AE36" s="176"/>
      <c r="AF36" s="176"/>
      <c r="AG36" s="171"/>
      <c r="AH36" s="172" t="str">
        <f t="shared" si="77"/>
        <v>-</v>
      </c>
      <c r="AJ36" s="137"/>
      <c r="AK36" s="176"/>
      <c r="AL36" s="176"/>
      <c r="AM36" s="176"/>
      <c r="AN36" s="171"/>
      <c r="AO36" s="172" t="str">
        <f t="shared" si="59"/>
        <v>-</v>
      </c>
      <c r="AQ36" s="137"/>
      <c r="AR36" s="176"/>
      <c r="AS36" s="176"/>
      <c r="AT36" s="176"/>
      <c r="AU36" s="171"/>
      <c r="AV36" s="172" t="str">
        <f t="shared" si="61"/>
        <v>-</v>
      </c>
      <c r="AX36" s="137"/>
      <c r="AY36" s="176"/>
      <c r="AZ36" s="176"/>
      <c r="BA36" s="176"/>
      <c r="BB36" s="171"/>
      <c r="BC36" s="172" t="str">
        <f t="shared" si="63"/>
        <v>-</v>
      </c>
      <c r="BE36" s="137"/>
      <c r="BF36" s="176"/>
      <c r="BG36" s="176"/>
      <c r="BH36" s="176"/>
      <c r="BI36" s="171"/>
      <c r="BJ36" s="172" t="str">
        <f t="shared" si="65"/>
        <v>-</v>
      </c>
      <c r="BL36" s="137"/>
      <c r="BM36" s="176"/>
      <c r="BN36" s="176"/>
      <c r="BO36" s="176"/>
      <c r="BP36" s="171"/>
      <c r="BQ36" s="172" t="str">
        <f t="shared" si="67"/>
        <v>-</v>
      </c>
      <c r="BS36" s="137"/>
      <c r="BT36" s="176"/>
      <c r="BU36" s="176"/>
      <c r="BV36" s="176"/>
      <c r="BW36" s="171"/>
      <c r="BX36" s="172" t="str">
        <f t="shared" si="69"/>
        <v>-</v>
      </c>
      <c r="BZ36" s="137"/>
      <c r="CA36" s="176"/>
      <c r="CB36" s="176"/>
      <c r="CC36" s="176"/>
      <c r="CD36" s="171"/>
      <c r="CE36" s="172" t="str">
        <f t="shared" si="71"/>
        <v>-</v>
      </c>
      <c r="CG36" s="200">
        <f t="shared" si="78"/>
        <v>0</v>
      </c>
      <c r="CH36" s="176">
        <f t="shared" si="79"/>
        <v>0</v>
      </c>
      <c r="CI36" s="176">
        <f t="shared" si="80"/>
        <v>0</v>
      </c>
      <c r="CJ36" s="176">
        <f t="shared" si="81"/>
        <v>0</v>
      </c>
      <c r="CK36" s="213">
        <f t="shared" si="72"/>
        <v>0</v>
      </c>
      <c r="CL36" s="214" t="str">
        <f t="shared" si="32"/>
        <v>-</v>
      </c>
      <c r="CN36" s="200"/>
      <c r="CO36" s="200"/>
      <c r="CP36" s="200"/>
      <c r="CQ36" s="200"/>
      <c r="CR36" s="200"/>
      <c r="CS36" s="214" t="str">
        <f t="shared" si="73"/>
        <v/>
      </c>
      <c r="CT36" s="214" t="str">
        <f t="shared" si="74"/>
        <v/>
      </c>
      <c r="CU36" s="214" t="str">
        <f t="shared" si="75"/>
        <v/>
      </c>
      <c r="CV36" s="214" t="str">
        <f t="shared" si="76"/>
        <v/>
      </c>
    </row>
    <row r="37" spans="1:100">
      <c r="A37" s="144"/>
      <c r="B37" s="135" t="s">
        <v>505</v>
      </c>
      <c r="C37" s="120"/>
      <c r="D37" s="137"/>
      <c r="E37" s="176"/>
      <c r="F37" s="176"/>
      <c r="G37" s="171"/>
      <c r="H37" s="172" t="str">
        <f t="shared" si="50"/>
        <v>-</v>
      </c>
      <c r="J37" s="137"/>
      <c r="K37" s="176"/>
      <c r="L37" s="176"/>
      <c r="M37" s="171"/>
      <c r="N37" s="172" t="str">
        <f t="shared" si="52"/>
        <v>-</v>
      </c>
      <c r="P37" s="137"/>
      <c r="Q37" s="176"/>
      <c r="R37" s="176"/>
      <c r="S37" s="171"/>
      <c r="T37" s="172" t="str">
        <f t="shared" si="54"/>
        <v>-</v>
      </c>
      <c r="V37" s="137"/>
      <c r="W37" s="176"/>
      <c r="X37" s="176"/>
      <c r="Y37" s="176"/>
      <c r="Z37" s="171"/>
      <c r="AA37" s="172" t="str">
        <f t="shared" si="56"/>
        <v>-</v>
      </c>
      <c r="AC37" s="137"/>
      <c r="AD37" s="176"/>
      <c r="AE37" s="176"/>
      <c r="AF37" s="176"/>
      <c r="AG37" s="171"/>
      <c r="AH37" s="172" t="str">
        <f t="shared" si="77"/>
        <v>-</v>
      </c>
      <c r="AJ37" s="137"/>
      <c r="AK37" s="176"/>
      <c r="AL37" s="176"/>
      <c r="AM37" s="176"/>
      <c r="AN37" s="171"/>
      <c r="AO37" s="172" t="str">
        <f t="shared" si="59"/>
        <v>-</v>
      </c>
      <c r="AQ37" s="137"/>
      <c r="AR37" s="176"/>
      <c r="AS37" s="176"/>
      <c r="AT37" s="176"/>
      <c r="AU37" s="171"/>
      <c r="AV37" s="172" t="str">
        <f t="shared" si="61"/>
        <v>-</v>
      </c>
      <c r="AX37" s="137"/>
      <c r="AY37" s="176"/>
      <c r="AZ37" s="176"/>
      <c r="BA37" s="176"/>
      <c r="BB37" s="171"/>
      <c r="BC37" s="172" t="str">
        <f t="shared" si="63"/>
        <v>-</v>
      </c>
      <c r="BE37" s="137"/>
      <c r="BF37" s="176"/>
      <c r="BG37" s="176"/>
      <c r="BH37" s="176"/>
      <c r="BI37" s="171"/>
      <c r="BJ37" s="172" t="str">
        <f t="shared" si="65"/>
        <v>-</v>
      </c>
      <c r="BL37" s="137"/>
      <c r="BM37" s="176"/>
      <c r="BN37" s="176"/>
      <c r="BO37" s="176"/>
      <c r="BP37" s="171"/>
      <c r="BQ37" s="172" t="str">
        <f t="shared" si="67"/>
        <v>-</v>
      </c>
      <c r="BS37" s="137"/>
      <c r="BT37" s="176"/>
      <c r="BU37" s="176"/>
      <c r="BV37" s="176"/>
      <c r="BW37" s="171"/>
      <c r="BX37" s="172" t="str">
        <f t="shared" si="69"/>
        <v>-</v>
      </c>
      <c r="BZ37" s="137"/>
      <c r="CA37" s="176"/>
      <c r="CB37" s="176"/>
      <c r="CC37" s="176"/>
      <c r="CD37" s="171"/>
      <c r="CE37" s="172" t="str">
        <f t="shared" si="71"/>
        <v>-</v>
      </c>
      <c r="CG37" s="200">
        <f t="shared" si="78"/>
        <v>0</v>
      </c>
      <c r="CH37" s="176">
        <f t="shared" si="79"/>
        <v>0</v>
      </c>
      <c r="CI37" s="176">
        <f t="shared" si="80"/>
        <v>0</v>
      </c>
      <c r="CJ37" s="176">
        <f t="shared" si="81"/>
        <v>0</v>
      </c>
      <c r="CK37" s="213">
        <f t="shared" si="72"/>
        <v>0</v>
      </c>
      <c r="CL37" s="214" t="str">
        <f t="shared" si="32"/>
        <v>-</v>
      </c>
      <c r="CN37" s="200"/>
      <c r="CO37" s="200"/>
      <c r="CP37" s="200"/>
      <c r="CQ37" s="200"/>
      <c r="CR37" s="200"/>
      <c r="CS37" s="214" t="str">
        <f t="shared" si="73"/>
        <v/>
      </c>
      <c r="CT37" s="214" t="str">
        <f t="shared" si="74"/>
        <v/>
      </c>
      <c r="CU37" s="214" t="str">
        <f t="shared" si="75"/>
        <v/>
      </c>
      <c r="CV37" s="214" t="str">
        <f t="shared" si="76"/>
        <v/>
      </c>
    </row>
    <row r="38" spans="1:100">
      <c r="A38" s="144"/>
      <c r="B38" s="135" t="s">
        <v>501</v>
      </c>
      <c r="C38" s="120"/>
      <c r="D38" s="137"/>
      <c r="E38" s="176"/>
      <c r="F38" s="176"/>
      <c r="G38" s="171"/>
      <c r="H38" s="172"/>
      <c r="J38" s="137"/>
      <c r="K38" s="176"/>
      <c r="L38" s="176"/>
      <c r="M38" s="171"/>
      <c r="N38" s="172"/>
      <c r="P38" s="137"/>
      <c r="Q38" s="176"/>
      <c r="R38" s="176"/>
      <c r="S38" s="171"/>
      <c r="T38" s="172"/>
      <c r="V38" s="137"/>
      <c r="W38" s="176"/>
      <c r="X38" s="176"/>
      <c r="Y38" s="176"/>
      <c r="Z38" s="171"/>
      <c r="AA38" s="172"/>
      <c r="AC38" s="137"/>
      <c r="AD38" s="176"/>
      <c r="AE38" s="176"/>
      <c r="AF38" s="176"/>
      <c r="AG38" s="171"/>
      <c r="AH38" s="172"/>
      <c r="AJ38" s="137"/>
      <c r="AK38" s="176"/>
      <c r="AL38" s="176"/>
      <c r="AM38" s="176"/>
      <c r="AN38" s="171"/>
      <c r="AO38" s="172"/>
      <c r="AQ38" s="137"/>
      <c r="AR38" s="176"/>
      <c r="AS38" s="176"/>
      <c r="AT38" s="176"/>
      <c r="AU38" s="171"/>
      <c r="AV38" s="172"/>
      <c r="AX38" s="137"/>
      <c r="AY38" s="176"/>
      <c r="AZ38" s="176"/>
      <c r="BA38" s="176"/>
      <c r="BB38" s="171"/>
      <c r="BC38" s="172"/>
      <c r="BE38" s="137"/>
      <c r="BF38" s="176"/>
      <c r="BG38" s="176"/>
      <c r="BH38" s="176"/>
      <c r="BI38" s="171"/>
      <c r="BJ38" s="172"/>
      <c r="BL38" s="137"/>
      <c r="BM38" s="176"/>
      <c r="BN38" s="176"/>
      <c r="BO38" s="176"/>
      <c r="BP38" s="171"/>
      <c r="BQ38" s="172"/>
      <c r="BS38" s="137"/>
      <c r="BT38" s="176"/>
      <c r="BU38" s="176"/>
      <c r="BV38" s="176"/>
      <c r="BW38" s="171"/>
      <c r="BX38" s="172"/>
      <c r="BZ38" s="137"/>
      <c r="CA38" s="176"/>
      <c r="CB38" s="176"/>
      <c r="CC38" s="176"/>
      <c r="CD38" s="171"/>
      <c r="CE38" s="172"/>
      <c r="CG38" s="200">
        <f t="shared" si="78"/>
        <v>0</v>
      </c>
      <c r="CH38" s="176">
        <f t="shared" si="79"/>
        <v>0</v>
      </c>
      <c r="CI38" s="176">
        <f t="shared" si="80"/>
        <v>0</v>
      </c>
      <c r="CJ38" s="176">
        <f t="shared" si="81"/>
        <v>0</v>
      </c>
      <c r="CK38" s="213">
        <f t="shared" si="72"/>
        <v>0</v>
      </c>
      <c r="CL38" s="214" t="str">
        <f t="shared" si="32"/>
        <v>-</v>
      </c>
      <c r="CN38" s="200"/>
      <c r="CO38" s="200"/>
      <c r="CP38" s="200"/>
      <c r="CQ38" s="200"/>
      <c r="CR38" s="200"/>
      <c r="CS38" s="214" t="str">
        <f t="shared" si="73"/>
        <v/>
      </c>
      <c r="CT38" s="214" t="str">
        <f t="shared" si="74"/>
        <v/>
      </c>
      <c r="CU38" s="214" t="str">
        <f t="shared" si="75"/>
        <v/>
      </c>
      <c r="CV38" s="214" t="str">
        <f t="shared" si="76"/>
        <v/>
      </c>
    </row>
    <row r="39" spans="1:100">
      <c r="A39" s="144"/>
      <c r="B39" s="135" t="s">
        <v>502</v>
      </c>
      <c r="C39" s="120"/>
      <c r="D39" s="137"/>
      <c r="E39" s="176"/>
      <c r="F39" s="176"/>
      <c r="G39" s="171"/>
      <c r="H39" s="172"/>
      <c r="J39" s="137"/>
      <c r="K39" s="176"/>
      <c r="L39" s="176"/>
      <c r="M39" s="171"/>
      <c r="N39" s="172"/>
      <c r="P39" s="137"/>
      <c r="Q39" s="176"/>
      <c r="R39" s="176"/>
      <c r="S39" s="171"/>
      <c r="T39" s="172"/>
      <c r="V39" s="137"/>
      <c r="W39" s="176"/>
      <c r="X39" s="176"/>
      <c r="Y39" s="176"/>
      <c r="Z39" s="171"/>
      <c r="AA39" s="172"/>
      <c r="AC39" s="137"/>
      <c r="AD39" s="176"/>
      <c r="AE39" s="176"/>
      <c r="AF39" s="176"/>
      <c r="AG39" s="171"/>
      <c r="AH39" s="172"/>
      <c r="AJ39" s="137"/>
      <c r="AK39" s="176"/>
      <c r="AL39" s="176"/>
      <c r="AM39" s="176"/>
      <c r="AN39" s="171"/>
      <c r="AO39" s="172"/>
      <c r="AQ39" s="137"/>
      <c r="AR39" s="176"/>
      <c r="AS39" s="176"/>
      <c r="AT39" s="176"/>
      <c r="AU39" s="171"/>
      <c r="AV39" s="172"/>
      <c r="AX39" s="137"/>
      <c r="AY39" s="176"/>
      <c r="AZ39" s="176"/>
      <c r="BA39" s="176"/>
      <c r="BB39" s="171"/>
      <c r="BC39" s="172"/>
      <c r="BE39" s="137"/>
      <c r="BF39" s="176"/>
      <c r="BG39" s="176"/>
      <c r="BH39" s="176"/>
      <c r="BI39" s="171"/>
      <c r="BJ39" s="172"/>
      <c r="BL39" s="137"/>
      <c r="BM39" s="176"/>
      <c r="BN39" s="176"/>
      <c r="BO39" s="176"/>
      <c r="BP39" s="171"/>
      <c r="BQ39" s="172"/>
      <c r="BS39" s="137"/>
      <c r="BT39" s="176"/>
      <c r="BU39" s="176"/>
      <c r="BV39" s="176"/>
      <c r="BW39" s="171"/>
      <c r="BX39" s="172"/>
      <c r="BZ39" s="137"/>
      <c r="CA39" s="176"/>
      <c r="CB39" s="176"/>
      <c r="CC39" s="176"/>
      <c r="CD39" s="171"/>
      <c r="CE39" s="172"/>
      <c r="CG39" s="200">
        <f t="shared" si="78"/>
        <v>0</v>
      </c>
      <c r="CH39" s="176">
        <f t="shared" si="79"/>
        <v>0</v>
      </c>
      <c r="CI39" s="176">
        <f t="shared" si="80"/>
        <v>0</v>
      </c>
      <c r="CJ39" s="176">
        <f t="shared" si="81"/>
        <v>0</v>
      </c>
      <c r="CK39" s="213">
        <f t="shared" si="72"/>
        <v>0</v>
      </c>
      <c r="CL39" s="214" t="str">
        <f t="shared" si="32"/>
        <v>-</v>
      </c>
      <c r="CN39" s="200"/>
      <c r="CO39" s="200"/>
      <c r="CP39" s="200"/>
      <c r="CQ39" s="200"/>
      <c r="CR39" s="200"/>
      <c r="CS39" s="214" t="str">
        <f t="shared" si="73"/>
        <v/>
      </c>
      <c r="CT39" s="214" t="str">
        <f t="shared" si="74"/>
        <v/>
      </c>
      <c r="CU39" s="214" t="str">
        <f t="shared" si="75"/>
        <v/>
      </c>
      <c r="CV39" s="214" t="str">
        <f t="shared" si="76"/>
        <v/>
      </c>
    </row>
    <row r="40" ht="11.25" customHeight="1" spans="1:100">
      <c r="A40" s="145"/>
      <c r="B40" s="146" t="s">
        <v>503</v>
      </c>
      <c r="C40" s="120"/>
      <c r="D40" s="140"/>
      <c r="E40" s="173"/>
      <c r="F40" s="173"/>
      <c r="G40" s="174"/>
      <c r="H40" s="175"/>
      <c r="J40" s="140"/>
      <c r="K40" s="173"/>
      <c r="L40" s="173"/>
      <c r="M40" s="174"/>
      <c r="N40" s="175"/>
      <c r="P40" s="140"/>
      <c r="Q40" s="173"/>
      <c r="R40" s="173"/>
      <c r="S40" s="174"/>
      <c r="T40" s="175"/>
      <c r="V40" s="140"/>
      <c r="W40" s="173"/>
      <c r="X40" s="173"/>
      <c r="Y40" s="173"/>
      <c r="Z40" s="174"/>
      <c r="AA40" s="175"/>
      <c r="AC40" s="140"/>
      <c r="AD40" s="173"/>
      <c r="AE40" s="173"/>
      <c r="AF40" s="173"/>
      <c r="AG40" s="174"/>
      <c r="AH40" s="175"/>
      <c r="AJ40" s="140"/>
      <c r="AK40" s="173"/>
      <c r="AL40" s="173"/>
      <c r="AM40" s="173"/>
      <c r="AN40" s="174"/>
      <c r="AO40" s="175"/>
      <c r="AQ40" s="140"/>
      <c r="AR40" s="173"/>
      <c r="AS40" s="173"/>
      <c r="AT40" s="173"/>
      <c r="AU40" s="174"/>
      <c r="AV40" s="175"/>
      <c r="AX40" s="140"/>
      <c r="AY40" s="173"/>
      <c r="AZ40" s="173"/>
      <c r="BA40" s="173"/>
      <c r="BB40" s="174"/>
      <c r="BC40" s="175"/>
      <c r="BE40" s="140"/>
      <c r="BF40" s="173"/>
      <c r="BG40" s="173"/>
      <c r="BH40" s="173"/>
      <c r="BI40" s="174"/>
      <c r="BJ40" s="175"/>
      <c r="BL40" s="140"/>
      <c r="BM40" s="173"/>
      <c r="BN40" s="173"/>
      <c r="BO40" s="173"/>
      <c r="BP40" s="174"/>
      <c r="BQ40" s="175"/>
      <c r="BS40" s="140"/>
      <c r="BT40" s="173"/>
      <c r="BU40" s="173"/>
      <c r="BV40" s="173"/>
      <c r="BW40" s="174"/>
      <c r="BX40" s="175"/>
      <c r="BZ40" s="140"/>
      <c r="CA40" s="173"/>
      <c r="CB40" s="173"/>
      <c r="CC40" s="173"/>
      <c r="CD40" s="174"/>
      <c r="CE40" s="175"/>
      <c r="CG40" s="201">
        <f t="shared" si="78"/>
        <v>0</v>
      </c>
      <c r="CH40" s="202">
        <f t="shared" si="79"/>
        <v>0</v>
      </c>
      <c r="CI40" s="202">
        <f t="shared" si="80"/>
        <v>0</v>
      </c>
      <c r="CJ40" s="202">
        <f t="shared" si="81"/>
        <v>0</v>
      </c>
      <c r="CK40" s="215">
        <f t="shared" si="72"/>
        <v>0</v>
      </c>
      <c r="CL40" s="216" t="str">
        <f t="shared" si="32"/>
        <v>-</v>
      </c>
      <c r="CN40" s="201"/>
      <c r="CO40" s="201"/>
      <c r="CP40" s="201"/>
      <c r="CQ40" s="201"/>
      <c r="CR40" s="201"/>
      <c r="CS40" s="216" t="str">
        <f t="shared" si="73"/>
        <v/>
      </c>
      <c r="CT40" s="216" t="str">
        <f t="shared" si="74"/>
        <v/>
      </c>
      <c r="CU40" s="216" t="str">
        <f t="shared" si="75"/>
        <v/>
      </c>
      <c r="CV40" s="216" t="str">
        <f t="shared" si="76"/>
        <v/>
      </c>
    </row>
    <row r="41" ht="6" customHeight="1" spans="1:100">
      <c r="A41" s="129"/>
      <c r="B41" s="129"/>
      <c r="C41" s="120"/>
      <c r="D41" s="141"/>
      <c r="E41" s="141"/>
      <c r="F41" s="141"/>
      <c r="G41" s="141"/>
      <c r="H41" s="166"/>
      <c r="J41" s="141"/>
      <c r="K41" s="141"/>
      <c r="L41" s="141"/>
      <c r="M41" s="141"/>
      <c r="N41" s="166"/>
      <c r="P41" s="141"/>
      <c r="Q41" s="141"/>
      <c r="R41" s="141"/>
      <c r="S41" s="141"/>
      <c r="T41" s="166"/>
      <c r="V41" s="141"/>
      <c r="W41" s="141"/>
      <c r="X41" s="141"/>
      <c r="Y41" s="141"/>
      <c r="Z41" s="141"/>
      <c r="AA41" s="166"/>
      <c r="AC41" s="141"/>
      <c r="AD41" s="141"/>
      <c r="AE41" s="141"/>
      <c r="AF41" s="141"/>
      <c r="AG41" s="141"/>
      <c r="AH41" s="166"/>
      <c r="AJ41" s="141"/>
      <c r="AK41" s="141"/>
      <c r="AL41" s="141"/>
      <c r="AM41" s="141"/>
      <c r="AN41" s="141"/>
      <c r="AO41" s="166"/>
      <c r="AQ41" s="141"/>
      <c r="AR41" s="141"/>
      <c r="AS41" s="141"/>
      <c r="AT41" s="141"/>
      <c r="AU41" s="141"/>
      <c r="AV41" s="166"/>
      <c r="AX41" s="141"/>
      <c r="AY41" s="141"/>
      <c r="AZ41" s="141"/>
      <c r="BA41" s="141"/>
      <c r="BB41" s="141"/>
      <c r="BC41" s="166"/>
      <c r="BE41" s="141"/>
      <c r="BF41" s="141"/>
      <c r="BG41" s="141"/>
      <c r="BH41" s="141"/>
      <c r="BI41" s="141"/>
      <c r="BJ41" s="166"/>
      <c r="BL41" s="141"/>
      <c r="BM41" s="141"/>
      <c r="BN41" s="141"/>
      <c r="BO41" s="141"/>
      <c r="BP41" s="141"/>
      <c r="BQ41" s="166"/>
      <c r="BS41" s="141"/>
      <c r="BT41" s="141"/>
      <c r="BU41" s="141"/>
      <c r="BV41" s="141"/>
      <c r="BW41" s="141"/>
      <c r="BX41" s="166"/>
      <c r="BZ41" s="141"/>
      <c r="CA41" s="141"/>
      <c r="CB41" s="141"/>
      <c r="CC41" s="141"/>
      <c r="CD41" s="141"/>
      <c r="CE41" s="166"/>
      <c r="CG41" s="141"/>
      <c r="CH41" s="141"/>
      <c r="CI41" s="141"/>
      <c r="CJ41" s="141"/>
      <c r="CK41" s="141"/>
      <c r="CL41" s="166"/>
      <c r="CN41" s="141"/>
      <c r="CO41" s="141"/>
      <c r="CP41" s="141"/>
      <c r="CQ41" s="141"/>
      <c r="CR41" s="141"/>
      <c r="CS41" s="166" t="str">
        <f t="shared" si="73"/>
        <v/>
      </c>
      <c r="CT41" s="166" t="str">
        <f t="shared" si="74"/>
        <v/>
      </c>
      <c r="CU41" s="166" t="str">
        <f t="shared" si="75"/>
        <v/>
      </c>
      <c r="CV41" s="166" t="str">
        <f t="shared" si="76"/>
        <v/>
      </c>
    </row>
    <row r="42" s="110" customFormat="1" ht="15.75" spans="1:100">
      <c r="A42" s="122" t="s">
        <v>506</v>
      </c>
      <c r="B42" s="123"/>
      <c r="C42" s="124"/>
      <c r="D42" s="133">
        <f>D43+D58</f>
        <v>0</v>
      </c>
      <c r="E42" s="167">
        <f>E43+E58</f>
        <v>0</v>
      </c>
      <c r="F42" s="167">
        <f>F43+F58</f>
        <v>0</v>
      </c>
      <c r="G42" s="167">
        <f t="shared" ref="G42:G71" si="82">D42-F42</f>
        <v>0</v>
      </c>
      <c r="H42" s="163" t="str">
        <f t="shared" ref="H42:H71" si="83">IFERROR(D42/E42-1,"-")</f>
        <v>-</v>
      </c>
      <c r="I42" s="183"/>
      <c r="J42" s="133">
        <f>J43+J58</f>
        <v>0</v>
      </c>
      <c r="K42" s="167">
        <f>K43+K58</f>
        <v>0</v>
      </c>
      <c r="L42" s="167">
        <f>L43+L58</f>
        <v>0</v>
      </c>
      <c r="M42" s="167">
        <f t="shared" ref="M42:M57" si="84">J42-L42</f>
        <v>0</v>
      </c>
      <c r="N42" s="163" t="str">
        <f t="shared" ref="N42:N56" si="85">IFERROR(J42/K42-1,"-")</f>
        <v>-</v>
      </c>
      <c r="O42" s="183"/>
      <c r="P42" s="133">
        <f>P43+P58</f>
        <v>0</v>
      </c>
      <c r="Q42" s="167">
        <f>Q43+Q58</f>
        <v>0</v>
      </c>
      <c r="R42" s="167">
        <f>R43+R58</f>
        <v>0</v>
      </c>
      <c r="S42" s="167">
        <f t="shared" ref="S42:S56" si="86">P42-R42</f>
        <v>0</v>
      </c>
      <c r="T42" s="163" t="str">
        <f t="shared" ref="T42:T56" si="87">IFERROR(P42/Q42-1,"-")</f>
        <v>-</v>
      </c>
      <c r="U42" s="183"/>
      <c r="V42" s="133">
        <f>V43+V58</f>
        <v>0</v>
      </c>
      <c r="W42" s="167">
        <f>W43+W58</f>
        <v>0</v>
      </c>
      <c r="X42" s="167">
        <f>X43+X58</f>
        <v>0</v>
      </c>
      <c r="Y42" s="167">
        <f>Y43+Y58</f>
        <v>0</v>
      </c>
      <c r="Z42" s="167">
        <f t="shared" ref="Z42:Z56" si="88">V42-Y42</f>
        <v>0</v>
      </c>
      <c r="AA42" s="163" t="str">
        <f t="shared" ref="AA42:AA56" si="89">IFERROR(V42/W42-1,"-")</f>
        <v>-</v>
      </c>
      <c r="AB42" s="183"/>
      <c r="AC42" s="133">
        <f>AC43+AC58</f>
        <v>0</v>
      </c>
      <c r="AD42" s="167">
        <f>AD43+AD58</f>
        <v>0</v>
      </c>
      <c r="AE42" s="167">
        <f>AE43+AE58</f>
        <v>0</v>
      </c>
      <c r="AF42" s="167">
        <f>AF43+AF58</f>
        <v>0</v>
      </c>
      <c r="AG42" s="167">
        <f t="shared" ref="AG42:AG56" si="90">AC42-AF42</f>
        <v>0</v>
      </c>
      <c r="AH42" s="163" t="str">
        <f t="shared" ref="AH42:AH56" si="91">IFERROR(AC42/AD42-1,"-")</f>
        <v>-</v>
      </c>
      <c r="AI42" s="183"/>
      <c r="AJ42" s="133">
        <f>AJ43+AJ58</f>
        <v>0</v>
      </c>
      <c r="AK42" s="167">
        <f>AK43+AK58</f>
        <v>0</v>
      </c>
      <c r="AL42" s="167">
        <f>AL43+AL58</f>
        <v>0</v>
      </c>
      <c r="AM42" s="167">
        <f>AM43+AM58</f>
        <v>0</v>
      </c>
      <c r="AN42" s="167">
        <f t="shared" ref="AN42:AN56" si="92">AJ42-AM42</f>
        <v>0</v>
      </c>
      <c r="AO42" s="163" t="str">
        <f t="shared" ref="AO42:AO56" si="93">IFERROR(AJ42/AK42-1,"-")</f>
        <v>-</v>
      </c>
      <c r="AP42" s="183"/>
      <c r="AQ42" s="133">
        <f>AQ43+AQ58</f>
        <v>0</v>
      </c>
      <c r="AR42" s="167">
        <f>AR43+AR58</f>
        <v>0</v>
      </c>
      <c r="AS42" s="167">
        <f>AS43+AS58</f>
        <v>0</v>
      </c>
      <c r="AT42" s="167">
        <f>AT43+AT58</f>
        <v>0</v>
      </c>
      <c r="AU42" s="167">
        <f t="shared" ref="AU42:AU56" si="94">AQ42-AT42</f>
        <v>0</v>
      </c>
      <c r="AV42" s="163" t="str">
        <f t="shared" ref="AV42:AV56" si="95">IFERROR(AQ42/AR42-1,"-")</f>
        <v>-</v>
      </c>
      <c r="AW42" s="183"/>
      <c r="AX42" s="133">
        <f>AX43+AX58</f>
        <v>0</v>
      </c>
      <c r="AY42" s="167">
        <f>AY43+AY58</f>
        <v>0</v>
      </c>
      <c r="AZ42" s="167">
        <f>AZ43+AZ58</f>
        <v>0</v>
      </c>
      <c r="BA42" s="167">
        <f>BA43+BA58</f>
        <v>0</v>
      </c>
      <c r="BB42" s="167">
        <f t="shared" ref="BB42:BB56" si="96">AX42-BA42</f>
        <v>0</v>
      </c>
      <c r="BC42" s="163" t="str">
        <f t="shared" ref="BC42:BC56" si="97">IFERROR(AX42/AY42-1,"-")</f>
        <v>-</v>
      </c>
      <c r="BD42" s="183"/>
      <c r="BE42" s="133">
        <f>BE43+BE58</f>
        <v>0</v>
      </c>
      <c r="BF42" s="167">
        <f>BF43+BF58</f>
        <v>0</v>
      </c>
      <c r="BG42" s="167">
        <f>BG43+BG58</f>
        <v>0</v>
      </c>
      <c r="BH42" s="167">
        <f>BH43+BH58</f>
        <v>0</v>
      </c>
      <c r="BI42" s="167">
        <f t="shared" ref="BI42:BI56" si="98">BE42-BH42</f>
        <v>0</v>
      </c>
      <c r="BJ42" s="163" t="str">
        <f t="shared" ref="BJ42:BJ56" si="99">IFERROR(BE42/BF42-1,"-")</f>
        <v>-</v>
      </c>
      <c r="BK42" s="183"/>
      <c r="BL42" s="133">
        <f>BL43+BL58</f>
        <v>0</v>
      </c>
      <c r="BM42" s="167">
        <f>BM43+BM58</f>
        <v>0</v>
      </c>
      <c r="BN42" s="167">
        <f>BN43+BN58</f>
        <v>0</v>
      </c>
      <c r="BO42" s="167">
        <f>BO43+BO58</f>
        <v>0</v>
      </c>
      <c r="BP42" s="167">
        <f t="shared" ref="BP42:BP56" si="100">BL42-BO42</f>
        <v>0</v>
      </c>
      <c r="BQ42" s="163" t="str">
        <f t="shared" ref="BQ42:BQ56" si="101">IFERROR(BL42/BM42-1,"-")</f>
        <v>-</v>
      </c>
      <c r="BR42" s="183"/>
      <c r="BS42" s="133">
        <f>BS43+BS58</f>
        <v>0</v>
      </c>
      <c r="BT42" s="167">
        <f>BT43+BT58</f>
        <v>0</v>
      </c>
      <c r="BU42" s="167">
        <f>BU43+BU58</f>
        <v>0</v>
      </c>
      <c r="BV42" s="167">
        <f>BV43+BV58</f>
        <v>0</v>
      </c>
      <c r="BW42" s="167">
        <f t="shared" ref="BW42:BW56" si="102">BS42-BV42</f>
        <v>0</v>
      </c>
      <c r="BX42" s="163" t="str">
        <f t="shared" ref="BX42:BX56" si="103">IFERROR(BS42/BT42-1,"-")</f>
        <v>-</v>
      </c>
      <c r="BY42" s="183"/>
      <c r="BZ42" s="133">
        <f>BZ43+BZ58</f>
        <v>0</v>
      </c>
      <c r="CA42" s="167">
        <f>CA43+CA58</f>
        <v>0</v>
      </c>
      <c r="CB42" s="167">
        <f>CB43+CB58</f>
        <v>0</v>
      </c>
      <c r="CC42" s="167">
        <f>CC43+CC58</f>
        <v>0</v>
      </c>
      <c r="CD42" s="167">
        <f t="shared" ref="CD42:CD56" si="104">BZ42-CC42</f>
        <v>0</v>
      </c>
      <c r="CE42" s="163" t="str">
        <f t="shared" ref="CE42:CE56" si="105">IFERROR(BZ42/CA42-1,"-")</f>
        <v>-</v>
      </c>
      <c r="CF42" s="183"/>
      <c r="CG42" s="198">
        <f>CG43+CG58</f>
        <v>0</v>
      </c>
      <c r="CH42" s="199">
        <f>CH43+CH58</f>
        <v>0</v>
      </c>
      <c r="CI42" s="199">
        <f>CI43+CI58</f>
        <v>0</v>
      </c>
      <c r="CJ42" s="199">
        <f>CJ43+CJ58</f>
        <v>0</v>
      </c>
      <c r="CK42" s="199">
        <f t="shared" ref="CK42:CK72" si="106">CG42-CJ42</f>
        <v>0</v>
      </c>
      <c r="CL42" s="211" t="str">
        <f t="shared" ref="CL42:CL72" si="107">IFERROR(CG42/CH42-1,"-")</f>
        <v>-</v>
      </c>
      <c r="CM42" s="212"/>
      <c r="CN42" s="198">
        <f>CN43+CN58</f>
        <v>0</v>
      </c>
      <c r="CO42" s="198">
        <f>CO43+CO58</f>
        <v>0</v>
      </c>
      <c r="CP42" s="198">
        <f>CP43+CP58</f>
        <v>0</v>
      </c>
      <c r="CQ42" s="198">
        <f>CQ43+CQ58</f>
        <v>0</v>
      </c>
      <c r="CR42" s="198">
        <f>CR43+CR58</f>
        <v>0</v>
      </c>
      <c r="CS42" s="211" t="str">
        <f t="shared" si="73"/>
        <v/>
      </c>
      <c r="CT42" s="211" t="str">
        <f t="shared" si="74"/>
        <v/>
      </c>
      <c r="CU42" s="211" t="str">
        <f t="shared" si="75"/>
        <v/>
      </c>
      <c r="CV42" s="211" t="str">
        <f t="shared" si="76"/>
        <v/>
      </c>
    </row>
    <row r="43" s="110" customFormat="1" ht="15.75" spans="1:100">
      <c r="A43" s="147"/>
      <c r="B43" s="148" t="s">
        <v>507</v>
      </c>
      <c r="C43" s="149"/>
      <c r="D43" s="150">
        <f>SUM(D44:D57)</f>
        <v>0</v>
      </c>
      <c r="E43" s="177">
        <f>SUM(E44:E57)</f>
        <v>0</v>
      </c>
      <c r="F43" s="177">
        <f>SUM(F44:F57)</f>
        <v>0</v>
      </c>
      <c r="G43" s="178">
        <f t="shared" si="82"/>
        <v>0</v>
      </c>
      <c r="H43" s="179" t="str">
        <f t="shared" si="83"/>
        <v>-</v>
      </c>
      <c r="I43" s="184"/>
      <c r="J43" s="150">
        <f>SUM(J44:J57)</f>
        <v>0</v>
      </c>
      <c r="K43" s="177">
        <f>SUM(K44:K57)</f>
        <v>0</v>
      </c>
      <c r="L43" s="177">
        <f>SUM(L44:L57)</f>
        <v>0</v>
      </c>
      <c r="M43" s="178">
        <f t="shared" si="84"/>
        <v>0</v>
      </c>
      <c r="N43" s="179" t="str">
        <f t="shared" si="85"/>
        <v>-</v>
      </c>
      <c r="O43" s="184"/>
      <c r="P43" s="150">
        <f>SUM(P44:P57)</f>
        <v>0</v>
      </c>
      <c r="Q43" s="177">
        <f>SUM(Q44:Q57)</f>
        <v>0</v>
      </c>
      <c r="R43" s="177">
        <f>SUM(R44:R57)</f>
        <v>0</v>
      </c>
      <c r="S43" s="178">
        <f t="shared" si="86"/>
        <v>0</v>
      </c>
      <c r="T43" s="179" t="str">
        <f t="shared" si="87"/>
        <v>-</v>
      </c>
      <c r="U43" s="184"/>
      <c r="V43" s="150">
        <f>SUM(V44:V57)</f>
        <v>0</v>
      </c>
      <c r="W43" s="177">
        <f>SUM(W44:W57)</f>
        <v>0</v>
      </c>
      <c r="X43" s="177">
        <f>SUM(X44:X57)</f>
        <v>0</v>
      </c>
      <c r="Y43" s="177">
        <f>SUM(Y44:Y57)</f>
        <v>0</v>
      </c>
      <c r="Z43" s="178">
        <f t="shared" si="88"/>
        <v>0</v>
      </c>
      <c r="AA43" s="179" t="str">
        <f t="shared" si="89"/>
        <v>-</v>
      </c>
      <c r="AB43" s="184"/>
      <c r="AC43" s="150">
        <f>SUM(AC44:AC57)</f>
        <v>0</v>
      </c>
      <c r="AD43" s="177">
        <f>SUM(AD44:AD57)</f>
        <v>0</v>
      </c>
      <c r="AE43" s="177">
        <f>SUM(AE44:AE57)</f>
        <v>0</v>
      </c>
      <c r="AF43" s="177">
        <f>SUM(AF44:AF57)</f>
        <v>0</v>
      </c>
      <c r="AG43" s="178">
        <f t="shared" si="90"/>
        <v>0</v>
      </c>
      <c r="AH43" s="179" t="str">
        <f t="shared" si="91"/>
        <v>-</v>
      </c>
      <c r="AI43" s="184"/>
      <c r="AJ43" s="150">
        <f>SUM(AJ44:AJ57)</f>
        <v>0</v>
      </c>
      <c r="AK43" s="177">
        <f>SUM(AK44:AK57)</f>
        <v>0</v>
      </c>
      <c r="AL43" s="177">
        <f>SUM(AL44:AL57)</f>
        <v>0</v>
      </c>
      <c r="AM43" s="177">
        <f>SUM(AM44:AM57)</f>
        <v>0</v>
      </c>
      <c r="AN43" s="178">
        <f t="shared" si="92"/>
        <v>0</v>
      </c>
      <c r="AO43" s="179" t="str">
        <f t="shared" si="93"/>
        <v>-</v>
      </c>
      <c r="AP43" s="184"/>
      <c r="AQ43" s="150">
        <f>SUM(AQ44:AQ57)</f>
        <v>0</v>
      </c>
      <c r="AR43" s="177">
        <f>SUM(AR44:AR57)</f>
        <v>0</v>
      </c>
      <c r="AS43" s="177">
        <f>SUM(AS44:AS57)</f>
        <v>0</v>
      </c>
      <c r="AT43" s="177">
        <f>SUM(AT44:AT57)</f>
        <v>0</v>
      </c>
      <c r="AU43" s="178">
        <f t="shared" si="94"/>
        <v>0</v>
      </c>
      <c r="AV43" s="179" t="str">
        <f t="shared" si="95"/>
        <v>-</v>
      </c>
      <c r="AW43" s="184"/>
      <c r="AX43" s="150">
        <f>SUM(AX44:AX57)</f>
        <v>0</v>
      </c>
      <c r="AY43" s="177">
        <f>SUM(AY44:AY57)</f>
        <v>0</v>
      </c>
      <c r="AZ43" s="177">
        <f>SUM(AZ44:AZ57)</f>
        <v>0</v>
      </c>
      <c r="BA43" s="177">
        <f>SUM(BA44:BA57)</f>
        <v>0</v>
      </c>
      <c r="BB43" s="178">
        <f t="shared" si="96"/>
        <v>0</v>
      </c>
      <c r="BC43" s="179" t="str">
        <f t="shared" si="97"/>
        <v>-</v>
      </c>
      <c r="BD43" s="184"/>
      <c r="BE43" s="150">
        <f>SUM(BE44:BE57)</f>
        <v>0</v>
      </c>
      <c r="BF43" s="177">
        <f>SUM(BF44:BF57)</f>
        <v>0</v>
      </c>
      <c r="BG43" s="177">
        <f>SUM(BG44:BG57)</f>
        <v>0</v>
      </c>
      <c r="BH43" s="177">
        <f>SUM(BH44:BH57)</f>
        <v>0</v>
      </c>
      <c r="BI43" s="178">
        <f t="shared" si="98"/>
        <v>0</v>
      </c>
      <c r="BJ43" s="179" t="str">
        <f t="shared" si="99"/>
        <v>-</v>
      </c>
      <c r="BK43" s="184"/>
      <c r="BL43" s="150">
        <f>SUM(BL44:BL57)</f>
        <v>0</v>
      </c>
      <c r="BM43" s="177">
        <f>SUM(BM44:BM57)</f>
        <v>0</v>
      </c>
      <c r="BN43" s="177">
        <f>SUM(BN44:BN57)</f>
        <v>0</v>
      </c>
      <c r="BO43" s="177">
        <f>SUM(BO44:BO57)</f>
        <v>0</v>
      </c>
      <c r="BP43" s="178">
        <f t="shared" si="100"/>
        <v>0</v>
      </c>
      <c r="BQ43" s="179" t="str">
        <f t="shared" si="101"/>
        <v>-</v>
      </c>
      <c r="BR43" s="184"/>
      <c r="BS43" s="150">
        <f>SUM(BS44:BS57)</f>
        <v>0</v>
      </c>
      <c r="BT43" s="177">
        <f>SUM(BT44:BT57)</f>
        <v>0</v>
      </c>
      <c r="BU43" s="177">
        <f>SUM(BU44:BU57)</f>
        <v>0</v>
      </c>
      <c r="BV43" s="177">
        <f>SUM(BV44:BV57)</f>
        <v>0</v>
      </c>
      <c r="BW43" s="178">
        <f t="shared" si="102"/>
        <v>0</v>
      </c>
      <c r="BX43" s="179" t="str">
        <f t="shared" si="103"/>
        <v>-</v>
      </c>
      <c r="BY43" s="184"/>
      <c r="BZ43" s="150">
        <f>SUM(BZ44:BZ57)</f>
        <v>0</v>
      </c>
      <c r="CA43" s="177">
        <f>SUM(CA44:CA57)</f>
        <v>0</v>
      </c>
      <c r="CB43" s="177">
        <f>SUM(CB44:CB57)</f>
        <v>0</v>
      </c>
      <c r="CC43" s="177">
        <f>SUM(CC44:CC57)</f>
        <v>0</v>
      </c>
      <c r="CD43" s="178">
        <f t="shared" si="104"/>
        <v>0</v>
      </c>
      <c r="CE43" s="179" t="str">
        <f t="shared" si="105"/>
        <v>-</v>
      </c>
      <c r="CF43" s="184"/>
      <c r="CG43" s="205">
        <f>SUM(CG44:CG57)</f>
        <v>0</v>
      </c>
      <c r="CH43" s="206">
        <f>SUM(CH44:CH57)</f>
        <v>0</v>
      </c>
      <c r="CI43" s="206">
        <f>SUM(CI44:CI57)</f>
        <v>0</v>
      </c>
      <c r="CJ43" s="206">
        <f>SUM(CJ44:CJ57)</f>
        <v>0</v>
      </c>
      <c r="CK43" s="219">
        <f t="shared" si="106"/>
        <v>0</v>
      </c>
      <c r="CL43" s="220" t="str">
        <f t="shared" si="107"/>
        <v>-</v>
      </c>
      <c r="CM43" s="221"/>
      <c r="CN43" s="205">
        <f>SUM(CN44:CN57)</f>
        <v>0</v>
      </c>
      <c r="CO43" s="205">
        <f>SUM(CO44:CO57)</f>
        <v>0</v>
      </c>
      <c r="CP43" s="205">
        <f>SUM(CP44:CP57)</f>
        <v>0</v>
      </c>
      <c r="CQ43" s="205">
        <f>SUM(CQ44:CQ57)</f>
        <v>0</v>
      </c>
      <c r="CR43" s="205">
        <f>SUM(CR44:CR57)</f>
        <v>0</v>
      </c>
      <c r="CS43" s="220" t="str">
        <f t="shared" si="73"/>
        <v/>
      </c>
      <c r="CT43" s="220" t="str">
        <f t="shared" si="74"/>
        <v/>
      </c>
      <c r="CU43" s="220" t="str">
        <f t="shared" si="75"/>
        <v/>
      </c>
      <c r="CV43" s="220" t="str">
        <f t="shared" si="76"/>
        <v/>
      </c>
    </row>
    <row r="44" spans="1:100">
      <c r="A44" s="144"/>
      <c r="B44" s="151" t="s">
        <v>508</v>
      </c>
      <c r="C44" s="120"/>
      <c r="D44" s="136"/>
      <c r="E44" s="180"/>
      <c r="F44" s="180"/>
      <c r="G44" s="169">
        <f t="shared" si="82"/>
        <v>0</v>
      </c>
      <c r="H44" s="170" t="str">
        <f t="shared" si="83"/>
        <v>-</v>
      </c>
      <c r="J44" s="136"/>
      <c r="K44" s="180"/>
      <c r="L44" s="180"/>
      <c r="M44" s="169">
        <f t="shared" si="84"/>
        <v>0</v>
      </c>
      <c r="N44" s="170" t="str">
        <f t="shared" si="85"/>
        <v>-</v>
      </c>
      <c r="P44" s="136"/>
      <c r="Q44" s="180"/>
      <c r="R44" s="180"/>
      <c r="S44" s="169">
        <f t="shared" si="86"/>
        <v>0</v>
      </c>
      <c r="T44" s="170" t="str">
        <f t="shared" si="87"/>
        <v>-</v>
      </c>
      <c r="V44" s="136"/>
      <c r="W44" s="180"/>
      <c r="X44" s="180"/>
      <c r="Y44" s="180"/>
      <c r="Z44" s="169">
        <f t="shared" si="88"/>
        <v>0</v>
      </c>
      <c r="AA44" s="170" t="str">
        <f t="shared" si="89"/>
        <v>-</v>
      </c>
      <c r="AC44" s="136"/>
      <c r="AD44" s="180"/>
      <c r="AE44" s="180"/>
      <c r="AF44" s="180"/>
      <c r="AG44" s="169">
        <f t="shared" si="90"/>
        <v>0</v>
      </c>
      <c r="AH44" s="170" t="str">
        <f t="shared" si="91"/>
        <v>-</v>
      </c>
      <c r="AJ44" s="136"/>
      <c r="AK44" s="180"/>
      <c r="AL44" s="180"/>
      <c r="AM44" s="180"/>
      <c r="AN44" s="169">
        <f t="shared" si="92"/>
        <v>0</v>
      </c>
      <c r="AO44" s="170" t="str">
        <f t="shared" si="93"/>
        <v>-</v>
      </c>
      <c r="AQ44" s="136"/>
      <c r="AR44" s="180"/>
      <c r="AS44" s="180"/>
      <c r="AT44" s="180"/>
      <c r="AU44" s="169">
        <f t="shared" si="94"/>
        <v>0</v>
      </c>
      <c r="AV44" s="170" t="str">
        <f t="shared" si="95"/>
        <v>-</v>
      </c>
      <c r="AX44" s="136"/>
      <c r="AY44" s="180"/>
      <c r="AZ44" s="180"/>
      <c r="BA44" s="180"/>
      <c r="BB44" s="169">
        <f t="shared" si="96"/>
        <v>0</v>
      </c>
      <c r="BC44" s="170" t="str">
        <f t="shared" si="97"/>
        <v>-</v>
      </c>
      <c r="BE44" s="136"/>
      <c r="BF44" s="180"/>
      <c r="BG44" s="180"/>
      <c r="BH44" s="180"/>
      <c r="BI44" s="169">
        <f t="shared" si="98"/>
        <v>0</v>
      </c>
      <c r="BJ44" s="170" t="str">
        <f t="shared" si="99"/>
        <v>-</v>
      </c>
      <c r="BL44" s="136"/>
      <c r="BM44" s="180"/>
      <c r="BN44" s="180"/>
      <c r="BO44" s="180"/>
      <c r="BP44" s="169">
        <f t="shared" si="100"/>
        <v>0</v>
      </c>
      <c r="BQ44" s="170" t="str">
        <f t="shared" si="101"/>
        <v>-</v>
      </c>
      <c r="BS44" s="136"/>
      <c r="BT44" s="180"/>
      <c r="BU44" s="180"/>
      <c r="BV44" s="180"/>
      <c r="BW44" s="169">
        <f t="shared" si="102"/>
        <v>0</v>
      </c>
      <c r="BX44" s="170" t="str">
        <f t="shared" si="103"/>
        <v>-</v>
      </c>
      <c r="BZ44" s="136"/>
      <c r="CA44" s="180"/>
      <c r="CB44" s="180"/>
      <c r="CC44" s="180"/>
      <c r="CD44" s="169">
        <f t="shared" si="104"/>
        <v>0</v>
      </c>
      <c r="CE44" s="170" t="str">
        <f t="shared" si="105"/>
        <v>-</v>
      </c>
      <c r="CG44" s="200">
        <f t="shared" ref="CG44:CG57" si="108">SUM(D44,J44,P44,V44,AC44,AJ44,AQ44,AX44,BE44,BL44,BS44,BZ44)</f>
        <v>0</v>
      </c>
      <c r="CH44" s="141">
        <f t="shared" ref="CH44:CH57" si="109">SUM(E44,K44,Q44,W44,AD44,AK44,AR44,AY44,BF44,BM44,BT44,CA44)</f>
        <v>0</v>
      </c>
      <c r="CI44" s="141">
        <f t="shared" ref="CI44:CI57" si="110">SUM(D44,J44,P44,V44,AC44,AJ44,AQ44,AX44,BG44,BN44,BU44,CB44)</f>
        <v>0</v>
      </c>
      <c r="CJ44" s="141">
        <f t="shared" ref="CJ44:CJ57" si="111">SUM(F44,L44,R44,Y44,AF44,AM44,AT44,BA44,BH44,BO44,BV44,CC44)</f>
        <v>0</v>
      </c>
      <c r="CK44" s="213">
        <f t="shared" si="106"/>
        <v>0</v>
      </c>
      <c r="CL44" s="214" t="str">
        <f t="shared" si="107"/>
        <v>-</v>
      </c>
      <c r="CN44" s="200"/>
      <c r="CO44" s="200"/>
      <c r="CP44" s="200"/>
      <c r="CQ44" s="200"/>
      <c r="CR44" s="200"/>
      <c r="CS44" s="214" t="str">
        <f t="shared" si="73"/>
        <v/>
      </c>
      <c r="CT44" s="214" t="str">
        <f t="shared" si="74"/>
        <v/>
      </c>
      <c r="CU44" s="214" t="str">
        <f t="shared" si="75"/>
        <v/>
      </c>
      <c r="CV44" s="214" t="str">
        <f t="shared" si="76"/>
        <v/>
      </c>
    </row>
    <row r="45" spans="1:100">
      <c r="A45" s="144"/>
      <c r="B45" s="151" t="s">
        <v>509</v>
      </c>
      <c r="C45" s="120"/>
      <c r="D45" s="137"/>
      <c r="E45" s="141"/>
      <c r="F45" s="141"/>
      <c r="G45" s="171">
        <f t="shared" si="82"/>
        <v>0</v>
      </c>
      <c r="H45" s="172" t="str">
        <f t="shared" si="83"/>
        <v>-</v>
      </c>
      <c r="J45" s="137"/>
      <c r="K45" s="141"/>
      <c r="L45" s="141"/>
      <c r="M45" s="171">
        <f t="shared" si="84"/>
        <v>0</v>
      </c>
      <c r="N45" s="172" t="str">
        <f t="shared" si="85"/>
        <v>-</v>
      </c>
      <c r="P45" s="137"/>
      <c r="Q45" s="141"/>
      <c r="R45" s="141"/>
      <c r="S45" s="171">
        <f t="shared" si="86"/>
        <v>0</v>
      </c>
      <c r="T45" s="172" t="str">
        <f t="shared" si="87"/>
        <v>-</v>
      </c>
      <c r="V45" s="137"/>
      <c r="W45" s="141"/>
      <c r="X45" s="141"/>
      <c r="Y45" s="141"/>
      <c r="Z45" s="171">
        <f t="shared" si="88"/>
        <v>0</v>
      </c>
      <c r="AA45" s="172" t="str">
        <f t="shared" si="89"/>
        <v>-</v>
      </c>
      <c r="AC45" s="137"/>
      <c r="AD45" s="141"/>
      <c r="AE45" s="141"/>
      <c r="AF45" s="141"/>
      <c r="AG45" s="171">
        <f t="shared" si="90"/>
        <v>0</v>
      </c>
      <c r="AH45" s="172" t="str">
        <f t="shared" si="91"/>
        <v>-</v>
      </c>
      <c r="AJ45" s="137"/>
      <c r="AK45" s="141"/>
      <c r="AL45" s="141"/>
      <c r="AM45" s="141"/>
      <c r="AN45" s="171">
        <f t="shared" si="92"/>
        <v>0</v>
      </c>
      <c r="AO45" s="172" t="str">
        <f t="shared" si="93"/>
        <v>-</v>
      </c>
      <c r="AQ45" s="137"/>
      <c r="AR45" s="141"/>
      <c r="AS45" s="141"/>
      <c r="AT45" s="141"/>
      <c r="AU45" s="171">
        <f t="shared" si="94"/>
        <v>0</v>
      </c>
      <c r="AV45" s="172" t="str">
        <f t="shared" si="95"/>
        <v>-</v>
      </c>
      <c r="AX45" s="137"/>
      <c r="AY45" s="141"/>
      <c r="AZ45" s="141"/>
      <c r="BA45" s="141"/>
      <c r="BB45" s="171">
        <f t="shared" si="96"/>
        <v>0</v>
      </c>
      <c r="BC45" s="172" t="str">
        <f t="shared" si="97"/>
        <v>-</v>
      </c>
      <c r="BE45" s="137"/>
      <c r="BF45" s="141"/>
      <c r="BG45" s="141"/>
      <c r="BH45" s="141"/>
      <c r="BI45" s="171">
        <f t="shared" si="98"/>
        <v>0</v>
      </c>
      <c r="BJ45" s="172" t="str">
        <f t="shared" si="99"/>
        <v>-</v>
      </c>
      <c r="BL45" s="137"/>
      <c r="BM45" s="141"/>
      <c r="BN45" s="141"/>
      <c r="BO45" s="141"/>
      <c r="BP45" s="171">
        <f t="shared" si="100"/>
        <v>0</v>
      </c>
      <c r="BQ45" s="172" t="str">
        <f t="shared" si="101"/>
        <v>-</v>
      </c>
      <c r="BS45" s="137"/>
      <c r="BT45" s="141"/>
      <c r="BU45" s="141"/>
      <c r="BV45" s="141"/>
      <c r="BW45" s="171">
        <f t="shared" si="102"/>
        <v>0</v>
      </c>
      <c r="BX45" s="172" t="str">
        <f t="shared" si="103"/>
        <v>-</v>
      </c>
      <c r="BZ45" s="137"/>
      <c r="CA45" s="141"/>
      <c r="CB45" s="141"/>
      <c r="CC45" s="141"/>
      <c r="CD45" s="171">
        <f t="shared" si="104"/>
        <v>0</v>
      </c>
      <c r="CE45" s="172" t="str">
        <f t="shared" si="105"/>
        <v>-</v>
      </c>
      <c r="CG45" s="200">
        <f t="shared" si="108"/>
        <v>0</v>
      </c>
      <c r="CH45" s="141">
        <f t="shared" si="109"/>
        <v>0</v>
      </c>
      <c r="CI45" s="141">
        <f t="shared" si="110"/>
        <v>0</v>
      </c>
      <c r="CJ45" s="141">
        <f t="shared" si="111"/>
        <v>0</v>
      </c>
      <c r="CK45" s="213">
        <f t="shared" si="106"/>
        <v>0</v>
      </c>
      <c r="CL45" s="214" t="str">
        <f t="shared" si="107"/>
        <v>-</v>
      </c>
      <c r="CN45" s="200"/>
      <c r="CO45" s="200"/>
      <c r="CP45" s="200"/>
      <c r="CQ45" s="200"/>
      <c r="CR45" s="200"/>
      <c r="CS45" s="214" t="str">
        <f t="shared" si="73"/>
        <v/>
      </c>
      <c r="CT45" s="214" t="str">
        <f t="shared" si="74"/>
        <v/>
      </c>
      <c r="CU45" s="214" t="str">
        <f t="shared" si="75"/>
        <v/>
      </c>
      <c r="CV45" s="214" t="str">
        <f t="shared" si="76"/>
        <v/>
      </c>
    </row>
    <row r="46" spans="1:100">
      <c r="A46" s="144"/>
      <c r="B46" s="151" t="s">
        <v>493</v>
      </c>
      <c r="C46" s="120"/>
      <c r="D46" s="137"/>
      <c r="E46" s="141"/>
      <c r="F46" s="141"/>
      <c r="G46" s="171">
        <f t="shared" si="82"/>
        <v>0</v>
      </c>
      <c r="H46" s="172" t="str">
        <f t="shared" si="83"/>
        <v>-</v>
      </c>
      <c r="J46" s="137"/>
      <c r="K46" s="141"/>
      <c r="L46" s="141"/>
      <c r="M46" s="171">
        <f t="shared" si="84"/>
        <v>0</v>
      </c>
      <c r="N46" s="172" t="str">
        <f t="shared" si="85"/>
        <v>-</v>
      </c>
      <c r="P46" s="137"/>
      <c r="Q46" s="141"/>
      <c r="R46" s="141"/>
      <c r="S46" s="171">
        <f t="shared" si="86"/>
        <v>0</v>
      </c>
      <c r="T46" s="172" t="str">
        <f t="shared" si="87"/>
        <v>-</v>
      </c>
      <c r="V46" s="137"/>
      <c r="W46" s="141"/>
      <c r="X46" s="141"/>
      <c r="Y46" s="141"/>
      <c r="Z46" s="171">
        <f t="shared" si="88"/>
        <v>0</v>
      </c>
      <c r="AA46" s="172" t="str">
        <f t="shared" si="89"/>
        <v>-</v>
      </c>
      <c r="AC46" s="137"/>
      <c r="AD46" s="141"/>
      <c r="AE46" s="141"/>
      <c r="AF46" s="141"/>
      <c r="AG46" s="171">
        <f t="shared" si="90"/>
        <v>0</v>
      </c>
      <c r="AH46" s="172" t="str">
        <f t="shared" si="91"/>
        <v>-</v>
      </c>
      <c r="AJ46" s="137"/>
      <c r="AK46" s="141"/>
      <c r="AL46" s="141"/>
      <c r="AM46" s="141"/>
      <c r="AN46" s="171">
        <f t="shared" si="92"/>
        <v>0</v>
      </c>
      <c r="AO46" s="172" t="str">
        <f t="shared" si="93"/>
        <v>-</v>
      </c>
      <c r="AQ46" s="137"/>
      <c r="AR46" s="141"/>
      <c r="AS46" s="141"/>
      <c r="AT46" s="141"/>
      <c r="AU46" s="171">
        <f t="shared" si="94"/>
        <v>0</v>
      </c>
      <c r="AV46" s="172" t="str">
        <f t="shared" si="95"/>
        <v>-</v>
      </c>
      <c r="AX46" s="137"/>
      <c r="AY46" s="141"/>
      <c r="AZ46" s="141"/>
      <c r="BA46" s="141"/>
      <c r="BB46" s="171">
        <f t="shared" si="96"/>
        <v>0</v>
      </c>
      <c r="BC46" s="172" t="str">
        <f t="shared" si="97"/>
        <v>-</v>
      </c>
      <c r="BE46" s="137"/>
      <c r="BF46" s="141"/>
      <c r="BG46" s="141"/>
      <c r="BH46" s="141"/>
      <c r="BI46" s="171">
        <f t="shared" si="98"/>
        <v>0</v>
      </c>
      <c r="BJ46" s="172" t="str">
        <f t="shared" si="99"/>
        <v>-</v>
      </c>
      <c r="BL46" s="137"/>
      <c r="BM46" s="141"/>
      <c r="BN46" s="141"/>
      <c r="BO46" s="141"/>
      <c r="BP46" s="171">
        <f t="shared" si="100"/>
        <v>0</v>
      </c>
      <c r="BQ46" s="172" t="str">
        <f t="shared" si="101"/>
        <v>-</v>
      </c>
      <c r="BS46" s="137"/>
      <c r="BT46" s="141"/>
      <c r="BU46" s="141"/>
      <c r="BV46" s="141"/>
      <c r="BW46" s="171">
        <f t="shared" si="102"/>
        <v>0</v>
      </c>
      <c r="BX46" s="172" t="str">
        <f t="shared" si="103"/>
        <v>-</v>
      </c>
      <c r="BZ46" s="137"/>
      <c r="CA46" s="141"/>
      <c r="CB46" s="141"/>
      <c r="CC46" s="141"/>
      <c r="CD46" s="171">
        <f t="shared" si="104"/>
        <v>0</v>
      </c>
      <c r="CE46" s="172" t="str">
        <f t="shared" si="105"/>
        <v>-</v>
      </c>
      <c r="CG46" s="200">
        <f t="shared" si="108"/>
        <v>0</v>
      </c>
      <c r="CH46" s="141">
        <f t="shared" si="109"/>
        <v>0</v>
      </c>
      <c r="CI46" s="141">
        <f t="shared" si="110"/>
        <v>0</v>
      </c>
      <c r="CJ46" s="141">
        <f t="shared" si="111"/>
        <v>0</v>
      </c>
      <c r="CK46" s="213">
        <f t="shared" si="106"/>
        <v>0</v>
      </c>
      <c r="CL46" s="214" t="str">
        <f t="shared" si="107"/>
        <v>-</v>
      </c>
      <c r="CN46" s="200"/>
      <c r="CO46" s="200"/>
      <c r="CP46" s="200"/>
      <c r="CQ46" s="200"/>
      <c r="CR46" s="200"/>
      <c r="CS46" s="214" t="str">
        <f t="shared" si="73"/>
        <v/>
      </c>
      <c r="CT46" s="214" t="str">
        <f t="shared" si="74"/>
        <v/>
      </c>
      <c r="CU46" s="214" t="str">
        <f t="shared" si="75"/>
        <v/>
      </c>
      <c r="CV46" s="214" t="str">
        <f t="shared" si="76"/>
        <v/>
      </c>
    </row>
    <row r="47" spans="1:100">
      <c r="A47" s="144"/>
      <c r="B47" s="151" t="s">
        <v>494</v>
      </c>
      <c r="C47" s="120"/>
      <c r="D47" s="137"/>
      <c r="E47" s="141"/>
      <c r="F47" s="141"/>
      <c r="G47" s="171">
        <f t="shared" si="82"/>
        <v>0</v>
      </c>
      <c r="H47" s="172" t="str">
        <f t="shared" si="83"/>
        <v>-</v>
      </c>
      <c r="J47" s="137"/>
      <c r="K47" s="141"/>
      <c r="L47" s="141"/>
      <c r="M47" s="171">
        <f t="shared" si="84"/>
        <v>0</v>
      </c>
      <c r="N47" s="172" t="str">
        <f t="shared" si="85"/>
        <v>-</v>
      </c>
      <c r="P47" s="137"/>
      <c r="Q47" s="141"/>
      <c r="R47" s="141"/>
      <c r="S47" s="171">
        <f t="shared" si="86"/>
        <v>0</v>
      </c>
      <c r="T47" s="172" t="str">
        <f t="shared" si="87"/>
        <v>-</v>
      </c>
      <c r="V47" s="137"/>
      <c r="W47" s="141"/>
      <c r="X47" s="141"/>
      <c r="Y47" s="141"/>
      <c r="Z47" s="171">
        <f t="shared" si="88"/>
        <v>0</v>
      </c>
      <c r="AA47" s="172" t="str">
        <f t="shared" si="89"/>
        <v>-</v>
      </c>
      <c r="AC47" s="137"/>
      <c r="AD47" s="141"/>
      <c r="AE47" s="141"/>
      <c r="AF47" s="141"/>
      <c r="AG47" s="171">
        <f t="shared" si="90"/>
        <v>0</v>
      </c>
      <c r="AH47" s="172" t="str">
        <f t="shared" si="91"/>
        <v>-</v>
      </c>
      <c r="AJ47" s="137"/>
      <c r="AK47" s="141"/>
      <c r="AL47" s="141"/>
      <c r="AM47" s="141"/>
      <c r="AN47" s="171">
        <f t="shared" si="92"/>
        <v>0</v>
      </c>
      <c r="AO47" s="172" t="str">
        <f t="shared" si="93"/>
        <v>-</v>
      </c>
      <c r="AQ47" s="137"/>
      <c r="AR47" s="141"/>
      <c r="AS47" s="141"/>
      <c r="AT47" s="141"/>
      <c r="AU47" s="171">
        <f t="shared" si="94"/>
        <v>0</v>
      </c>
      <c r="AV47" s="172" t="str">
        <f t="shared" si="95"/>
        <v>-</v>
      </c>
      <c r="AX47" s="137"/>
      <c r="AY47" s="141"/>
      <c r="AZ47" s="141"/>
      <c r="BA47" s="141"/>
      <c r="BB47" s="171">
        <f t="shared" si="96"/>
        <v>0</v>
      </c>
      <c r="BC47" s="172" t="str">
        <f t="shared" si="97"/>
        <v>-</v>
      </c>
      <c r="BE47" s="137"/>
      <c r="BF47" s="141"/>
      <c r="BG47" s="141"/>
      <c r="BH47" s="141"/>
      <c r="BI47" s="171">
        <f t="shared" si="98"/>
        <v>0</v>
      </c>
      <c r="BJ47" s="172" t="str">
        <f t="shared" si="99"/>
        <v>-</v>
      </c>
      <c r="BL47" s="137"/>
      <c r="BM47" s="141"/>
      <c r="BN47" s="141"/>
      <c r="BO47" s="141"/>
      <c r="BP47" s="171">
        <f t="shared" si="100"/>
        <v>0</v>
      </c>
      <c r="BQ47" s="172" t="str">
        <f t="shared" si="101"/>
        <v>-</v>
      </c>
      <c r="BS47" s="137"/>
      <c r="BT47" s="141"/>
      <c r="BU47" s="141"/>
      <c r="BV47" s="141"/>
      <c r="BW47" s="171">
        <f t="shared" si="102"/>
        <v>0</v>
      </c>
      <c r="BX47" s="172" t="str">
        <f t="shared" si="103"/>
        <v>-</v>
      </c>
      <c r="BZ47" s="137"/>
      <c r="CA47" s="141"/>
      <c r="CB47" s="141"/>
      <c r="CC47" s="141"/>
      <c r="CD47" s="171">
        <f t="shared" si="104"/>
        <v>0</v>
      </c>
      <c r="CE47" s="172" t="str">
        <f t="shared" si="105"/>
        <v>-</v>
      </c>
      <c r="CG47" s="200">
        <f t="shared" si="108"/>
        <v>0</v>
      </c>
      <c r="CH47" s="141">
        <f t="shared" si="109"/>
        <v>0</v>
      </c>
      <c r="CI47" s="141">
        <f t="shared" si="110"/>
        <v>0</v>
      </c>
      <c r="CJ47" s="141">
        <f t="shared" si="111"/>
        <v>0</v>
      </c>
      <c r="CK47" s="213">
        <f t="shared" si="106"/>
        <v>0</v>
      </c>
      <c r="CL47" s="214" t="str">
        <f t="shared" si="107"/>
        <v>-</v>
      </c>
      <c r="CN47" s="200"/>
      <c r="CO47" s="200"/>
      <c r="CP47" s="200"/>
      <c r="CQ47" s="200"/>
      <c r="CR47" s="200"/>
      <c r="CS47" s="214" t="str">
        <f t="shared" si="73"/>
        <v/>
      </c>
      <c r="CT47" s="214" t="str">
        <f t="shared" si="74"/>
        <v/>
      </c>
      <c r="CU47" s="214" t="str">
        <f t="shared" si="75"/>
        <v/>
      </c>
      <c r="CV47" s="214" t="str">
        <f t="shared" si="76"/>
        <v/>
      </c>
    </row>
    <row r="48" spans="1:100">
      <c r="A48" s="144"/>
      <c r="B48" s="151" t="s">
        <v>495</v>
      </c>
      <c r="C48" s="120"/>
      <c r="D48" s="137"/>
      <c r="E48" s="141"/>
      <c r="F48" s="141"/>
      <c r="G48" s="171">
        <f t="shared" si="82"/>
        <v>0</v>
      </c>
      <c r="H48" s="172" t="str">
        <f t="shared" si="83"/>
        <v>-</v>
      </c>
      <c r="J48" s="137"/>
      <c r="K48" s="141"/>
      <c r="L48" s="141"/>
      <c r="M48" s="171">
        <f t="shared" si="84"/>
        <v>0</v>
      </c>
      <c r="N48" s="172" t="str">
        <f t="shared" si="85"/>
        <v>-</v>
      </c>
      <c r="P48" s="137"/>
      <c r="Q48" s="141"/>
      <c r="R48" s="141"/>
      <c r="S48" s="171">
        <f t="shared" si="86"/>
        <v>0</v>
      </c>
      <c r="T48" s="172" t="str">
        <f t="shared" si="87"/>
        <v>-</v>
      </c>
      <c r="V48" s="137"/>
      <c r="W48" s="141"/>
      <c r="X48" s="141"/>
      <c r="Y48" s="141"/>
      <c r="Z48" s="171">
        <f t="shared" si="88"/>
        <v>0</v>
      </c>
      <c r="AA48" s="172" t="str">
        <f t="shared" si="89"/>
        <v>-</v>
      </c>
      <c r="AC48" s="137"/>
      <c r="AD48" s="141"/>
      <c r="AE48" s="141"/>
      <c r="AF48" s="141"/>
      <c r="AG48" s="171">
        <f t="shared" si="90"/>
        <v>0</v>
      </c>
      <c r="AH48" s="172" t="str">
        <f t="shared" si="91"/>
        <v>-</v>
      </c>
      <c r="AJ48" s="137"/>
      <c r="AK48" s="141"/>
      <c r="AL48" s="141"/>
      <c r="AM48" s="141"/>
      <c r="AN48" s="171">
        <f t="shared" si="92"/>
        <v>0</v>
      </c>
      <c r="AO48" s="172" t="str">
        <f t="shared" si="93"/>
        <v>-</v>
      </c>
      <c r="AQ48" s="137"/>
      <c r="AR48" s="141"/>
      <c r="AS48" s="141"/>
      <c r="AT48" s="141"/>
      <c r="AU48" s="171">
        <f t="shared" si="94"/>
        <v>0</v>
      </c>
      <c r="AV48" s="172" t="str">
        <f t="shared" si="95"/>
        <v>-</v>
      </c>
      <c r="AX48" s="137"/>
      <c r="AY48" s="141"/>
      <c r="AZ48" s="141"/>
      <c r="BA48" s="141"/>
      <c r="BB48" s="171">
        <f t="shared" si="96"/>
        <v>0</v>
      </c>
      <c r="BC48" s="172" t="str">
        <f t="shared" si="97"/>
        <v>-</v>
      </c>
      <c r="BE48" s="137"/>
      <c r="BF48" s="141"/>
      <c r="BG48" s="141"/>
      <c r="BH48" s="141"/>
      <c r="BI48" s="171">
        <f t="shared" si="98"/>
        <v>0</v>
      </c>
      <c r="BJ48" s="172" t="str">
        <f t="shared" si="99"/>
        <v>-</v>
      </c>
      <c r="BL48" s="137"/>
      <c r="BM48" s="141"/>
      <c r="BN48" s="141"/>
      <c r="BO48" s="141"/>
      <c r="BP48" s="171">
        <f t="shared" si="100"/>
        <v>0</v>
      </c>
      <c r="BQ48" s="172" t="str">
        <f t="shared" si="101"/>
        <v>-</v>
      </c>
      <c r="BS48" s="137"/>
      <c r="BT48" s="141"/>
      <c r="BU48" s="141"/>
      <c r="BV48" s="141"/>
      <c r="BW48" s="171">
        <f t="shared" si="102"/>
        <v>0</v>
      </c>
      <c r="BX48" s="172" t="str">
        <f t="shared" si="103"/>
        <v>-</v>
      </c>
      <c r="BZ48" s="137"/>
      <c r="CA48" s="141"/>
      <c r="CB48" s="141"/>
      <c r="CC48" s="141"/>
      <c r="CD48" s="171">
        <f t="shared" si="104"/>
        <v>0</v>
      </c>
      <c r="CE48" s="172" t="str">
        <f t="shared" si="105"/>
        <v>-</v>
      </c>
      <c r="CG48" s="200">
        <f t="shared" si="108"/>
        <v>0</v>
      </c>
      <c r="CH48" s="141">
        <f t="shared" si="109"/>
        <v>0</v>
      </c>
      <c r="CI48" s="141">
        <f t="shared" si="110"/>
        <v>0</v>
      </c>
      <c r="CJ48" s="141">
        <f t="shared" si="111"/>
        <v>0</v>
      </c>
      <c r="CK48" s="213">
        <f t="shared" si="106"/>
        <v>0</v>
      </c>
      <c r="CL48" s="214" t="str">
        <f t="shared" si="107"/>
        <v>-</v>
      </c>
      <c r="CN48" s="200"/>
      <c r="CO48" s="200"/>
      <c r="CP48" s="200"/>
      <c r="CQ48" s="200"/>
      <c r="CR48" s="200"/>
      <c r="CS48" s="214" t="str">
        <f t="shared" si="73"/>
        <v/>
      </c>
      <c r="CT48" s="214" t="str">
        <f t="shared" si="74"/>
        <v/>
      </c>
      <c r="CU48" s="214" t="str">
        <f t="shared" si="75"/>
        <v/>
      </c>
      <c r="CV48" s="214" t="str">
        <f t="shared" si="76"/>
        <v/>
      </c>
    </row>
    <row r="49" spans="1:100">
      <c r="A49" s="144"/>
      <c r="B49" s="151" t="s">
        <v>496</v>
      </c>
      <c r="C49" s="120"/>
      <c r="D49" s="137"/>
      <c r="E49" s="141"/>
      <c r="F49" s="141"/>
      <c r="G49" s="171">
        <f t="shared" si="82"/>
        <v>0</v>
      </c>
      <c r="H49" s="172" t="str">
        <f t="shared" si="83"/>
        <v>-</v>
      </c>
      <c r="J49" s="137"/>
      <c r="K49" s="141"/>
      <c r="L49" s="141"/>
      <c r="M49" s="171">
        <f t="shared" si="84"/>
        <v>0</v>
      </c>
      <c r="N49" s="172" t="str">
        <f t="shared" si="85"/>
        <v>-</v>
      </c>
      <c r="P49" s="137"/>
      <c r="Q49" s="141"/>
      <c r="R49" s="141"/>
      <c r="S49" s="171">
        <f t="shared" si="86"/>
        <v>0</v>
      </c>
      <c r="T49" s="172" t="str">
        <f t="shared" si="87"/>
        <v>-</v>
      </c>
      <c r="V49" s="137"/>
      <c r="W49" s="141"/>
      <c r="X49" s="141"/>
      <c r="Y49" s="141"/>
      <c r="Z49" s="171">
        <f t="shared" si="88"/>
        <v>0</v>
      </c>
      <c r="AA49" s="172" t="str">
        <f t="shared" si="89"/>
        <v>-</v>
      </c>
      <c r="AC49" s="137"/>
      <c r="AD49" s="141"/>
      <c r="AE49" s="141"/>
      <c r="AF49" s="141"/>
      <c r="AG49" s="171">
        <f t="shared" si="90"/>
        <v>0</v>
      </c>
      <c r="AH49" s="172" t="str">
        <f t="shared" si="91"/>
        <v>-</v>
      </c>
      <c r="AJ49" s="137"/>
      <c r="AK49" s="141"/>
      <c r="AL49" s="141"/>
      <c r="AM49" s="141"/>
      <c r="AN49" s="171">
        <f t="shared" si="92"/>
        <v>0</v>
      </c>
      <c r="AO49" s="172" t="str">
        <f t="shared" si="93"/>
        <v>-</v>
      </c>
      <c r="AQ49" s="137"/>
      <c r="AR49" s="141"/>
      <c r="AS49" s="141"/>
      <c r="AT49" s="141"/>
      <c r="AU49" s="171">
        <f t="shared" si="94"/>
        <v>0</v>
      </c>
      <c r="AV49" s="172" t="str">
        <f t="shared" si="95"/>
        <v>-</v>
      </c>
      <c r="AX49" s="137"/>
      <c r="AY49" s="141"/>
      <c r="AZ49" s="141"/>
      <c r="BA49" s="141"/>
      <c r="BB49" s="171">
        <f t="shared" si="96"/>
        <v>0</v>
      </c>
      <c r="BC49" s="172" t="str">
        <f t="shared" si="97"/>
        <v>-</v>
      </c>
      <c r="BE49" s="137"/>
      <c r="BF49" s="141"/>
      <c r="BG49" s="141"/>
      <c r="BH49" s="141"/>
      <c r="BI49" s="171">
        <f t="shared" si="98"/>
        <v>0</v>
      </c>
      <c r="BJ49" s="172" t="str">
        <f t="shared" si="99"/>
        <v>-</v>
      </c>
      <c r="BL49" s="137"/>
      <c r="BM49" s="141"/>
      <c r="BN49" s="141"/>
      <c r="BO49" s="141"/>
      <c r="BP49" s="171">
        <f t="shared" si="100"/>
        <v>0</v>
      </c>
      <c r="BQ49" s="172" t="str">
        <f t="shared" si="101"/>
        <v>-</v>
      </c>
      <c r="BS49" s="137"/>
      <c r="BT49" s="141"/>
      <c r="BU49" s="141"/>
      <c r="BV49" s="141"/>
      <c r="BW49" s="171">
        <f t="shared" si="102"/>
        <v>0</v>
      </c>
      <c r="BX49" s="172" t="str">
        <f t="shared" si="103"/>
        <v>-</v>
      </c>
      <c r="BZ49" s="137"/>
      <c r="CA49" s="141"/>
      <c r="CB49" s="141"/>
      <c r="CC49" s="141"/>
      <c r="CD49" s="171">
        <f t="shared" si="104"/>
        <v>0</v>
      </c>
      <c r="CE49" s="172" t="str">
        <f t="shared" si="105"/>
        <v>-</v>
      </c>
      <c r="CG49" s="200">
        <f t="shared" si="108"/>
        <v>0</v>
      </c>
      <c r="CH49" s="141">
        <f t="shared" si="109"/>
        <v>0</v>
      </c>
      <c r="CI49" s="141">
        <f t="shared" si="110"/>
        <v>0</v>
      </c>
      <c r="CJ49" s="141">
        <f t="shared" si="111"/>
        <v>0</v>
      </c>
      <c r="CK49" s="213">
        <f t="shared" si="106"/>
        <v>0</v>
      </c>
      <c r="CL49" s="214" t="str">
        <f t="shared" si="107"/>
        <v>-</v>
      </c>
      <c r="CN49" s="200"/>
      <c r="CO49" s="200"/>
      <c r="CP49" s="200"/>
      <c r="CQ49" s="200"/>
      <c r="CR49" s="200"/>
      <c r="CS49" s="214" t="str">
        <f t="shared" si="73"/>
        <v/>
      </c>
      <c r="CT49" s="214" t="str">
        <f t="shared" si="74"/>
        <v/>
      </c>
      <c r="CU49" s="214" t="str">
        <f t="shared" si="75"/>
        <v/>
      </c>
      <c r="CV49" s="214" t="str">
        <f t="shared" si="76"/>
        <v/>
      </c>
    </row>
    <row r="50" spans="1:100">
      <c r="A50" s="144"/>
      <c r="B50" s="151" t="s">
        <v>510</v>
      </c>
      <c r="C50" s="120"/>
      <c r="D50" s="137"/>
      <c r="E50" s="141"/>
      <c r="F50" s="141"/>
      <c r="G50" s="171">
        <f t="shared" si="82"/>
        <v>0</v>
      </c>
      <c r="H50" s="172" t="str">
        <f t="shared" si="83"/>
        <v>-</v>
      </c>
      <c r="J50" s="137"/>
      <c r="K50" s="141"/>
      <c r="L50" s="141"/>
      <c r="M50" s="171">
        <f t="shared" si="84"/>
        <v>0</v>
      </c>
      <c r="N50" s="172" t="str">
        <f t="shared" si="85"/>
        <v>-</v>
      </c>
      <c r="P50" s="137"/>
      <c r="Q50" s="141"/>
      <c r="R50" s="141"/>
      <c r="S50" s="171">
        <f t="shared" si="86"/>
        <v>0</v>
      </c>
      <c r="T50" s="172" t="str">
        <f t="shared" si="87"/>
        <v>-</v>
      </c>
      <c r="V50" s="137"/>
      <c r="W50" s="141"/>
      <c r="X50" s="141"/>
      <c r="Y50" s="141"/>
      <c r="Z50" s="171">
        <f t="shared" si="88"/>
        <v>0</v>
      </c>
      <c r="AA50" s="172" t="str">
        <f t="shared" si="89"/>
        <v>-</v>
      </c>
      <c r="AC50" s="137"/>
      <c r="AD50" s="141"/>
      <c r="AE50" s="141"/>
      <c r="AF50" s="141"/>
      <c r="AG50" s="171">
        <f t="shared" si="90"/>
        <v>0</v>
      </c>
      <c r="AH50" s="172" t="str">
        <f t="shared" si="91"/>
        <v>-</v>
      </c>
      <c r="AJ50" s="137"/>
      <c r="AK50" s="141"/>
      <c r="AL50" s="141"/>
      <c r="AM50" s="141"/>
      <c r="AN50" s="171">
        <f t="shared" si="92"/>
        <v>0</v>
      </c>
      <c r="AO50" s="172" t="str">
        <f t="shared" si="93"/>
        <v>-</v>
      </c>
      <c r="AQ50" s="137"/>
      <c r="AR50" s="141"/>
      <c r="AS50" s="141"/>
      <c r="AT50" s="141"/>
      <c r="AU50" s="171">
        <f t="shared" si="94"/>
        <v>0</v>
      </c>
      <c r="AV50" s="172" t="str">
        <f t="shared" si="95"/>
        <v>-</v>
      </c>
      <c r="AX50" s="137"/>
      <c r="AY50" s="141"/>
      <c r="AZ50" s="141"/>
      <c r="BA50" s="141"/>
      <c r="BB50" s="171">
        <f t="shared" si="96"/>
        <v>0</v>
      </c>
      <c r="BC50" s="172" t="str">
        <f t="shared" si="97"/>
        <v>-</v>
      </c>
      <c r="BE50" s="137"/>
      <c r="BF50" s="141"/>
      <c r="BG50" s="141"/>
      <c r="BH50" s="141"/>
      <c r="BI50" s="171">
        <f t="shared" si="98"/>
        <v>0</v>
      </c>
      <c r="BJ50" s="172" t="str">
        <f t="shared" si="99"/>
        <v>-</v>
      </c>
      <c r="BL50" s="137"/>
      <c r="BM50" s="141"/>
      <c r="BN50" s="141"/>
      <c r="BO50" s="141"/>
      <c r="BP50" s="171">
        <f t="shared" si="100"/>
        <v>0</v>
      </c>
      <c r="BQ50" s="172" t="str">
        <f t="shared" si="101"/>
        <v>-</v>
      </c>
      <c r="BS50" s="137"/>
      <c r="BT50" s="141"/>
      <c r="BU50" s="141"/>
      <c r="BV50" s="141"/>
      <c r="BW50" s="171">
        <f t="shared" si="102"/>
        <v>0</v>
      </c>
      <c r="BX50" s="172" t="str">
        <f t="shared" si="103"/>
        <v>-</v>
      </c>
      <c r="BZ50" s="137"/>
      <c r="CA50" s="141"/>
      <c r="CB50" s="141"/>
      <c r="CC50" s="141"/>
      <c r="CD50" s="171">
        <f t="shared" si="104"/>
        <v>0</v>
      </c>
      <c r="CE50" s="172" t="str">
        <f t="shared" si="105"/>
        <v>-</v>
      </c>
      <c r="CG50" s="200">
        <f t="shared" si="108"/>
        <v>0</v>
      </c>
      <c r="CH50" s="141">
        <f t="shared" si="109"/>
        <v>0</v>
      </c>
      <c r="CI50" s="141">
        <f t="shared" si="110"/>
        <v>0</v>
      </c>
      <c r="CJ50" s="141">
        <f t="shared" si="111"/>
        <v>0</v>
      </c>
      <c r="CK50" s="213">
        <f t="shared" si="106"/>
        <v>0</v>
      </c>
      <c r="CL50" s="214" t="str">
        <f t="shared" si="107"/>
        <v>-</v>
      </c>
      <c r="CN50" s="200"/>
      <c r="CO50" s="200"/>
      <c r="CP50" s="200"/>
      <c r="CQ50" s="200"/>
      <c r="CR50" s="200"/>
      <c r="CS50" s="214" t="str">
        <f t="shared" si="73"/>
        <v/>
      </c>
      <c r="CT50" s="214" t="str">
        <f t="shared" si="74"/>
        <v/>
      </c>
      <c r="CU50" s="214" t="str">
        <f t="shared" si="75"/>
        <v/>
      </c>
      <c r="CV50" s="214" t="str">
        <f t="shared" si="76"/>
        <v/>
      </c>
    </row>
    <row r="51" spans="1:100">
      <c r="A51" s="144"/>
      <c r="B51" s="151" t="s">
        <v>498</v>
      </c>
      <c r="C51" s="120"/>
      <c r="D51" s="137"/>
      <c r="E51" s="141"/>
      <c r="F51" s="141"/>
      <c r="G51" s="171">
        <f t="shared" si="82"/>
        <v>0</v>
      </c>
      <c r="H51" s="172" t="str">
        <f t="shared" si="83"/>
        <v>-</v>
      </c>
      <c r="J51" s="137"/>
      <c r="K51" s="141"/>
      <c r="L51" s="141"/>
      <c r="M51" s="171">
        <f t="shared" si="84"/>
        <v>0</v>
      </c>
      <c r="N51" s="172" t="str">
        <f t="shared" si="85"/>
        <v>-</v>
      </c>
      <c r="P51" s="137"/>
      <c r="Q51" s="141"/>
      <c r="R51" s="141"/>
      <c r="S51" s="171">
        <f t="shared" si="86"/>
        <v>0</v>
      </c>
      <c r="T51" s="172" t="str">
        <f t="shared" si="87"/>
        <v>-</v>
      </c>
      <c r="V51" s="137"/>
      <c r="W51" s="141"/>
      <c r="X51" s="141"/>
      <c r="Y51" s="141"/>
      <c r="Z51" s="171">
        <f t="shared" si="88"/>
        <v>0</v>
      </c>
      <c r="AA51" s="172" t="str">
        <f t="shared" si="89"/>
        <v>-</v>
      </c>
      <c r="AC51" s="137"/>
      <c r="AD51" s="141"/>
      <c r="AE51" s="141"/>
      <c r="AF51" s="141"/>
      <c r="AG51" s="171">
        <f t="shared" si="90"/>
        <v>0</v>
      </c>
      <c r="AH51" s="172" t="str">
        <f t="shared" si="91"/>
        <v>-</v>
      </c>
      <c r="AJ51" s="137"/>
      <c r="AK51" s="141"/>
      <c r="AL51" s="141"/>
      <c r="AM51" s="141"/>
      <c r="AN51" s="171">
        <f t="shared" si="92"/>
        <v>0</v>
      </c>
      <c r="AO51" s="172" t="str">
        <f t="shared" si="93"/>
        <v>-</v>
      </c>
      <c r="AQ51" s="137"/>
      <c r="AR51" s="141"/>
      <c r="AS51" s="141"/>
      <c r="AT51" s="141"/>
      <c r="AU51" s="171">
        <f t="shared" si="94"/>
        <v>0</v>
      </c>
      <c r="AV51" s="172" t="str">
        <f t="shared" si="95"/>
        <v>-</v>
      </c>
      <c r="AX51" s="137"/>
      <c r="AY51" s="141"/>
      <c r="AZ51" s="141"/>
      <c r="BA51" s="141"/>
      <c r="BB51" s="171">
        <f t="shared" si="96"/>
        <v>0</v>
      </c>
      <c r="BC51" s="172" t="str">
        <f t="shared" si="97"/>
        <v>-</v>
      </c>
      <c r="BE51" s="137"/>
      <c r="BF51" s="141"/>
      <c r="BG51" s="141"/>
      <c r="BH51" s="141"/>
      <c r="BI51" s="171">
        <f t="shared" si="98"/>
        <v>0</v>
      </c>
      <c r="BJ51" s="172" t="str">
        <f t="shared" si="99"/>
        <v>-</v>
      </c>
      <c r="BL51" s="137"/>
      <c r="BM51" s="141"/>
      <c r="BN51" s="141"/>
      <c r="BO51" s="141"/>
      <c r="BP51" s="171">
        <f t="shared" si="100"/>
        <v>0</v>
      </c>
      <c r="BQ51" s="172" t="str">
        <f t="shared" si="101"/>
        <v>-</v>
      </c>
      <c r="BS51" s="137"/>
      <c r="BT51" s="141"/>
      <c r="BU51" s="141"/>
      <c r="BV51" s="141"/>
      <c r="BW51" s="171">
        <f t="shared" si="102"/>
        <v>0</v>
      </c>
      <c r="BX51" s="172" t="str">
        <f t="shared" si="103"/>
        <v>-</v>
      </c>
      <c r="BZ51" s="137"/>
      <c r="CA51" s="141"/>
      <c r="CB51" s="141"/>
      <c r="CC51" s="141"/>
      <c r="CD51" s="171">
        <f t="shared" si="104"/>
        <v>0</v>
      </c>
      <c r="CE51" s="172" t="str">
        <f t="shared" si="105"/>
        <v>-</v>
      </c>
      <c r="CG51" s="200">
        <f t="shared" si="108"/>
        <v>0</v>
      </c>
      <c r="CH51" s="141">
        <f t="shared" si="109"/>
        <v>0</v>
      </c>
      <c r="CI51" s="141">
        <f t="shared" si="110"/>
        <v>0</v>
      </c>
      <c r="CJ51" s="141">
        <f t="shared" si="111"/>
        <v>0</v>
      </c>
      <c r="CK51" s="213">
        <f t="shared" si="106"/>
        <v>0</v>
      </c>
      <c r="CL51" s="214" t="str">
        <f t="shared" si="107"/>
        <v>-</v>
      </c>
      <c r="CN51" s="200"/>
      <c r="CO51" s="200"/>
      <c r="CP51" s="200"/>
      <c r="CQ51" s="200"/>
      <c r="CR51" s="200"/>
      <c r="CS51" s="214" t="str">
        <f t="shared" si="73"/>
        <v/>
      </c>
      <c r="CT51" s="214" t="str">
        <f t="shared" si="74"/>
        <v/>
      </c>
      <c r="CU51" s="214" t="str">
        <f t="shared" si="75"/>
        <v/>
      </c>
      <c r="CV51" s="214" t="str">
        <f t="shared" si="76"/>
        <v/>
      </c>
    </row>
    <row r="52" spans="1:100">
      <c r="A52" s="144"/>
      <c r="B52" s="151" t="s">
        <v>321</v>
      </c>
      <c r="C52" s="120"/>
      <c r="D52" s="137"/>
      <c r="E52" s="141"/>
      <c r="F52" s="141"/>
      <c r="G52" s="171">
        <f t="shared" si="82"/>
        <v>0</v>
      </c>
      <c r="H52" s="172" t="str">
        <f t="shared" si="83"/>
        <v>-</v>
      </c>
      <c r="J52" s="137"/>
      <c r="K52" s="141"/>
      <c r="L52" s="141"/>
      <c r="M52" s="171">
        <f t="shared" si="84"/>
        <v>0</v>
      </c>
      <c r="N52" s="172" t="str">
        <f t="shared" si="85"/>
        <v>-</v>
      </c>
      <c r="P52" s="137"/>
      <c r="Q52" s="141"/>
      <c r="R52" s="141"/>
      <c r="S52" s="171">
        <f t="shared" si="86"/>
        <v>0</v>
      </c>
      <c r="T52" s="172" t="str">
        <f t="shared" si="87"/>
        <v>-</v>
      </c>
      <c r="V52" s="137"/>
      <c r="W52" s="141"/>
      <c r="X52" s="141"/>
      <c r="Y52" s="141"/>
      <c r="Z52" s="171">
        <f t="shared" si="88"/>
        <v>0</v>
      </c>
      <c r="AA52" s="172" t="str">
        <f t="shared" si="89"/>
        <v>-</v>
      </c>
      <c r="AC52" s="137"/>
      <c r="AD52" s="141"/>
      <c r="AE52" s="141"/>
      <c r="AF52" s="141"/>
      <c r="AG52" s="171">
        <f t="shared" si="90"/>
        <v>0</v>
      </c>
      <c r="AH52" s="172" t="str">
        <f t="shared" si="91"/>
        <v>-</v>
      </c>
      <c r="AJ52" s="137"/>
      <c r="AK52" s="141"/>
      <c r="AL52" s="141"/>
      <c r="AM52" s="141"/>
      <c r="AN52" s="171">
        <f t="shared" si="92"/>
        <v>0</v>
      </c>
      <c r="AO52" s="172" t="str">
        <f t="shared" si="93"/>
        <v>-</v>
      </c>
      <c r="AQ52" s="137"/>
      <c r="AR52" s="141"/>
      <c r="AS52" s="141"/>
      <c r="AT52" s="141"/>
      <c r="AU52" s="171">
        <f t="shared" si="94"/>
        <v>0</v>
      </c>
      <c r="AV52" s="172" t="str">
        <f t="shared" si="95"/>
        <v>-</v>
      </c>
      <c r="AX52" s="137"/>
      <c r="AY52" s="141"/>
      <c r="AZ52" s="141"/>
      <c r="BA52" s="141"/>
      <c r="BB52" s="171">
        <f t="shared" si="96"/>
        <v>0</v>
      </c>
      <c r="BC52" s="172" t="str">
        <f t="shared" si="97"/>
        <v>-</v>
      </c>
      <c r="BE52" s="137"/>
      <c r="BF52" s="141"/>
      <c r="BG52" s="141"/>
      <c r="BH52" s="141"/>
      <c r="BI52" s="171">
        <f t="shared" si="98"/>
        <v>0</v>
      </c>
      <c r="BJ52" s="172" t="str">
        <f t="shared" si="99"/>
        <v>-</v>
      </c>
      <c r="BL52" s="137"/>
      <c r="BM52" s="141"/>
      <c r="BN52" s="141"/>
      <c r="BO52" s="141"/>
      <c r="BP52" s="171">
        <f t="shared" si="100"/>
        <v>0</v>
      </c>
      <c r="BQ52" s="172" t="str">
        <f t="shared" si="101"/>
        <v>-</v>
      </c>
      <c r="BS52" s="137"/>
      <c r="BT52" s="141"/>
      <c r="BU52" s="141"/>
      <c r="BV52" s="141"/>
      <c r="BW52" s="171">
        <f t="shared" si="102"/>
        <v>0</v>
      </c>
      <c r="BX52" s="172" t="str">
        <f t="shared" si="103"/>
        <v>-</v>
      </c>
      <c r="BZ52" s="137"/>
      <c r="CA52" s="141"/>
      <c r="CB52" s="141"/>
      <c r="CC52" s="141"/>
      <c r="CD52" s="171">
        <f t="shared" si="104"/>
        <v>0</v>
      </c>
      <c r="CE52" s="172" t="str">
        <f t="shared" si="105"/>
        <v>-</v>
      </c>
      <c r="CG52" s="200">
        <f t="shared" si="108"/>
        <v>0</v>
      </c>
      <c r="CH52" s="141">
        <f t="shared" si="109"/>
        <v>0</v>
      </c>
      <c r="CI52" s="141">
        <f t="shared" si="110"/>
        <v>0</v>
      </c>
      <c r="CJ52" s="141">
        <f t="shared" si="111"/>
        <v>0</v>
      </c>
      <c r="CK52" s="213">
        <f t="shared" si="106"/>
        <v>0</v>
      </c>
      <c r="CL52" s="214" t="str">
        <f t="shared" si="107"/>
        <v>-</v>
      </c>
      <c r="CN52" s="200"/>
      <c r="CO52" s="200"/>
      <c r="CP52" s="200"/>
      <c r="CQ52" s="200"/>
      <c r="CR52" s="200"/>
      <c r="CS52" s="214" t="str">
        <f t="shared" si="73"/>
        <v/>
      </c>
      <c r="CT52" s="214" t="str">
        <f t="shared" si="74"/>
        <v/>
      </c>
      <c r="CU52" s="214" t="str">
        <f t="shared" si="75"/>
        <v/>
      </c>
      <c r="CV52" s="214" t="str">
        <f t="shared" si="76"/>
        <v/>
      </c>
    </row>
    <row r="53" spans="1:100">
      <c r="A53" s="144"/>
      <c r="B53" s="151" t="s">
        <v>499</v>
      </c>
      <c r="C53" s="120"/>
      <c r="D53" s="137"/>
      <c r="E53" s="141"/>
      <c r="F53" s="141"/>
      <c r="G53" s="171">
        <f t="shared" si="82"/>
        <v>0</v>
      </c>
      <c r="H53" s="172" t="str">
        <f t="shared" si="83"/>
        <v>-</v>
      </c>
      <c r="J53" s="137"/>
      <c r="K53" s="141"/>
      <c r="L53" s="141"/>
      <c r="M53" s="171">
        <f t="shared" si="84"/>
        <v>0</v>
      </c>
      <c r="N53" s="172" t="str">
        <f t="shared" si="85"/>
        <v>-</v>
      </c>
      <c r="P53" s="137"/>
      <c r="Q53" s="141"/>
      <c r="R53" s="141"/>
      <c r="S53" s="171">
        <f t="shared" si="86"/>
        <v>0</v>
      </c>
      <c r="T53" s="172" t="str">
        <f t="shared" si="87"/>
        <v>-</v>
      </c>
      <c r="V53" s="137"/>
      <c r="W53" s="141"/>
      <c r="X53" s="141"/>
      <c r="Y53" s="141"/>
      <c r="Z53" s="171">
        <f t="shared" si="88"/>
        <v>0</v>
      </c>
      <c r="AA53" s="172" t="str">
        <f t="shared" si="89"/>
        <v>-</v>
      </c>
      <c r="AC53" s="137"/>
      <c r="AD53" s="141"/>
      <c r="AE53" s="141"/>
      <c r="AF53" s="141"/>
      <c r="AG53" s="171">
        <f t="shared" si="90"/>
        <v>0</v>
      </c>
      <c r="AH53" s="172" t="str">
        <f t="shared" si="91"/>
        <v>-</v>
      </c>
      <c r="AJ53" s="137"/>
      <c r="AK53" s="141"/>
      <c r="AL53" s="141"/>
      <c r="AM53" s="141"/>
      <c r="AN53" s="171">
        <f t="shared" si="92"/>
        <v>0</v>
      </c>
      <c r="AO53" s="172" t="str">
        <f t="shared" si="93"/>
        <v>-</v>
      </c>
      <c r="AQ53" s="137"/>
      <c r="AR53" s="141"/>
      <c r="AS53" s="141"/>
      <c r="AT53" s="141"/>
      <c r="AU53" s="171">
        <f t="shared" si="94"/>
        <v>0</v>
      </c>
      <c r="AV53" s="172" t="str">
        <f t="shared" si="95"/>
        <v>-</v>
      </c>
      <c r="AX53" s="137"/>
      <c r="AY53" s="141"/>
      <c r="AZ53" s="141"/>
      <c r="BA53" s="141"/>
      <c r="BB53" s="171">
        <f t="shared" si="96"/>
        <v>0</v>
      </c>
      <c r="BC53" s="172" t="str">
        <f t="shared" si="97"/>
        <v>-</v>
      </c>
      <c r="BE53" s="137"/>
      <c r="BF53" s="141"/>
      <c r="BG53" s="141"/>
      <c r="BH53" s="141"/>
      <c r="BI53" s="171">
        <f t="shared" si="98"/>
        <v>0</v>
      </c>
      <c r="BJ53" s="172" t="str">
        <f t="shared" si="99"/>
        <v>-</v>
      </c>
      <c r="BL53" s="137"/>
      <c r="BM53" s="141"/>
      <c r="BN53" s="141"/>
      <c r="BO53" s="141"/>
      <c r="BP53" s="171">
        <f t="shared" si="100"/>
        <v>0</v>
      </c>
      <c r="BQ53" s="172" t="str">
        <f t="shared" si="101"/>
        <v>-</v>
      </c>
      <c r="BS53" s="137"/>
      <c r="BT53" s="141"/>
      <c r="BU53" s="141"/>
      <c r="BV53" s="141"/>
      <c r="BW53" s="171">
        <f t="shared" si="102"/>
        <v>0</v>
      </c>
      <c r="BX53" s="172" t="str">
        <f t="shared" si="103"/>
        <v>-</v>
      </c>
      <c r="BZ53" s="137"/>
      <c r="CA53" s="141"/>
      <c r="CB53" s="141"/>
      <c r="CC53" s="141"/>
      <c r="CD53" s="171">
        <f t="shared" si="104"/>
        <v>0</v>
      </c>
      <c r="CE53" s="172" t="str">
        <f t="shared" si="105"/>
        <v>-</v>
      </c>
      <c r="CG53" s="200">
        <f t="shared" si="108"/>
        <v>0</v>
      </c>
      <c r="CH53" s="141">
        <f t="shared" si="109"/>
        <v>0</v>
      </c>
      <c r="CI53" s="141">
        <f t="shared" si="110"/>
        <v>0</v>
      </c>
      <c r="CJ53" s="141">
        <f t="shared" si="111"/>
        <v>0</v>
      </c>
      <c r="CK53" s="213">
        <f t="shared" si="106"/>
        <v>0</v>
      </c>
      <c r="CL53" s="214" t="str">
        <f t="shared" si="107"/>
        <v>-</v>
      </c>
      <c r="CN53" s="200"/>
      <c r="CO53" s="200"/>
      <c r="CP53" s="200"/>
      <c r="CQ53" s="200"/>
      <c r="CR53" s="200"/>
      <c r="CS53" s="214" t="str">
        <f t="shared" si="73"/>
        <v/>
      </c>
      <c r="CT53" s="214" t="str">
        <f t="shared" si="74"/>
        <v/>
      </c>
      <c r="CU53" s="214" t="str">
        <f t="shared" si="75"/>
        <v/>
      </c>
      <c r="CV53" s="214" t="str">
        <f t="shared" si="76"/>
        <v/>
      </c>
    </row>
    <row r="54" spans="1:100">
      <c r="A54" s="144"/>
      <c r="B54" s="151" t="s">
        <v>505</v>
      </c>
      <c r="C54" s="120"/>
      <c r="D54" s="137"/>
      <c r="E54" s="141"/>
      <c r="F54" s="141"/>
      <c r="G54" s="171">
        <f t="shared" si="82"/>
        <v>0</v>
      </c>
      <c r="H54" s="172" t="str">
        <f t="shared" si="83"/>
        <v>-</v>
      </c>
      <c r="J54" s="137"/>
      <c r="K54" s="141"/>
      <c r="L54" s="141"/>
      <c r="M54" s="171">
        <f t="shared" si="84"/>
        <v>0</v>
      </c>
      <c r="N54" s="172" t="str">
        <f t="shared" si="85"/>
        <v>-</v>
      </c>
      <c r="P54" s="137"/>
      <c r="Q54" s="141"/>
      <c r="R54" s="141"/>
      <c r="S54" s="171">
        <f t="shared" si="86"/>
        <v>0</v>
      </c>
      <c r="T54" s="172" t="str">
        <f t="shared" si="87"/>
        <v>-</v>
      </c>
      <c r="V54" s="137"/>
      <c r="W54" s="141"/>
      <c r="X54" s="141"/>
      <c r="Y54" s="141"/>
      <c r="Z54" s="171">
        <f t="shared" si="88"/>
        <v>0</v>
      </c>
      <c r="AA54" s="172" t="str">
        <f t="shared" si="89"/>
        <v>-</v>
      </c>
      <c r="AC54" s="137"/>
      <c r="AD54" s="141"/>
      <c r="AE54" s="141"/>
      <c r="AF54" s="141"/>
      <c r="AG54" s="171">
        <f t="shared" si="90"/>
        <v>0</v>
      </c>
      <c r="AH54" s="172" t="str">
        <f t="shared" si="91"/>
        <v>-</v>
      </c>
      <c r="AJ54" s="137"/>
      <c r="AK54" s="141"/>
      <c r="AL54" s="141"/>
      <c r="AM54" s="141"/>
      <c r="AN54" s="171">
        <f t="shared" si="92"/>
        <v>0</v>
      </c>
      <c r="AO54" s="172" t="str">
        <f t="shared" si="93"/>
        <v>-</v>
      </c>
      <c r="AQ54" s="137"/>
      <c r="AR54" s="141"/>
      <c r="AS54" s="141"/>
      <c r="AT54" s="141"/>
      <c r="AU54" s="171">
        <f t="shared" si="94"/>
        <v>0</v>
      </c>
      <c r="AV54" s="172" t="str">
        <f t="shared" si="95"/>
        <v>-</v>
      </c>
      <c r="AX54" s="137"/>
      <c r="AY54" s="141"/>
      <c r="AZ54" s="141"/>
      <c r="BA54" s="141"/>
      <c r="BB54" s="171">
        <f t="shared" si="96"/>
        <v>0</v>
      </c>
      <c r="BC54" s="172" t="str">
        <f t="shared" si="97"/>
        <v>-</v>
      </c>
      <c r="BE54" s="137"/>
      <c r="BF54" s="141"/>
      <c r="BG54" s="141"/>
      <c r="BH54" s="141"/>
      <c r="BI54" s="171">
        <f t="shared" si="98"/>
        <v>0</v>
      </c>
      <c r="BJ54" s="172" t="str">
        <f t="shared" si="99"/>
        <v>-</v>
      </c>
      <c r="BL54" s="137"/>
      <c r="BM54" s="141"/>
      <c r="BN54" s="141"/>
      <c r="BO54" s="141"/>
      <c r="BP54" s="171">
        <f t="shared" si="100"/>
        <v>0</v>
      </c>
      <c r="BQ54" s="172" t="str">
        <f t="shared" si="101"/>
        <v>-</v>
      </c>
      <c r="BS54" s="137"/>
      <c r="BT54" s="141"/>
      <c r="BU54" s="141"/>
      <c r="BV54" s="141"/>
      <c r="BW54" s="171">
        <f t="shared" si="102"/>
        <v>0</v>
      </c>
      <c r="BX54" s="172" t="str">
        <f t="shared" si="103"/>
        <v>-</v>
      </c>
      <c r="BZ54" s="137"/>
      <c r="CA54" s="141"/>
      <c r="CB54" s="141"/>
      <c r="CC54" s="141"/>
      <c r="CD54" s="171">
        <f t="shared" si="104"/>
        <v>0</v>
      </c>
      <c r="CE54" s="172" t="str">
        <f t="shared" si="105"/>
        <v>-</v>
      </c>
      <c r="CG54" s="200">
        <f t="shared" si="108"/>
        <v>0</v>
      </c>
      <c r="CH54" s="141">
        <f t="shared" si="109"/>
        <v>0</v>
      </c>
      <c r="CI54" s="141">
        <f t="shared" si="110"/>
        <v>0</v>
      </c>
      <c r="CJ54" s="141">
        <f t="shared" si="111"/>
        <v>0</v>
      </c>
      <c r="CK54" s="213">
        <f t="shared" si="106"/>
        <v>0</v>
      </c>
      <c r="CL54" s="214" t="str">
        <f t="shared" si="107"/>
        <v>-</v>
      </c>
      <c r="CN54" s="200"/>
      <c r="CO54" s="200"/>
      <c r="CP54" s="200"/>
      <c r="CQ54" s="200"/>
      <c r="CR54" s="200"/>
      <c r="CS54" s="214" t="str">
        <f t="shared" si="73"/>
        <v/>
      </c>
      <c r="CT54" s="214" t="str">
        <f t="shared" si="74"/>
        <v/>
      </c>
      <c r="CU54" s="214" t="str">
        <f t="shared" si="75"/>
        <v/>
      </c>
      <c r="CV54" s="214" t="str">
        <f t="shared" si="76"/>
        <v/>
      </c>
    </row>
    <row r="55" spans="1:100">
      <c r="A55" s="144"/>
      <c r="B55" s="151" t="s">
        <v>511</v>
      </c>
      <c r="C55" s="120"/>
      <c r="D55" s="137"/>
      <c r="E55" s="141"/>
      <c r="F55" s="141"/>
      <c r="G55" s="171">
        <f t="shared" si="82"/>
        <v>0</v>
      </c>
      <c r="H55" s="172" t="str">
        <f t="shared" si="83"/>
        <v>-</v>
      </c>
      <c r="J55" s="137"/>
      <c r="K55" s="141"/>
      <c r="L55" s="141"/>
      <c r="M55" s="171">
        <f t="shared" si="84"/>
        <v>0</v>
      </c>
      <c r="N55" s="172" t="str">
        <f t="shared" si="85"/>
        <v>-</v>
      </c>
      <c r="P55" s="137"/>
      <c r="Q55" s="141"/>
      <c r="R55" s="141"/>
      <c r="S55" s="171">
        <f t="shared" si="86"/>
        <v>0</v>
      </c>
      <c r="T55" s="172" t="str">
        <f t="shared" si="87"/>
        <v>-</v>
      </c>
      <c r="V55" s="137"/>
      <c r="W55" s="141"/>
      <c r="X55" s="141"/>
      <c r="Y55" s="141"/>
      <c r="Z55" s="171">
        <f t="shared" si="88"/>
        <v>0</v>
      </c>
      <c r="AA55" s="172" t="str">
        <f t="shared" si="89"/>
        <v>-</v>
      </c>
      <c r="AC55" s="137"/>
      <c r="AD55" s="141"/>
      <c r="AE55" s="141"/>
      <c r="AF55" s="141"/>
      <c r="AG55" s="171">
        <f t="shared" si="90"/>
        <v>0</v>
      </c>
      <c r="AH55" s="172" t="str">
        <f t="shared" si="91"/>
        <v>-</v>
      </c>
      <c r="AJ55" s="137"/>
      <c r="AK55" s="141"/>
      <c r="AL55" s="141"/>
      <c r="AM55" s="141"/>
      <c r="AN55" s="171">
        <f t="shared" si="92"/>
        <v>0</v>
      </c>
      <c r="AO55" s="172" t="str">
        <f t="shared" si="93"/>
        <v>-</v>
      </c>
      <c r="AQ55" s="137"/>
      <c r="AR55" s="141"/>
      <c r="AS55" s="141"/>
      <c r="AT55" s="141"/>
      <c r="AU55" s="171">
        <f t="shared" si="94"/>
        <v>0</v>
      </c>
      <c r="AV55" s="172" t="str">
        <f t="shared" si="95"/>
        <v>-</v>
      </c>
      <c r="AX55" s="137"/>
      <c r="AY55" s="141"/>
      <c r="AZ55" s="141"/>
      <c r="BA55" s="141"/>
      <c r="BB55" s="171">
        <f t="shared" si="96"/>
        <v>0</v>
      </c>
      <c r="BC55" s="172" t="str">
        <f t="shared" si="97"/>
        <v>-</v>
      </c>
      <c r="BE55" s="137"/>
      <c r="BF55" s="141"/>
      <c r="BG55" s="141"/>
      <c r="BH55" s="141"/>
      <c r="BI55" s="171">
        <f t="shared" si="98"/>
        <v>0</v>
      </c>
      <c r="BJ55" s="172" t="str">
        <f t="shared" si="99"/>
        <v>-</v>
      </c>
      <c r="BL55" s="137"/>
      <c r="BM55" s="141"/>
      <c r="BN55" s="141"/>
      <c r="BO55" s="141"/>
      <c r="BP55" s="171">
        <f t="shared" si="100"/>
        <v>0</v>
      </c>
      <c r="BQ55" s="172" t="str">
        <f t="shared" si="101"/>
        <v>-</v>
      </c>
      <c r="BS55" s="137"/>
      <c r="BT55" s="141"/>
      <c r="BU55" s="141"/>
      <c r="BV55" s="141"/>
      <c r="BW55" s="171">
        <f t="shared" si="102"/>
        <v>0</v>
      </c>
      <c r="BX55" s="172" t="str">
        <f t="shared" si="103"/>
        <v>-</v>
      </c>
      <c r="BZ55" s="137"/>
      <c r="CA55" s="141"/>
      <c r="CB55" s="141"/>
      <c r="CC55" s="141"/>
      <c r="CD55" s="171">
        <f t="shared" si="104"/>
        <v>0</v>
      </c>
      <c r="CE55" s="172" t="str">
        <f t="shared" si="105"/>
        <v>-</v>
      </c>
      <c r="CG55" s="200">
        <f t="shared" si="108"/>
        <v>0</v>
      </c>
      <c r="CH55" s="141">
        <f t="shared" si="109"/>
        <v>0</v>
      </c>
      <c r="CI55" s="141">
        <f t="shared" si="110"/>
        <v>0</v>
      </c>
      <c r="CJ55" s="141">
        <f t="shared" si="111"/>
        <v>0</v>
      </c>
      <c r="CK55" s="213">
        <f t="shared" si="106"/>
        <v>0</v>
      </c>
      <c r="CL55" s="214" t="str">
        <f t="shared" si="107"/>
        <v>-</v>
      </c>
      <c r="CN55" s="200"/>
      <c r="CO55" s="200"/>
      <c r="CP55" s="200"/>
      <c r="CQ55" s="200"/>
      <c r="CR55" s="200"/>
      <c r="CS55" s="214" t="str">
        <f t="shared" si="73"/>
        <v/>
      </c>
      <c r="CT55" s="214" t="str">
        <f t="shared" si="74"/>
        <v/>
      </c>
      <c r="CU55" s="214" t="str">
        <f t="shared" si="75"/>
        <v/>
      </c>
      <c r="CV55" s="214" t="str">
        <f t="shared" si="76"/>
        <v/>
      </c>
    </row>
    <row r="56" spans="1:100">
      <c r="A56" s="144"/>
      <c r="B56" s="151" t="s">
        <v>512</v>
      </c>
      <c r="C56" s="120"/>
      <c r="D56" s="137"/>
      <c r="E56" s="141"/>
      <c r="F56" s="141"/>
      <c r="G56" s="171">
        <f t="shared" si="82"/>
        <v>0</v>
      </c>
      <c r="H56" s="172" t="str">
        <f t="shared" si="83"/>
        <v>-</v>
      </c>
      <c r="J56" s="137"/>
      <c r="K56" s="141"/>
      <c r="L56" s="141"/>
      <c r="M56" s="171">
        <f t="shared" si="84"/>
        <v>0</v>
      </c>
      <c r="N56" s="172" t="str">
        <f t="shared" si="85"/>
        <v>-</v>
      </c>
      <c r="P56" s="137"/>
      <c r="Q56" s="141"/>
      <c r="R56" s="141"/>
      <c r="S56" s="171">
        <f t="shared" si="86"/>
        <v>0</v>
      </c>
      <c r="T56" s="172" t="str">
        <f t="shared" si="87"/>
        <v>-</v>
      </c>
      <c r="V56" s="137"/>
      <c r="W56" s="141"/>
      <c r="X56" s="141"/>
      <c r="Y56" s="141"/>
      <c r="Z56" s="171">
        <f t="shared" si="88"/>
        <v>0</v>
      </c>
      <c r="AA56" s="172" t="str">
        <f t="shared" si="89"/>
        <v>-</v>
      </c>
      <c r="AC56" s="137"/>
      <c r="AD56" s="141"/>
      <c r="AE56" s="141"/>
      <c r="AF56" s="141"/>
      <c r="AG56" s="171">
        <f t="shared" si="90"/>
        <v>0</v>
      </c>
      <c r="AH56" s="172" t="str">
        <f t="shared" si="91"/>
        <v>-</v>
      </c>
      <c r="AJ56" s="137"/>
      <c r="AK56" s="141"/>
      <c r="AL56" s="141"/>
      <c r="AM56" s="141"/>
      <c r="AN56" s="171">
        <f t="shared" si="92"/>
        <v>0</v>
      </c>
      <c r="AO56" s="172" t="str">
        <f t="shared" si="93"/>
        <v>-</v>
      </c>
      <c r="AQ56" s="137"/>
      <c r="AR56" s="141"/>
      <c r="AS56" s="141"/>
      <c r="AT56" s="141"/>
      <c r="AU56" s="171">
        <f t="shared" si="94"/>
        <v>0</v>
      </c>
      <c r="AV56" s="172" t="str">
        <f t="shared" si="95"/>
        <v>-</v>
      </c>
      <c r="AX56" s="137"/>
      <c r="AY56" s="141"/>
      <c r="AZ56" s="141"/>
      <c r="BA56" s="141"/>
      <c r="BB56" s="171">
        <f t="shared" si="96"/>
        <v>0</v>
      </c>
      <c r="BC56" s="172" t="str">
        <f t="shared" si="97"/>
        <v>-</v>
      </c>
      <c r="BE56" s="137"/>
      <c r="BF56" s="141"/>
      <c r="BG56" s="141"/>
      <c r="BH56" s="141"/>
      <c r="BI56" s="171">
        <f t="shared" si="98"/>
        <v>0</v>
      </c>
      <c r="BJ56" s="172" t="str">
        <f t="shared" si="99"/>
        <v>-</v>
      </c>
      <c r="BL56" s="137"/>
      <c r="BM56" s="141"/>
      <c r="BN56" s="141"/>
      <c r="BO56" s="141"/>
      <c r="BP56" s="171">
        <f t="shared" si="100"/>
        <v>0</v>
      </c>
      <c r="BQ56" s="172" t="str">
        <f t="shared" si="101"/>
        <v>-</v>
      </c>
      <c r="BS56" s="137"/>
      <c r="BT56" s="141"/>
      <c r="BU56" s="141"/>
      <c r="BV56" s="141"/>
      <c r="BW56" s="171">
        <f t="shared" si="102"/>
        <v>0</v>
      </c>
      <c r="BX56" s="172" t="str">
        <f t="shared" si="103"/>
        <v>-</v>
      </c>
      <c r="BZ56" s="137"/>
      <c r="CA56" s="141"/>
      <c r="CB56" s="141"/>
      <c r="CC56" s="141"/>
      <c r="CD56" s="171">
        <f t="shared" si="104"/>
        <v>0</v>
      </c>
      <c r="CE56" s="172" t="str">
        <f t="shared" si="105"/>
        <v>-</v>
      </c>
      <c r="CG56" s="200">
        <f t="shared" si="108"/>
        <v>0</v>
      </c>
      <c r="CH56" s="141">
        <f t="shared" si="109"/>
        <v>0</v>
      </c>
      <c r="CI56" s="141">
        <f t="shared" si="110"/>
        <v>0</v>
      </c>
      <c r="CJ56" s="141">
        <f t="shared" si="111"/>
        <v>0</v>
      </c>
      <c r="CK56" s="213">
        <f t="shared" si="106"/>
        <v>0</v>
      </c>
      <c r="CL56" s="214" t="str">
        <f t="shared" si="107"/>
        <v>-</v>
      </c>
      <c r="CN56" s="200"/>
      <c r="CO56" s="200"/>
      <c r="CP56" s="200"/>
      <c r="CQ56" s="200"/>
      <c r="CR56" s="200"/>
      <c r="CS56" s="214" t="str">
        <f t="shared" si="73"/>
        <v/>
      </c>
      <c r="CT56" s="214" t="str">
        <f t="shared" si="74"/>
        <v/>
      </c>
      <c r="CU56" s="214" t="str">
        <f t="shared" si="75"/>
        <v/>
      </c>
      <c r="CV56" s="214" t="str">
        <f t="shared" si="76"/>
        <v/>
      </c>
    </row>
    <row r="57" ht="15.75" spans="1:100">
      <c r="A57" s="144"/>
      <c r="B57" s="151"/>
      <c r="C57" s="120"/>
      <c r="D57" s="140"/>
      <c r="E57" s="181"/>
      <c r="F57" s="141"/>
      <c r="G57" s="174"/>
      <c r="H57" s="175"/>
      <c r="J57" s="140"/>
      <c r="K57" s="181"/>
      <c r="L57" s="141"/>
      <c r="M57" s="174">
        <f t="shared" si="84"/>
        <v>0</v>
      </c>
      <c r="N57" s="175"/>
      <c r="P57" s="140"/>
      <c r="Q57" s="181"/>
      <c r="R57" s="173"/>
      <c r="S57" s="174"/>
      <c r="T57" s="175"/>
      <c r="V57" s="140"/>
      <c r="W57" s="181"/>
      <c r="X57" s="181"/>
      <c r="Y57" s="181"/>
      <c r="Z57" s="174"/>
      <c r="AA57" s="175"/>
      <c r="AC57" s="140"/>
      <c r="AD57" s="181"/>
      <c r="AE57" s="181"/>
      <c r="AF57" s="181"/>
      <c r="AG57" s="174"/>
      <c r="AH57" s="175"/>
      <c r="AJ57" s="140"/>
      <c r="AK57" s="181"/>
      <c r="AL57" s="181"/>
      <c r="AM57" s="181"/>
      <c r="AN57" s="174"/>
      <c r="AO57" s="175"/>
      <c r="AQ57" s="140"/>
      <c r="AR57" s="181"/>
      <c r="AS57" s="181"/>
      <c r="AT57" s="181"/>
      <c r="AU57" s="174"/>
      <c r="AV57" s="175"/>
      <c r="AX57" s="140"/>
      <c r="AY57" s="181"/>
      <c r="AZ57" s="181"/>
      <c r="BA57" s="181"/>
      <c r="BB57" s="174"/>
      <c r="BC57" s="175"/>
      <c r="BE57" s="140"/>
      <c r="BF57" s="181"/>
      <c r="BG57" s="181"/>
      <c r="BH57" s="181"/>
      <c r="BI57" s="174"/>
      <c r="BJ57" s="175"/>
      <c r="BL57" s="140"/>
      <c r="BM57" s="181"/>
      <c r="BN57" s="181"/>
      <c r="BO57" s="181"/>
      <c r="BP57" s="174"/>
      <c r="BQ57" s="175"/>
      <c r="BS57" s="140"/>
      <c r="BT57" s="181"/>
      <c r="BU57" s="181"/>
      <c r="BV57" s="181"/>
      <c r="BW57" s="174"/>
      <c r="BX57" s="175"/>
      <c r="BZ57" s="140"/>
      <c r="CA57" s="181"/>
      <c r="CB57" s="181"/>
      <c r="CC57" s="181"/>
      <c r="CD57" s="174"/>
      <c r="CE57" s="175"/>
      <c r="CG57" s="200">
        <f t="shared" si="108"/>
        <v>0</v>
      </c>
      <c r="CH57" s="141">
        <f t="shared" si="109"/>
        <v>0</v>
      </c>
      <c r="CI57" s="141">
        <f t="shared" si="110"/>
        <v>0</v>
      </c>
      <c r="CJ57" s="141">
        <f t="shared" si="111"/>
        <v>0</v>
      </c>
      <c r="CK57" s="213">
        <f t="shared" si="106"/>
        <v>0</v>
      </c>
      <c r="CL57" s="214" t="str">
        <f t="shared" si="107"/>
        <v>-</v>
      </c>
      <c r="CN57" s="200"/>
      <c r="CO57" s="200"/>
      <c r="CP57" s="200"/>
      <c r="CQ57" s="200"/>
      <c r="CR57" s="200"/>
      <c r="CS57" s="214" t="str">
        <f t="shared" si="73"/>
        <v/>
      </c>
      <c r="CT57" s="214" t="str">
        <f t="shared" si="74"/>
        <v/>
      </c>
      <c r="CU57" s="214" t="str">
        <f t="shared" si="75"/>
        <v/>
      </c>
      <c r="CV57" s="214" t="str">
        <f t="shared" si="76"/>
        <v/>
      </c>
    </row>
    <row r="58" s="110" customFormat="1" ht="15.75" spans="1:100">
      <c r="A58" s="152"/>
      <c r="B58" s="153" t="s">
        <v>513</v>
      </c>
      <c r="C58" s="149"/>
      <c r="D58" s="150">
        <f>SUM(D59:D72)</f>
        <v>0</v>
      </c>
      <c r="E58" s="177">
        <f>SUM(E59:E72)</f>
        <v>0</v>
      </c>
      <c r="F58" s="177">
        <f>SUM(F59:F72)</f>
        <v>0</v>
      </c>
      <c r="G58" s="178">
        <f t="shared" si="82"/>
        <v>0</v>
      </c>
      <c r="H58" s="179" t="str">
        <f t="shared" si="83"/>
        <v>-</v>
      </c>
      <c r="I58" s="184"/>
      <c r="J58" s="150">
        <f>SUM(J59:J72)</f>
        <v>0</v>
      </c>
      <c r="K58" s="177">
        <f>SUM(K59:K72)</f>
        <v>0</v>
      </c>
      <c r="L58" s="177">
        <f>SUM(L59:L72)</f>
        <v>0</v>
      </c>
      <c r="M58" s="178">
        <f t="shared" ref="M58:M71" si="112">J58-L58</f>
        <v>0</v>
      </c>
      <c r="N58" s="179" t="str">
        <f t="shared" ref="N58:N72" si="113">IFERROR(J58/K58-1,"-")</f>
        <v>-</v>
      </c>
      <c r="O58" s="184"/>
      <c r="P58" s="150">
        <f>SUM(P59:P72)</f>
        <v>0</v>
      </c>
      <c r="Q58" s="177">
        <f>SUM(Q59:Q72)</f>
        <v>0</v>
      </c>
      <c r="R58" s="177">
        <f>SUM(R59:R72)</f>
        <v>0</v>
      </c>
      <c r="S58" s="178">
        <f t="shared" ref="S58:S71" si="114">P58-R58</f>
        <v>0</v>
      </c>
      <c r="T58" s="179" t="str">
        <f t="shared" ref="T58:T71" si="115">IFERROR(P58/Q58-1,"-")</f>
        <v>-</v>
      </c>
      <c r="U58" s="184"/>
      <c r="V58" s="150">
        <f>SUM(V59:V72)</f>
        <v>0</v>
      </c>
      <c r="W58" s="177">
        <f>SUM(W59:W72)</f>
        <v>0</v>
      </c>
      <c r="X58" s="177">
        <f>SUM(X59:X72)</f>
        <v>0</v>
      </c>
      <c r="Y58" s="187">
        <f>SUM(Y59:Y72)</f>
        <v>0</v>
      </c>
      <c r="Z58" s="178">
        <f t="shared" ref="Z58:Z71" si="116">V58-Y58</f>
        <v>0</v>
      </c>
      <c r="AA58" s="179" t="str">
        <f t="shared" ref="AA58:AA71" si="117">IFERROR(V58/W58-1,"-")</f>
        <v>-</v>
      </c>
      <c r="AB58" s="184"/>
      <c r="AC58" s="150">
        <f>SUM(AC59:AC72)</f>
        <v>0</v>
      </c>
      <c r="AD58" s="177">
        <f>SUM(AD59:AD72)</f>
        <v>0</v>
      </c>
      <c r="AE58" s="177">
        <f>SUM(AE59:AE72)</f>
        <v>0</v>
      </c>
      <c r="AF58" s="187">
        <f>SUM(AF59:AF72)</f>
        <v>0</v>
      </c>
      <c r="AG58" s="178">
        <f t="shared" ref="AG58:AG71" si="118">AC58-AF58</f>
        <v>0</v>
      </c>
      <c r="AH58" s="179" t="str">
        <f t="shared" ref="AH58:AH71" si="119">IFERROR(AC58/AD58-1,"-")</f>
        <v>-</v>
      </c>
      <c r="AI58" s="184"/>
      <c r="AJ58" s="150">
        <f>SUM(AJ59:AJ72)</f>
        <v>0</v>
      </c>
      <c r="AK58" s="177">
        <f>SUM(AK59:AK72)</f>
        <v>0</v>
      </c>
      <c r="AL58" s="177">
        <f>SUM(AL59:AL72)</f>
        <v>0</v>
      </c>
      <c r="AM58" s="187">
        <f>SUM(AM59:AM72)</f>
        <v>0</v>
      </c>
      <c r="AN58" s="178">
        <f t="shared" ref="AN58:AN71" si="120">AJ58-AM58</f>
        <v>0</v>
      </c>
      <c r="AO58" s="179" t="str">
        <f t="shared" ref="AO58:AO71" si="121">IFERROR(AJ58/AK58-1,"-")</f>
        <v>-</v>
      </c>
      <c r="AP58" s="184"/>
      <c r="AQ58" s="150">
        <f>SUM(AQ59:AQ72)</f>
        <v>0</v>
      </c>
      <c r="AR58" s="177">
        <f>SUM(AR59:AR72)</f>
        <v>0</v>
      </c>
      <c r="AS58" s="177">
        <f>SUM(AS59:AS72)</f>
        <v>0</v>
      </c>
      <c r="AT58" s="187">
        <f>SUM(AT59:AT72)</f>
        <v>0</v>
      </c>
      <c r="AU58" s="178">
        <f t="shared" ref="AU58:AU71" si="122">AQ58-AT58</f>
        <v>0</v>
      </c>
      <c r="AV58" s="179" t="str">
        <f t="shared" ref="AV58:AV71" si="123">IFERROR(AQ58/AR58-1,"-")</f>
        <v>-</v>
      </c>
      <c r="AW58" s="184"/>
      <c r="AX58" s="150">
        <f>SUM(AX59:AX72)</f>
        <v>0</v>
      </c>
      <c r="AY58" s="177">
        <f>SUM(AY59:AY72)</f>
        <v>0</v>
      </c>
      <c r="AZ58" s="177">
        <f>SUM(AZ59:AZ72)</f>
        <v>0</v>
      </c>
      <c r="BA58" s="187">
        <f>SUM(BA59:BA72)</f>
        <v>0</v>
      </c>
      <c r="BB58" s="178">
        <f t="shared" ref="BB58:BB71" si="124">AX58-BA58</f>
        <v>0</v>
      </c>
      <c r="BC58" s="179" t="str">
        <f t="shared" ref="BC58:BC71" si="125">IFERROR(AX58/AY58-1,"-")</f>
        <v>-</v>
      </c>
      <c r="BD58" s="184"/>
      <c r="BE58" s="150">
        <f>SUM(BE59:BE72)</f>
        <v>0</v>
      </c>
      <c r="BF58" s="177">
        <f>SUM(BF59:BF72)</f>
        <v>0</v>
      </c>
      <c r="BG58" s="177">
        <f>SUM(BG59:BG72)</f>
        <v>0</v>
      </c>
      <c r="BH58" s="187">
        <f>SUM(BH59:BH72)</f>
        <v>0</v>
      </c>
      <c r="BI58" s="178">
        <f t="shared" ref="BI58:BI71" si="126">BE58-BH58</f>
        <v>0</v>
      </c>
      <c r="BJ58" s="179" t="str">
        <f t="shared" ref="BJ58:BJ71" si="127">IFERROR(BE58/BF58-1,"-")</f>
        <v>-</v>
      </c>
      <c r="BK58" s="184"/>
      <c r="BL58" s="150">
        <f>SUM(BL59:BL72)</f>
        <v>0</v>
      </c>
      <c r="BM58" s="177">
        <f>SUM(BM59:BM72)</f>
        <v>0</v>
      </c>
      <c r="BN58" s="177">
        <f>SUM(BN59:BN72)</f>
        <v>0</v>
      </c>
      <c r="BO58" s="187">
        <f>SUM(BO59:BO72)</f>
        <v>0</v>
      </c>
      <c r="BP58" s="178">
        <f t="shared" ref="BP58:BP71" si="128">BL58-BO58</f>
        <v>0</v>
      </c>
      <c r="BQ58" s="179" t="str">
        <f t="shared" ref="BQ58:BQ71" si="129">IFERROR(BL58/BM58-1,"-")</f>
        <v>-</v>
      </c>
      <c r="BR58" s="184"/>
      <c r="BS58" s="150">
        <f>SUM(BS59:BS72)</f>
        <v>0</v>
      </c>
      <c r="BT58" s="177">
        <f>SUM(BT59:BT72)</f>
        <v>0</v>
      </c>
      <c r="BU58" s="177">
        <f>SUM(BU59:BU72)</f>
        <v>0</v>
      </c>
      <c r="BV58" s="187">
        <f>SUM(BV59:BV72)</f>
        <v>0</v>
      </c>
      <c r="BW58" s="178">
        <f t="shared" ref="BW58:BW71" si="130">BS58-BV58</f>
        <v>0</v>
      </c>
      <c r="BX58" s="179" t="str">
        <f t="shared" ref="BX58:BX71" si="131">IFERROR(BS58/BT58-1,"-")</f>
        <v>-</v>
      </c>
      <c r="BY58" s="184"/>
      <c r="BZ58" s="150">
        <f>SUM(BZ59:BZ72)</f>
        <v>0</v>
      </c>
      <c r="CA58" s="177">
        <f>SUM(CA59:CA72)</f>
        <v>0</v>
      </c>
      <c r="CB58" s="177">
        <f>SUM(CB59:CB72)</f>
        <v>0</v>
      </c>
      <c r="CC58" s="187">
        <f>SUM(CC59:CC72)</f>
        <v>0</v>
      </c>
      <c r="CD58" s="178">
        <f t="shared" ref="CD58:CD71" si="132">BZ58-CC58</f>
        <v>0</v>
      </c>
      <c r="CE58" s="179" t="str">
        <f t="shared" ref="CE58:CE71" si="133">IFERROR(BZ58/CA58-1,"-")</f>
        <v>-</v>
      </c>
      <c r="CF58" s="184"/>
      <c r="CG58" s="205">
        <f>SUM(CG59:CG72)</f>
        <v>0</v>
      </c>
      <c r="CH58" s="206">
        <f>SUM(CH59:CH72)</f>
        <v>0</v>
      </c>
      <c r="CI58" s="206">
        <f>SUM(CI59:CI72)</f>
        <v>0</v>
      </c>
      <c r="CJ58" s="206">
        <f>SUM(CJ59:CJ72)</f>
        <v>0</v>
      </c>
      <c r="CK58" s="219">
        <f t="shared" si="106"/>
        <v>0</v>
      </c>
      <c r="CL58" s="220" t="str">
        <f t="shared" si="107"/>
        <v>-</v>
      </c>
      <c r="CM58" s="221"/>
      <c r="CN58" s="205">
        <f>SUM(CN59:CN72)</f>
        <v>0</v>
      </c>
      <c r="CO58" s="219">
        <f>SUM(CO59:CO72)</f>
        <v>0</v>
      </c>
      <c r="CP58" s="219">
        <f>SUM(CP59:CP72)</f>
        <v>0</v>
      </c>
      <c r="CQ58" s="219">
        <f>SUM(CQ59:CQ72)</f>
        <v>0</v>
      </c>
      <c r="CR58" s="219">
        <f>SUM(CR59:CR72)</f>
        <v>0</v>
      </c>
      <c r="CS58" s="220" t="str">
        <f t="shared" si="73"/>
        <v/>
      </c>
      <c r="CT58" s="220" t="str">
        <f t="shared" si="74"/>
        <v/>
      </c>
      <c r="CU58" s="220" t="str">
        <f t="shared" si="75"/>
        <v/>
      </c>
      <c r="CV58" s="220" t="str">
        <f t="shared" si="76"/>
        <v/>
      </c>
    </row>
    <row r="59" spans="1:100">
      <c r="A59" s="154"/>
      <c r="B59" s="151" t="s">
        <v>508</v>
      </c>
      <c r="C59" s="120"/>
      <c r="D59" s="136"/>
      <c r="E59" s="180"/>
      <c r="F59" s="180"/>
      <c r="G59" s="169">
        <f t="shared" si="82"/>
        <v>0</v>
      </c>
      <c r="H59" s="170" t="str">
        <f t="shared" si="83"/>
        <v>-</v>
      </c>
      <c r="J59" s="136"/>
      <c r="K59" s="180"/>
      <c r="L59" s="180"/>
      <c r="M59" s="169">
        <f t="shared" si="112"/>
        <v>0</v>
      </c>
      <c r="N59" s="170" t="str">
        <f t="shared" si="113"/>
        <v>-</v>
      </c>
      <c r="P59" s="136"/>
      <c r="Q59" s="180"/>
      <c r="R59" s="180"/>
      <c r="S59" s="169">
        <f t="shared" si="114"/>
        <v>0</v>
      </c>
      <c r="T59" s="170" t="str">
        <f t="shared" si="115"/>
        <v>-</v>
      </c>
      <c r="V59" s="136"/>
      <c r="W59" s="180"/>
      <c r="X59" s="180"/>
      <c r="Y59" s="180"/>
      <c r="Z59" s="169">
        <f t="shared" si="116"/>
        <v>0</v>
      </c>
      <c r="AA59" s="170" t="str">
        <f t="shared" si="117"/>
        <v>-</v>
      </c>
      <c r="AC59" s="136">
        <v>0</v>
      </c>
      <c r="AD59" s="180">
        <v>0</v>
      </c>
      <c r="AE59" s="180">
        <v>0</v>
      </c>
      <c r="AF59" s="180">
        <v>0</v>
      </c>
      <c r="AG59" s="169">
        <f t="shared" si="118"/>
        <v>0</v>
      </c>
      <c r="AH59" s="170" t="str">
        <f t="shared" si="119"/>
        <v>-</v>
      </c>
      <c r="AJ59" s="136">
        <v>0</v>
      </c>
      <c r="AK59" s="180">
        <v>0</v>
      </c>
      <c r="AL59" s="180">
        <v>0</v>
      </c>
      <c r="AM59" s="141">
        <v>0</v>
      </c>
      <c r="AN59" s="169">
        <f t="shared" si="120"/>
        <v>0</v>
      </c>
      <c r="AO59" s="170" t="str">
        <f t="shared" si="121"/>
        <v>-</v>
      </c>
      <c r="AQ59" s="136"/>
      <c r="AR59" s="180"/>
      <c r="AS59" s="180">
        <v>0</v>
      </c>
      <c r="AT59" s="180">
        <v>0</v>
      </c>
      <c r="AU59" s="169">
        <f t="shared" si="122"/>
        <v>0</v>
      </c>
      <c r="AV59" s="170" t="str">
        <f t="shared" si="123"/>
        <v>-</v>
      </c>
      <c r="AX59" s="136"/>
      <c r="AY59" s="180"/>
      <c r="AZ59" s="180"/>
      <c r="BA59" s="180"/>
      <c r="BB59" s="169">
        <f t="shared" si="124"/>
        <v>0</v>
      </c>
      <c r="BC59" s="170" t="str">
        <f t="shared" si="125"/>
        <v>-</v>
      </c>
      <c r="BE59" s="136"/>
      <c r="BF59" s="180"/>
      <c r="BG59" s="180"/>
      <c r="BH59" s="180"/>
      <c r="BI59" s="169">
        <f t="shared" si="126"/>
        <v>0</v>
      </c>
      <c r="BJ59" s="170" t="str">
        <f t="shared" si="127"/>
        <v>-</v>
      </c>
      <c r="BL59" s="136"/>
      <c r="BM59" s="180"/>
      <c r="BN59" s="180"/>
      <c r="BO59" s="180"/>
      <c r="BP59" s="169">
        <f t="shared" si="128"/>
        <v>0</v>
      </c>
      <c r="BQ59" s="170" t="str">
        <f t="shared" si="129"/>
        <v>-</v>
      </c>
      <c r="BS59" s="136"/>
      <c r="BT59" s="180"/>
      <c r="BU59" s="180"/>
      <c r="BV59" s="180"/>
      <c r="BW59" s="169">
        <f t="shared" si="130"/>
        <v>0</v>
      </c>
      <c r="BX59" s="170" t="str">
        <f t="shared" si="131"/>
        <v>-</v>
      </c>
      <c r="BZ59" s="136"/>
      <c r="CA59" s="180"/>
      <c r="CB59" s="180"/>
      <c r="CC59" s="180"/>
      <c r="CD59" s="169">
        <f t="shared" si="132"/>
        <v>0</v>
      </c>
      <c r="CE59" s="170" t="str">
        <f t="shared" si="133"/>
        <v>-</v>
      </c>
      <c r="CG59" s="200">
        <f t="shared" ref="CG59:CG72" si="134">SUM(D59,J59,P59,V59,AC59,AJ59,AQ59,AX59,BE59,BL59,BS59,BZ59)</f>
        <v>0</v>
      </c>
      <c r="CH59" s="141">
        <f t="shared" ref="CH59:CH72" si="135">SUM(E59,K59,Q59,W59,AD59,AK59,AR59,AY59,BF59,BM59,BT59,CA59)</f>
        <v>0</v>
      </c>
      <c r="CI59" s="141">
        <f t="shared" ref="CI59:CI72" si="136">SUM(D59,J59,P59,V59,AC59,AJ59,AQ59,AX59,BG59,BN59,BU59,CB59)</f>
        <v>0</v>
      </c>
      <c r="CJ59" s="141">
        <f t="shared" ref="CJ59:CJ72" si="137">SUM(F59,L59,R59,Y59,AF59,AM59,AT59,BA59,BH59,BO59,BV59,CC59)</f>
        <v>0</v>
      </c>
      <c r="CK59" s="213">
        <f t="shared" si="106"/>
        <v>0</v>
      </c>
      <c r="CL59" s="214" t="str">
        <f t="shared" si="107"/>
        <v>-</v>
      </c>
      <c r="CN59" s="200"/>
      <c r="CO59" s="200"/>
      <c r="CP59" s="200"/>
      <c r="CQ59" s="200"/>
      <c r="CR59" s="200"/>
      <c r="CS59" s="214" t="str">
        <f t="shared" si="73"/>
        <v/>
      </c>
      <c r="CT59" s="214" t="str">
        <f t="shared" si="74"/>
        <v/>
      </c>
      <c r="CU59" s="214" t="str">
        <f t="shared" si="75"/>
        <v/>
      </c>
      <c r="CV59" s="214" t="str">
        <f t="shared" si="76"/>
        <v/>
      </c>
    </row>
    <row r="60" spans="1:100">
      <c r="A60" s="154"/>
      <c r="B60" s="151" t="s">
        <v>509</v>
      </c>
      <c r="C60" s="120"/>
      <c r="D60" s="137"/>
      <c r="E60" s="141"/>
      <c r="F60" s="141"/>
      <c r="G60" s="171">
        <f t="shared" si="82"/>
        <v>0</v>
      </c>
      <c r="H60" s="172" t="str">
        <f t="shared" si="83"/>
        <v>-</v>
      </c>
      <c r="J60" s="137"/>
      <c r="K60" s="141"/>
      <c r="L60" s="141"/>
      <c r="M60" s="171">
        <f t="shared" si="112"/>
        <v>0</v>
      </c>
      <c r="N60" s="172" t="str">
        <f t="shared" si="113"/>
        <v>-</v>
      </c>
      <c r="P60" s="137"/>
      <c r="Q60" s="141"/>
      <c r="R60" s="141"/>
      <c r="S60" s="171">
        <f t="shared" si="114"/>
        <v>0</v>
      </c>
      <c r="T60" s="172" t="str">
        <f t="shared" si="115"/>
        <v>-</v>
      </c>
      <c r="V60" s="137"/>
      <c r="W60" s="141"/>
      <c r="X60" s="141"/>
      <c r="Y60" s="141"/>
      <c r="Z60" s="171">
        <f t="shared" si="116"/>
        <v>0</v>
      </c>
      <c r="AA60" s="172" t="str">
        <f t="shared" si="117"/>
        <v>-</v>
      </c>
      <c r="AC60" s="137">
        <v>0</v>
      </c>
      <c r="AD60" s="141">
        <v>0</v>
      </c>
      <c r="AE60" s="141">
        <v>0</v>
      </c>
      <c r="AF60" s="141">
        <v>0</v>
      </c>
      <c r="AG60" s="171">
        <f t="shared" si="118"/>
        <v>0</v>
      </c>
      <c r="AH60" s="172" t="str">
        <f t="shared" si="119"/>
        <v>-</v>
      </c>
      <c r="AJ60" s="137">
        <v>0</v>
      </c>
      <c r="AK60" s="141">
        <v>0</v>
      </c>
      <c r="AL60" s="141">
        <v>0</v>
      </c>
      <c r="AM60" s="141">
        <v>0</v>
      </c>
      <c r="AN60" s="171">
        <f t="shared" si="120"/>
        <v>0</v>
      </c>
      <c r="AO60" s="172" t="str">
        <f t="shared" si="121"/>
        <v>-</v>
      </c>
      <c r="AQ60" s="137"/>
      <c r="AR60" s="141"/>
      <c r="AS60" s="141">
        <v>0</v>
      </c>
      <c r="AT60" s="141">
        <v>0</v>
      </c>
      <c r="AU60" s="171">
        <f t="shared" si="122"/>
        <v>0</v>
      </c>
      <c r="AV60" s="172" t="str">
        <f t="shared" si="123"/>
        <v>-</v>
      </c>
      <c r="AX60" s="137"/>
      <c r="AY60" s="141"/>
      <c r="AZ60" s="141"/>
      <c r="BA60" s="141"/>
      <c r="BB60" s="171">
        <f t="shared" si="124"/>
        <v>0</v>
      </c>
      <c r="BC60" s="172" t="str">
        <f t="shared" si="125"/>
        <v>-</v>
      </c>
      <c r="BE60" s="137"/>
      <c r="BF60" s="141"/>
      <c r="BG60" s="141"/>
      <c r="BH60" s="141"/>
      <c r="BI60" s="171">
        <f t="shared" si="126"/>
        <v>0</v>
      </c>
      <c r="BJ60" s="172" t="str">
        <f t="shared" si="127"/>
        <v>-</v>
      </c>
      <c r="BL60" s="137"/>
      <c r="BM60" s="141"/>
      <c r="BN60" s="141"/>
      <c r="BO60" s="141"/>
      <c r="BP60" s="171">
        <f t="shared" si="128"/>
        <v>0</v>
      </c>
      <c r="BQ60" s="172" t="str">
        <f t="shared" si="129"/>
        <v>-</v>
      </c>
      <c r="BS60" s="137"/>
      <c r="BT60" s="141"/>
      <c r="BU60" s="141"/>
      <c r="BV60" s="141"/>
      <c r="BW60" s="171">
        <f t="shared" si="130"/>
        <v>0</v>
      </c>
      <c r="BX60" s="172" t="str">
        <f t="shared" si="131"/>
        <v>-</v>
      </c>
      <c r="BZ60" s="137"/>
      <c r="CA60" s="141"/>
      <c r="CB60" s="141"/>
      <c r="CC60" s="141"/>
      <c r="CD60" s="171">
        <f t="shared" si="132"/>
        <v>0</v>
      </c>
      <c r="CE60" s="172" t="str">
        <f t="shared" si="133"/>
        <v>-</v>
      </c>
      <c r="CG60" s="200">
        <f t="shared" si="134"/>
        <v>0</v>
      </c>
      <c r="CH60" s="141">
        <f t="shared" si="135"/>
        <v>0</v>
      </c>
      <c r="CI60" s="141">
        <f t="shared" si="136"/>
        <v>0</v>
      </c>
      <c r="CJ60" s="141">
        <f t="shared" si="137"/>
        <v>0</v>
      </c>
      <c r="CK60" s="213">
        <f t="shared" si="106"/>
        <v>0</v>
      </c>
      <c r="CL60" s="214" t="str">
        <f t="shared" si="107"/>
        <v>-</v>
      </c>
      <c r="CN60" s="200"/>
      <c r="CO60" s="200"/>
      <c r="CP60" s="200"/>
      <c r="CQ60" s="200"/>
      <c r="CR60" s="200"/>
      <c r="CS60" s="214" t="str">
        <f t="shared" si="73"/>
        <v/>
      </c>
      <c r="CT60" s="214" t="str">
        <f t="shared" si="74"/>
        <v/>
      </c>
      <c r="CU60" s="214" t="str">
        <f t="shared" si="75"/>
        <v/>
      </c>
      <c r="CV60" s="214" t="str">
        <f t="shared" si="76"/>
        <v/>
      </c>
    </row>
    <row r="61" spans="1:100">
      <c r="A61" s="154"/>
      <c r="B61" s="151" t="s">
        <v>493</v>
      </c>
      <c r="C61" s="120"/>
      <c r="D61" s="137"/>
      <c r="E61" s="141"/>
      <c r="F61" s="141"/>
      <c r="G61" s="171">
        <f t="shared" si="82"/>
        <v>0</v>
      </c>
      <c r="H61" s="172" t="str">
        <f t="shared" si="83"/>
        <v>-</v>
      </c>
      <c r="J61" s="137"/>
      <c r="K61" s="141"/>
      <c r="L61" s="141"/>
      <c r="M61" s="171">
        <f t="shared" si="112"/>
        <v>0</v>
      </c>
      <c r="N61" s="172" t="str">
        <f t="shared" si="113"/>
        <v>-</v>
      </c>
      <c r="P61" s="137"/>
      <c r="Q61" s="141"/>
      <c r="R61" s="141"/>
      <c r="S61" s="171">
        <f t="shared" si="114"/>
        <v>0</v>
      </c>
      <c r="T61" s="172" t="str">
        <f t="shared" si="115"/>
        <v>-</v>
      </c>
      <c r="V61" s="137"/>
      <c r="W61" s="141"/>
      <c r="X61" s="141"/>
      <c r="Y61" s="141"/>
      <c r="Z61" s="171">
        <f t="shared" si="116"/>
        <v>0</v>
      </c>
      <c r="AA61" s="172" t="str">
        <f t="shared" si="117"/>
        <v>-</v>
      </c>
      <c r="AC61" s="137">
        <v>0</v>
      </c>
      <c r="AD61" s="141">
        <v>0</v>
      </c>
      <c r="AE61" s="141">
        <v>0</v>
      </c>
      <c r="AF61" s="141">
        <v>0</v>
      </c>
      <c r="AG61" s="171">
        <f t="shared" si="118"/>
        <v>0</v>
      </c>
      <c r="AH61" s="172" t="str">
        <f t="shared" si="119"/>
        <v>-</v>
      </c>
      <c r="AJ61" s="137">
        <v>0</v>
      </c>
      <c r="AK61" s="141">
        <v>0</v>
      </c>
      <c r="AL61" s="141">
        <v>0</v>
      </c>
      <c r="AM61" s="141">
        <v>0</v>
      </c>
      <c r="AN61" s="171">
        <f t="shared" si="120"/>
        <v>0</v>
      </c>
      <c r="AO61" s="172" t="str">
        <f t="shared" si="121"/>
        <v>-</v>
      </c>
      <c r="AQ61" s="137"/>
      <c r="AR61" s="141"/>
      <c r="AS61" s="141">
        <v>0</v>
      </c>
      <c r="AT61" s="141">
        <v>0</v>
      </c>
      <c r="AU61" s="171">
        <f t="shared" si="122"/>
        <v>0</v>
      </c>
      <c r="AV61" s="172" t="str">
        <f t="shared" si="123"/>
        <v>-</v>
      </c>
      <c r="AX61" s="137"/>
      <c r="AY61" s="141"/>
      <c r="AZ61" s="141"/>
      <c r="BA61" s="141"/>
      <c r="BB61" s="171">
        <f t="shared" si="124"/>
        <v>0</v>
      </c>
      <c r="BC61" s="172" t="str">
        <f t="shared" si="125"/>
        <v>-</v>
      </c>
      <c r="BE61" s="137"/>
      <c r="BF61" s="141"/>
      <c r="BG61" s="141"/>
      <c r="BH61" s="141"/>
      <c r="BI61" s="171">
        <f t="shared" si="126"/>
        <v>0</v>
      </c>
      <c r="BJ61" s="172" t="str">
        <f t="shared" si="127"/>
        <v>-</v>
      </c>
      <c r="BL61" s="137"/>
      <c r="BM61" s="141"/>
      <c r="BN61" s="141"/>
      <c r="BO61" s="141"/>
      <c r="BP61" s="171">
        <f t="shared" si="128"/>
        <v>0</v>
      </c>
      <c r="BQ61" s="172" t="str">
        <f t="shared" si="129"/>
        <v>-</v>
      </c>
      <c r="BS61" s="137"/>
      <c r="BT61" s="141"/>
      <c r="BU61" s="141"/>
      <c r="BV61" s="141"/>
      <c r="BW61" s="171">
        <f t="shared" si="130"/>
        <v>0</v>
      </c>
      <c r="BX61" s="172" t="str">
        <f t="shared" si="131"/>
        <v>-</v>
      </c>
      <c r="BZ61" s="137"/>
      <c r="CA61" s="141"/>
      <c r="CB61" s="141"/>
      <c r="CC61" s="141"/>
      <c r="CD61" s="171">
        <f t="shared" si="132"/>
        <v>0</v>
      </c>
      <c r="CE61" s="172" t="str">
        <f t="shared" si="133"/>
        <v>-</v>
      </c>
      <c r="CG61" s="200">
        <f t="shared" si="134"/>
        <v>0</v>
      </c>
      <c r="CH61" s="141">
        <f t="shared" si="135"/>
        <v>0</v>
      </c>
      <c r="CI61" s="141">
        <f t="shared" si="136"/>
        <v>0</v>
      </c>
      <c r="CJ61" s="141">
        <f t="shared" si="137"/>
        <v>0</v>
      </c>
      <c r="CK61" s="213">
        <f t="shared" si="106"/>
        <v>0</v>
      </c>
      <c r="CL61" s="214" t="str">
        <f t="shared" si="107"/>
        <v>-</v>
      </c>
      <c r="CN61" s="200"/>
      <c r="CO61" s="200"/>
      <c r="CP61" s="200"/>
      <c r="CQ61" s="200"/>
      <c r="CR61" s="200"/>
      <c r="CS61" s="214" t="str">
        <f t="shared" si="73"/>
        <v/>
      </c>
      <c r="CT61" s="214" t="str">
        <f t="shared" si="74"/>
        <v/>
      </c>
      <c r="CU61" s="214" t="str">
        <f t="shared" si="75"/>
        <v/>
      </c>
      <c r="CV61" s="214" t="str">
        <f t="shared" si="76"/>
        <v/>
      </c>
    </row>
    <row r="62" spans="1:100">
      <c r="A62" s="154"/>
      <c r="B62" s="151" t="s">
        <v>494</v>
      </c>
      <c r="C62" s="120"/>
      <c r="D62" s="137"/>
      <c r="E62" s="141"/>
      <c r="F62" s="141"/>
      <c r="G62" s="171">
        <f t="shared" si="82"/>
        <v>0</v>
      </c>
      <c r="H62" s="172" t="str">
        <f t="shared" si="83"/>
        <v>-</v>
      </c>
      <c r="J62" s="137"/>
      <c r="K62" s="141"/>
      <c r="L62" s="141"/>
      <c r="M62" s="171">
        <f t="shared" si="112"/>
        <v>0</v>
      </c>
      <c r="N62" s="172" t="str">
        <f t="shared" si="113"/>
        <v>-</v>
      </c>
      <c r="P62" s="137"/>
      <c r="Q62" s="141"/>
      <c r="R62" s="141"/>
      <c r="S62" s="171">
        <f t="shared" si="114"/>
        <v>0</v>
      </c>
      <c r="T62" s="172" t="str">
        <f t="shared" si="115"/>
        <v>-</v>
      </c>
      <c r="V62" s="137"/>
      <c r="W62" s="141"/>
      <c r="X62" s="141"/>
      <c r="Y62" s="141"/>
      <c r="Z62" s="171">
        <f t="shared" si="116"/>
        <v>0</v>
      </c>
      <c r="AA62" s="172" t="str">
        <f t="shared" si="117"/>
        <v>-</v>
      </c>
      <c r="AC62" s="137">
        <v>0</v>
      </c>
      <c r="AD62" s="141">
        <v>0</v>
      </c>
      <c r="AE62" s="141">
        <v>0</v>
      </c>
      <c r="AF62" s="141">
        <v>0</v>
      </c>
      <c r="AG62" s="171">
        <f t="shared" si="118"/>
        <v>0</v>
      </c>
      <c r="AH62" s="172" t="str">
        <f t="shared" si="119"/>
        <v>-</v>
      </c>
      <c r="AJ62" s="137">
        <v>0</v>
      </c>
      <c r="AK62" s="141">
        <v>0</v>
      </c>
      <c r="AL62" s="141">
        <v>0</v>
      </c>
      <c r="AM62" s="141">
        <v>0</v>
      </c>
      <c r="AN62" s="171">
        <f t="shared" si="120"/>
        <v>0</v>
      </c>
      <c r="AO62" s="172" t="str">
        <f t="shared" si="121"/>
        <v>-</v>
      </c>
      <c r="AQ62" s="137"/>
      <c r="AR62" s="141"/>
      <c r="AS62" s="141">
        <v>0</v>
      </c>
      <c r="AT62" s="141">
        <v>0</v>
      </c>
      <c r="AU62" s="171">
        <f t="shared" si="122"/>
        <v>0</v>
      </c>
      <c r="AV62" s="172" t="str">
        <f t="shared" si="123"/>
        <v>-</v>
      </c>
      <c r="AX62" s="137"/>
      <c r="AY62" s="141"/>
      <c r="AZ62" s="141"/>
      <c r="BA62" s="141"/>
      <c r="BB62" s="171">
        <f t="shared" si="124"/>
        <v>0</v>
      </c>
      <c r="BC62" s="172" t="str">
        <f t="shared" si="125"/>
        <v>-</v>
      </c>
      <c r="BE62" s="137"/>
      <c r="BF62" s="141"/>
      <c r="BG62" s="141"/>
      <c r="BH62" s="141"/>
      <c r="BI62" s="171">
        <f t="shared" si="126"/>
        <v>0</v>
      </c>
      <c r="BJ62" s="172" t="str">
        <f t="shared" si="127"/>
        <v>-</v>
      </c>
      <c r="BL62" s="137"/>
      <c r="BM62" s="141"/>
      <c r="BN62" s="141"/>
      <c r="BO62" s="141"/>
      <c r="BP62" s="171">
        <f t="shared" si="128"/>
        <v>0</v>
      </c>
      <c r="BQ62" s="172" t="str">
        <f t="shared" si="129"/>
        <v>-</v>
      </c>
      <c r="BS62" s="137"/>
      <c r="BT62" s="141"/>
      <c r="BU62" s="141"/>
      <c r="BV62" s="141"/>
      <c r="BW62" s="171">
        <f t="shared" si="130"/>
        <v>0</v>
      </c>
      <c r="BX62" s="172" t="str">
        <f t="shared" si="131"/>
        <v>-</v>
      </c>
      <c r="BZ62" s="137"/>
      <c r="CA62" s="141"/>
      <c r="CB62" s="141"/>
      <c r="CC62" s="141"/>
      <c r="CD62" s="171">
        <f t="shared" si="132"/>
        <v>0</v>
      </c>
      <c r="CE62" s="172" t="str">
        <f t="shared" si="133"/>
        <v>-</v>
      </c>
      <c r="CG62" s="200">
        <f t="shared" si="134"/>
        <v>0</v>
      </c>
      <c r="CH62" s="141">
        <f t="shared" si="135"/>
        <v>0</v>
      </c>
      <c r="CI62" s="141">
        <f t="shared" si="136"/>
        <v>0</v>
      </c>
      <c r="CJ62" s="141">
        <f t="shared" si="137"/>
        <v>0</v>
      </c>
      <c r="CK62" s="213">
        <f t="shared" si="106"/>
        <v>0</v>
      </c>
      <c r="CL62" s="214" t="str">
        <f t="shared" si="107"/>
        <v>-</v>
      </c>
      <c r="CN62" s="200"/>
      <c r="CO62" s="200"/>
      <c r="CP62" s="200"/>
      <c r="CQ62" s="200"/>
      <c r="CR62" s="200"/>
      <c r="CS62" s="214" t="str">
        <f t="shared" si="73"/>
        <v/>
      </c>
      <c r="CT62" s="214" t="str">
        <f t="shared" si="74"/>
        <v/>
      </c>
      <c r="CU62" s="214" t="str">
        <f t="shared" si="75"/>
        <v/>
      </c>
      <c r="CV62" s="214" t="str">
        <f t="shared" si="76"/>
        <v/>
      </c>
    </row>
    <row r="63" spans="1:100">
      <c r="A63" s="154"/>
      <c r="B63" s="151" t="s">
        <v>495</v>
      </c>
      <c r="C63" s="120"/>
      <c r="D63" s="137"/>
      <c r="E63" s="141"/>
      <c r="F63" s="141"/>
      <c r="G63" s="171">
        <f t="shared" si="82"/>
        <v>0</v>
      </c>
      <c r="H63" s="172" t="str">
        <f t="shared" si="83"/>
        <v>-</v>
      </c>
      <c r="J63" s="137"/>
      <c r="K63" s="141"/>
      <c r="L63" s="141"/>
      <c r="M63" s="171">
        <f t="shared" si="112"/>
        <v>0</v>
      </c>
      <c r="N63" s="172" t="str">
        <f t="shared" si="113"/>
        <v>-</v>
      </c>
      <c r="P63" s="137"/>
      <c r="Q63" s="141"/>
      <c r="R63" s="141"/>
      <c r="S63" s="171">
        <f t="shared" si="114"/>
        <v>0</v>
      </c>
      <c r="T63" s="172" t="str">
        <f t="shared" si="115"/>
        <v>-</v>
      </c>
      <c r="V63" s="137"/>
      <c r="W63" s="141"/>
      <c r="X63" s="141"/>
      <c r="Y63" s="141"/>
      <c r="Z63" s="171">
        <f t="shared" si="116"/>
        <v>0</v>
      </c>
      <c r="AA63" s="172" t="str">
        <f t="shared" si="117"/>
        <v>-</v>
      </c>
      <c r="AC63" s="137">
        <v>0</v>
      </c>
      <c r="AD63" s="141">
        <v>0</v>
      </c>
      <c r="AE63" s="141">
        <v>0</v>
      </c>
      <c r="AF63" s="141">
        <v>0</v>
      </c>
      <c r="AG63" s="171">
        <f t="shared" si="118"/>
        <v>0</v>
      </c>
      <c r="AH63" s="172" t="str">
        <f t="shared" si="119"/>
        <v>-</v>
      </c>
      <c r="AJ63" s="137">
        <v>0</v>
      </c>
      <c r="AK63" s="141">
        <v>0</v>
      </c>
      <c r="AL63" s="141">
        <v>0</v>
      </c>
      <c r="AM63" s="141">
        <v>0</v>
      </c>
      <c r="AN63" s="171">
        <f t="shared" si="120"/>
        <v>0</v>
      </c>
      <c r="AO63" s="172" t="str">
        <f t="shared" si="121"/>
        <v>-</v>
      </c>
      <c r="AQ63" s="137"/>
      <c r="AR63" s="141"/>
      <c r="AS63" s="141">
        <v>0</v>
      </c>
      <c r="AT63" s="141">
        <v>0</v>
      </c>
      <c r="AU63" s="171">
        <f t="shared" si="122"/>
        <v>0</v>
      </c>
      <c r="AV63" s="172" t="str">
        <f t="shared" si="123"/>
        <v>-</v>
      </c>
      <c r="AX63" s="137"/>
      <c r="AY63" s="141"/>
      <c r="AZ63" s="141"/>
      <c r="BA63" s="141"/>
      <c r="BB63" s="171">
        <f t="shared" si="124"/>
        <v>0</v>
      </c>
      <c r="BC63" s="172" t="str">
        <f t="shared" si="125"/>
        <v>-</v>
      </c>
      <c r="BE63" s="137"/>
      <c r="BF63" s="141"/>
      <c r="BG63" s="141"/>
      <c r="BH63" s="141"/>
      <c r="BI63" s="171">
        <f t="shared" si="126"/>
        <v>0</v>
      </c>
      <c r="BJ63" s="172" t="str">
        <f t="shared" si="127"/>
        <v>-</v>
      </c>
      <c r="BL63" s="137"/>
      <c r="BM63" s="141"/>
      <c r="BN63" s="141"/>
      <c r="BO63" s="141"/>
      <c r="BP63" s="171">
        <f t="shared" si="128"/>
        <v>0</v>
      </c>
      <c r="BQ63" s="172" t="str">
        <f t="shared" si="129"/>
        <v>-</v>
      </c>
      <c r="BS63" s="137"/>
      <c r="BT63" s="141"/>
      <c r="BU63" s="141"/>
      <c r="BV63" s="141"/>
      <c r="BW63" s="171">
        <f t="shared" si="130"/>
        <v>0</v>
      </c>
      <c r="BX63" s="172" t="str">
        <f t="shared" si="131"/>
        <v>-</v>
      </c>
      <c r="BZ63" s="137"/>
      <c r="CA63" s="141"/>
      <c r="CB63" s="141"/>
      <c r="CC63" s="141"/>
      <c r="CD63" s="171">
        <f t="shared" si="132"/>
        <v>0</v>
      </c>
      <c r="CE63" s="172" t="str">
        <f t="shared" si="133"/>
        <v>-</v>
      </c>
      <c r="CG63" s="200">
        <f t="shared" si="134"/>
        <v>0</v>
      </c>
      <c r="CH63" s="141">
        <f t="shared" si="135"/>
        <v>0</v>
      </c>
      <c r="CI63" s="141">
        <f t="shared" si="136"/>
        <v>0</v>
      </c>
      <c r="CJ63" s="141">
        <f t="shared" si="137"/>
        <v>0</v>
      </c>
      <c r="CK63" s="213">
        <f t="shared" si="106"/>
        <v>0</v>
      </c>
      <c r="CL63" s="214" t="str">
        <f t="shared" si="107"/>
        <v>-</v>
      </c>
      <c r="CN63" s="200"/>
      <c r="CO63" s="200"/>
      <c r="CP63" s="200"/>
      <c r="CQ63" s="200"/>
      <c r="CR63" s="200"/>
      <c r="CS63" s="214" t="str">
        <f t="shared" si="73"/>
        <v/>
      </c>
      <c r="CT63" s="214" t="str">
        <f t="shared" si="74"/>
        <v/>
      </c>
      <c r="CU63" s="214" t="str">
        <f t="shared" si="75"/>
        <v/>
      </c>
      <c r="CV63" s="214" t="str">
        <f t="shared" si="76"/>
        <v/>
      </c>
    </row>
    <row r="64" spans="1:100">
      <c r="A64" s="154"/>
      <c r="B64" s="151" t="s">
        <v>496</v>
      </c>
      <c r="C64" s="120"/>
      <c r="D64" s="137"/>
      <c r="E64" s="141"/>
      <c r="F64" s="141"/>
      <c r="G64" s="171">
        <f t="shared" si="82"/>
        <v>0</v>
      </c>
      <c r="H64" s="172" t="str">
        <f t="shared" si="83"/>
        <v>-</v>
      </c>
      <c r="J64" s="137"/>
      <c r="K64" s="141"/>
      <c r="L64" s="141"/>
      <c r="M64" s="171">
        <f t="shared" si="112"/>
        <v>0</v>
      </c>
      <c r="N64" s="172" t="str">
        <f t="shared" si="113"/>
        <v>-</v>
      </c>
      <c r="P64" s="137"/>
      <c r="Q64" s="141"/>
      <c r="R64" s="141"/>
      <c r="S64" s="171">
        <f t="shared" si="114"/>
        <v>0</v>
      </c>
      <c r="T64" s="172" t="str">
        <f t="shared" si="115"/>
        <v>-</v>
      </c>
      <c r="V64" s="137"/>
      <c r="W64" s="141"/>
      <c r="X64" s="141"/>
      <c r="Y64" s="141"/>
      <c r="Z64" s="171">
        <f t="shared" si="116"/>
        <v>0</v>
      </c>
      <c r="AA64" s="172" t="str">
        <f t="shared" si="117"/>
        <v>-</v>
      </c>
      <c r="AC64" s="137">
        <v>0</v>
      </c>
      <c r="AD64" s="141">
        <v>0</v>
      </c>
      <c r="AE64" s="141">
        <v>0</v>
      </c>
      <c r="AF64" s="141">
        <v>0</v>
      </c>
      <c r="AG64" s="171">
        <f t="shared" si="118"/>
        <v>0</v>
      </c>
      <c r="AH64" s="172" t="str">
        <f t="shared" si="119"/>
        <v>-</v>
      </c>
      <c r="AJ64" s="137">
        <v>0</v>
      </c>
      <c r="AK64" s="141">
        <v>0</v>
      </c>
      <c r="AL64" s="141">
        <v>0</v>
      </c>
      <c r="AM64" s="141">
        <v>0</v>
      </c>
      <c r="AN64" s="171">
        <f t="shared" si="120"/>
        <v>0</v>
      </c>
      <c r="AO64" s="172" t="str">
        <f t="shared" si="121"/>
        <v>-</v>
      </c>
      <c r="AQ64" s="137"/>
      <c r="AR64" s="141"/>
      <c r="AS64" s="141">
        <v>0</v>
      </c>
      <c r="AT64" s="141">
        <v>0</v>
      </c>
      <c r="AU64" s="171">
        <f t="shared" si="122"/>
        <v>0</v>
      </c>
      <c r="AV64" s="172" t="str">
        <f t="shared" si="123"/>
        <v>-</v>
      </c>
      <c r="AX64" s="137"/>
      <c r="AY64" s="141"/>
      <c r="AZ64" s="141"/>
      <c r="BA64" s="141"/>
      <c r="BB64" s="171">
        <f t="shared" si="124"/>
        <v>0</v>
      </c>
      <c r="BC64" s="172" t="str">
        <f t="shared" si="125"/>
        <v>-</v>
      </c>
      <c r="BE64" s="137"/>
      <c r="BF64" s="141"/>
      <c r="BG64" s="141"/>
      <c r="BH64" s="141"/>
      <c r="BI64" s="171">
        <f t="shared" si="126"/>
        <v>0</v>
      </c>
      <c r="BJ64" s="172" t="str">
        <f t="shared" si="127"/>
        <v>-</v>
      </c>
      <c r="BL64" s="137"/>
      <c r="BM64" s="141"/>
      <c r="BN64" s="141"/>
      <c r="BO64" s="141"/>
      <c r="BP64" s="171">
        <f t="shared" si="128"/>
        <v>0</v>
      </c>
      <c r="BQ64" s="172" t="str">
        <f t="shared" si="129"/>
        <v>-</v>
      </c>
      <c r="BS64" s="137"/>
      <c r="BT64" s="141"/>
      <c r="BU64" s="141"/>
      <c r="BV64" s="141"/>
      <c r="BW64" s="171">
        <f t="shared" si="130"/>
        <v>0</v>
      </c>
      <c r="BX64" s="172" t="str">
        <f t="shared" si="131"/>
        <v>-</v>
      </c>
      <c r="BZ64" s="137"/>
      <c r="CA64" s="141"/>
      <c r="CB64" s="141"/>
      <c r="CC64" s="141"/>
      <c r="CD64" s="171">
        <f t="shared" si="132"/>
        <v>0</v>
      </c>
      <c r="CE64" s="172" t="str">
        <f t="shared" si="133"/>
        <v>-</v>
      </c>
      <c r="CG64" s="200">
        <f t="shared" si="134"/>
        <v>0</v>
      </c>
      <c r="CH64" s="141">
        <f t="shared" si="135"/>
        <v>0</v>
      </c>
      <c r="CI64" s="141">
        <f t="shared" si="136"/>
        <v>0</v>
      </c>
      <c r="CJ64" s="141">
        <f t="shared" si="137"/>
        <v>0</v>
      </c>
      <c r="CK64" s="213">
        <f t="shared" si="106"/>
        <v>0</v>
      </c>
      <c r="CL64" s="214" t="str">
        <f t="shared" si="107"/>
        <v>-</v>
      </c>
      <c r="CN64" s="200"/>
      <c r="CO64" s="200"/>
      <c r="CP64" s="200"/>
      <c r="CQ64" s="200"/>
      <c r="CR64" s="200"/>
      <c r="CS64" s="214" t="str">
        <f t="shared" si="73"/>
        <v/>
      </c>
      <c r="CT64" s="214" t="str">
        <f t="shared" si="74"/>
        <v/>
      </c>
      <c r="CU64" s="214" t="str">
        <f t="shared" si="75"/>
        <v/>
      </c>
      <c r="CV64" s="214" t="str">
        <f t="shared" si="76"/>
        <v/>
      </c>
    </row>
    <row r="65" spans="1:100">
      <c r="A65" s="154"/>
      <c r="B65" s="151" t="s">
        <v>510</v>
      </c>
      <c r="C65" s="120"/>
      <c r="D65" s="137"/>
      <c r="E65" s="141"/>
      <c r="F65" s="141"/>
      <c r="G65" s="171">
        <f t="shared" si="82"/>
        <v>0</v>
      </c>
      <c r="H65" s="172" t="str">
        <f t="shared" si="83"/>
        <v>-</v>
      </c>
      <c r="J65" s="137"/>
      <c r="K65" s="141"/>
      <c r="L65" s="141"/>
      <c r="M65" s="171">
        <f t="shared" si="112"/>
        <v>0</v>
      </c>
      <c r="N65" s="172" t="str">
        <f t="shared" si="113"/>
        <v>-</v>
      </c>
      <c r="P65" s="137"/>
      <c r="Q65" s="141"/>
      <c r="R65" s="141"/>
      <c r="S65" s="171">
        <f t="shared" si="114"/>
        <v>0</v>
      </c>
      <c r="T65" s="172" t="str">
        <f t="shared" si="115"/>
        <v>-</v>
      </c>
      <c r="V65" s="137"/>
      <c r="W65" s="141"/>
      <c r="X65" s="141"/>
      <c r="Y65" s="141"/>
      <c r="Z65" s="171">
        <f t="shared" si="116"/>
        <v>0</v>
      </c>
      <c r="AA65" s="172" t="str">
        <f t="shared" si="117"/>
        <v>-</v>
      </c>
      <c r="AC65" s="137">
        <v>0</v>
      </c>
      <c r="AD65" s="141">
        <v>0</v>
      </c>
      <c r="AE65" s="141">
        <v>0</v>
      </c>
      <c r="AF65" s="141">
        <v>0</v>
      </c>
      <c r="AG65" s="171">
        <f t="shared" si="118"/>
        <v>0</v>
      </c>
      <c r="AH65" s="172" t="str">
        <f t="shared" si="119"/>
        <v>-</v>
      </c>
      <c r="AJ65" s="137">
        <v>0</v>
      </c>
      <c r="AK65" s="141">
        <v>0</v>
      </c>
      <c r="AL65" s="141">
        <v>0</v>
      </c>
      <c r="AM65" s="141">
        <v>0</v>
      </c>
      <c r="AN65" s="171">
        <f t="shared" si="120"/>
        <v>0</v>
      </c>
      <c r="AO65" s="172" t="str">
        <f t="shared" si="121"/>
        <v>-</v>
      </c>
      <c r="AQ65" s="137"/>
      <c r="AR65" s="141"/>
      <c r="AS65" s="141">
        <v>0</v>
      </c>
      <c r="AT65" s="141">
        <v>0</v>
      </c>
      <c r="AU65" s="171">
        <f t="shared" si="122"/>
        <v>0</v>
      </c>
      <c r="AV65" s="172" t="str">
        <f t="shared" si="123"/>
        <v>-</v>
      </c>
      <c r="AX65" s="137"/>
      <c r="AY65" s="141"/>
      <c r="AZ65" s="141"/>
      <c r="BA65" s="141"/>
      <c r="BB65" s="171">
        <f t="shared" si="124"/>
        <v>0</v>
      </c>
      <c r="BC65" s="172" t="str">
        <f t="shared" si="125"/>
        <v>-</v>
      </c>
      <c r="BE65" s="137"/>
      <c r="BF65" s="141"/>
      <c r="BG65" s="141"/>
      <c r="BH65" s="141"/>
      <c r="BI65" s="171">
        <f t="shared" si="126"/>
        <v>0</v>
      </c>
      <c r="BJ65" s="172" t="str">
        <f t="shared" si="127"/>
        <v>-</v>
      </c>
      <c r="BL65" s="137"/>
      <c r="BM65" s="141"/>
      <c r="BN65" s="141"/>
      <c r="BO65" s="141"/>
      <c r="BP65" s="171">
        <f t="shared" si="128"/>
        <v>0</v>
      </c>
      <c r="BQ65" s="172" t="str">
        <f t="shared" si="129"/>
        <v>-</v>
      </c>
      <c r="BS65" s="137"/>
      <c r="BT65" s="141"/>
      <c r="BU65" s="141"/>
      <c r="BV65" s="141"/>
      <c r="BW65" s="171">
        <f t="shared" si="130"/>
        <v>0</v>
      </c>
      <c r="BX65" s="172" t="str">
        <f t="shared" si="131"/>
        <v>-</v>
      </c>
      <c r="BZ65" s="137"/>
      <c r="CA65" s="141"/>
      <c r="CB65" s="141"/>
      <c r="CC65" s="141"/>
      <c r="CD65" s="171">
        <f t="shared" si="132"/>
        <v>0</v>
      </c>
      <c r="CE65" s="172" t="str">
        <f t="shared" si="133"/>
        <v>-</v>
      </c>
      <c r="CG65" s="200">
        <f t="shared" si="134"/>
        <v>0</v>
      </c>
      <c r="CH65" s="141">
        <f t="shared" si="135"/>
        <v>0</v>
      </c>
      <c r="CI65" s="141">
        <f t="shared" si="136"/>
        <v>0</v>
      </c>
      <c r="CJ65" s="141">
        <f t="shared" si="137"/>
        <v>0</v>
      </c>
      <c r="CK65" s="213">
        <f t="shared" si="106"/>
        <v>0</v>
      </c>
      <c r="CL65" s="214" t="str">
        <f t="shared" si="107"/>
        <v>-</v>
      </c>
      <c r="CN65" s="200"/>
      <c r="CO65" s="200"/>
      <c r="CP65" s="200"/>
      <c r="CQ65" s="200"/>
      <c r="CR65" s="200"/>
      <c r="CS65" s="214" t="str">
        <f t="shared" si="73"/>
        <v/>
      </c>
      <c r="CT65" s="214" t="str">
        <f t="shared" si="74"/>
        <v/>
      </c>
      <c r="CU65" s="214" t="str">
        <f t="shared" si="75"/>
        <v/>
      </c>
      <c r="CV65" s="214" t="str">
        <f t="shared" si="76"/>
        <v/>
      </c>
    </row>
    <row r="66" spans="1:100">
      <c r="A66" s="154"/>
      <c r="B66" s="151" t="s">
        <v>498</v>
      </c>
      <c r="C66" s="120"/>
      <c r="D66" s="137"/>
      <c r="E66" s="141"/>
      <c r="F66" s="141"/>
      <c r="G66" s="171">
        <f t="shared" si="82"/>
        <v>0</v>
      </c>
      <c r="H66" s="172" t="str">
        <f t="shared" si="83"/>
        <v>-</v>
      </c>
      <c r="J66" s="137"/>
      <c r="K66" s="141"/>
      <c r="L66" s="141"/>
      <c r="M66" s="171">
        <f t="shared" si="112"/>
        <v>0</v>
      </c>
      <c r="N66" s="172" t="str">
        <f t="shared" si="113"/>
        <v>-</v>
      </c>
      <c r="P66" s="137"/>
      <c r="Q66" s="141"/>
      <c r="R66" s="141"/>
      <c r="S66" s="171">
        <f t="shared" si="114"/>
        <v>0</v>
      </c>
      <c r="T66" s="172" t="str">
        <f t="shared" si="115"/>
        <v>-</v>
      </c>
      <c r="V66" s="137"/>
      <c r="W66" s="141"/>
      <c r="X66" s="141"/>
      <c r="Y66" s="141"/>
      <c r="Z66" s="171">
        <f t="shared" si="116"/>
        <v>0</v>
      </c>
      <c r="AA66" s="172" t="str">
        <f t="shared" si="117"/>
        <v>-</v>
      </c>
      <c r="AC66" s="137">
        <v>0</v>
      </c>
      <c r="AD66" s="141">
        <v>0</v>
      </c>
      <c r="AE66" s="141">
        <v>0</v>
      </c>
      <c r="AF66" s="141">
        <v>0</v>
      </c>
      <c r="AG66" s="171">
        <f t="shared" si="118"/>
        <v>0</v>
      </c>
      <c r="AH66" s="172" t="str">
        <f t="shared" si="119"/>
        <v>-</v>
      </c>
      <c r="AJ66" s="137">
        <v>0</v>
      </c>
      <c r="AK66" s="141">
        <v>0</v>
      </c>
      <c r="AL66" s="141">
        <v>0</v>
      </c>
      <c r="AM66" s="141">
        <v>0</v>
      </c>
      <c r="AN66" s="171">
        <f t="shared" si="120"/>
        <v>0</v>
      </c>
      <c r="AO66" s="172" t="str">
        <f t="shared" si="121"/>
        <v>-</v>
      </c>
      <c r="AQ66" s="137"/>
      <c r="AR66" s="141"/>
      <c r="AS66" s="141">
        <v>0</v>
      </c>
      <c r="AT66" s="141">
        <v>0</v>
      </c>
      <c r="AU66" s="171">
        <f t="shared" si="122"/>
        <v>0</v>
      </c>
      <c r="AV66" s="172" t="str">
        <f t="shared" si="123"/>
        <v>-</v>
      </c>
      <c r="AX66" s="137"/>
      <c r="AY66" s="141"/>
      <c r="AZ66" s="141"/>
      <c r="BA66" s="141"/>
      <c r="BB66" s="171">
        <f t="shared" si="124"/>
        <v>0</v>
      </c>
      <c r="BC66" s="172" t="str">
        <f t="shared" si="125"/>
        <v>-</v>
      </c>
      <c r="BE66" s="137"/>
      <c r="BF66" s="141"/>
      <c r="BG66" s="141"/>
      <c r="BH66" s="141"/>
      <c r="BI66" s="171">
        <f t="shared" si="126"/>
        <v>0</v>
      </c>
      <c r="BJ66" s="172" t="str">
        <f t="shared" si="127"/>
        <v>-</v>
      </c>
      <c r="BL66" s="137"/>
      <c r="BM66" s="141"/>
      <c r="BN66" s="141"/>
      <c r="BO66" s="141"/>
      <c r="BP66" s="171">
        <f t="shared" si="128"/>
        <v>0</v>
      </c>
      <c r="BQ66" s="172" t="str">
        <f t="shared" si="129"/>
        <v>-</v>
      </c>
      <c r="BS66" s="137"/>
      <c r="BT66" s="141"/>
      <c r="BU66" s="141"/>
      <c r="BV66" s="141"/>
      <c r="BW66" s="171">
        <f t="shared" si="130"/>
        <v>0</v>
      </c>
      <c r="BX66" s="172" t="str">
        <f t="shared" si="131"/>
        <v>-</v>
      </c>
      <c r="BZ66" s="137"/>
      <c r="CA66" s="141"/>
      <c r="CB66" s="141"/>
      <c r="CC66" s="141"/>
      <c r="CD66" s="171">
        <f t="shared" si="132"/>
        <v>0</v>
      </c>
      <c r="CE66" s="172" t="str">
        <f t="shared" si="133"/>
        <v>-</v>
      </c>
      <c r="CG66" s="200">
        <f t="shared" si="134"/>
        <v>0</v>
      </c>
      <c r="CH66" s="141">
        <f t="shared" si="135"/>
        <v>0</v>
      </c>
      <c r="CI66" s="141">
        <f t="shared" si="136"/>
        <v>0</v>
      </c>
      <c r="CJ66" s="141">
        <f t="shared" si="137"/>
        <v>0</v>
      </c>
      <c r="CK66" s="213">
        <f t="shared" si="106"/>
        <v>0</v>
      </c>
      <c r="CL66" s="214" t="str">
        <f t="shared" si="107"/>
        <v>-</v>
      </c>
      <c r="CN66" s="200"/>
      <c r="CO66" s="200"/>
      <c r="CP66" s="200"/>
      <c r="CQ66" s="200"/>
      <c r="CR66" s="200"/>
      <c r="CS66" s="214" t="str">
        <f t="shared" si="73"/>
        <v/>
      </c>
      <c r="CT66" s="214" t="str">
        <f t="shared" si="74"/>
        <v/>
      </c>
      <c r="CU66" s="214" t="str">
        <f t="shared" si="75"/>
        <v/>
      </c>
      <c r="CV66" s="214" t="str">
        <f t="shared" si="76"/>
        <v/>
      </c>
    </row>
    <row r="67" spans="1:100">
      <c r="A67" s="154"/>
      <c r="B67" s="151" t="s">
        <v>321</v>
      </c>
      <c r="C67" s="120"/>
      <c r="D67" s="137"/>
      <c r="E67" s="141"/>
      <c r="F67" s="141"/>
      <c r="G67" s="171">
        <f t="shared" si="82"/>
        <v>0</v>
      </c>
      <c r="H67" s="172" t="str">
        <f t="shared" si="83"/>
        <v>-</v>
      </c>
      <c r="J67" s="137"/>
      <c r="K67" s="141"/>
      <c r="L67" s="141"/>
      <c r="M67" s="171">
        <f t="shared" si="112"/>
        <v>0</v>
      </c>
      <c r="N67" s="172" t="str">
        <f t="shared" si="113"/>
        <v>-</v>
      </c>
      <c r="P67" s="137"/>
      <c r="Q67" s="141"/>
      <c r="R67" s="141"/>
      <c r="S67" s="171">
        <f t="shared" si="114"/>
        <v>0</v>
      </c>
      <c r="T67" s="172" t="str">
        <f t="shared" si="115"/>
        <v>-</v>
      </c>
      <c r="V67" s="137"/>
      <c r="W67" s="141"/>
      <c r="X67" s="141"/>
      <c r="Y67" s="141"/>
      <c r="Z67" s="171">
        <f t="shared" si="116"/>
        <v>0</v>
      </c>
      <c r="AA67" s="172" t="str">
        <f t="shared" si="117"/>
        <v>-</v>
      </c>
      <c r="AC67" s="137">
        <v>0</v>
      </c>
      <c r="AD67" s="141">
        <v>0</v>
      </c>
      <c r="AE67" s="141">
        <v>0</v>
      </c>
      <c r="AF67" s="141">
        <v>0</v>
      </c>
      <c r="AG67" s="171">
        <f t="shared" si="118"/>
        <v>0</v>
      </c>
      <c r="AH67" s="172" t="str">
        <f t="shared" si="119"/>
        <v>-</v>
      </c>
      <c r="AJ67" s="137">
        <v>0</v>
      </c>
      <c r="AK67" s="141">
        <v>0</v>
      </c>
      <c r="AL67" s="141">
        <v>0</v>
      </c>
      <c r="AM67" s="141">
        <v>0</v>
      </c>
      <c r="AN67" s="171">
        <f t="shared" si="120"/>
        <v>0</v>
      </c>
      <c r="AO67" s="172" t="str">
        <f t="shared" si="121"/>
        <v>-</v>
      </c>
      <c r="AQ67" s="137"/>
      <c r="AR67" s="141"/>
      <c r="AS67" s="141">
        <v>0</v>
      </c>
      <c r="AT67" s="141">
        <v>0</v>
      </c>
      <c r="AU67" s="171">
        <f t="shared" si="122"/>
        <v>0</v>
      </c>
      <c r="AV67" s="172" t="str">
        <f t="shared" si="123"/>
        <v>-</v>
      </c>
      <c r="AX67" s="137"/>
      <c r="AY67" s="141"/>
      <c r="AZ67" s="141"/>
      <c r="BA67" s="141"/>
      <c r="BB67" s="171">
        <f t="shared" si="124"/>
        <v>0</v>
      </c>
      <c r="BC67" s="172" t="str">
        <f t="shared" si="125"/>
        <v>-</v>
      </c>
      <c r="BE67" s="137"/>
      <c r="BF67" s="141"/>
      <c r="BG67" s="141"/>
      <c r="BH67" s="141"/>
      <c r="BI67" s="171">
        <f t="shared" si="126"/>
        <v>0</v>
      </c>
      <c r="BJ67" s="172" t="str">
        <f t="shared" si="127"/>
        <v>-</v>
      </c>
      <c r="BL67" s="137"/>
      <c r="BM67" s="141"/>
      <c r="BN67" s="141"/>
      <c r="BO67" s="141"/>
      <c r="BP67" s="171">
        <f t="shared" si="128"/>
        <v>0</v>
      </c>
      <c r="BQ67" s="172" t="str">
        <f t="shared" si="129"/>
        <v>-</v>
      </c>
      <c r="BS67" s="137"/>
      <c r="BT67" s="141"/>
      <c r="BU67" s="141"/>
      <c r="BV67" s="141"/>
      <c r="BW67" s="171">
        <f t="shared" si="130"/>
        <v>0</v>
      </c>
      <c r="BX67" s="172" t="str">
        <f t="shared" si="131"/>
        <v>-</v>
      </c>
      <c r="BZ67" s="137"/>
      <c r="CA67" s="141"/>
      <c r="CB67" s="141"/>
      <c r="CC67" s="141"/>
      <c r="CD67" s="171">
        <f t="shared" si="132"/>
        <v>0</v>
      </c>
      <c r="CE67" s="172" t="str">
        <f t="shared" si="133"/>
        <v>-</v>
      </c>
      <c r="CG67" s="200">
        <f t="shared" si="134"/>
        <v>0</v>
      </c>
      <c r="CH67" s="141">
        <f t="shared" si="135"/>
        <v>0</v>
      </c>
      <c r="CI67" s="141">
        <f t="shared" si="136"/>
        <v>0</v>
      </c>
      <c r="CJ67" s="141">
        <f t="shared" si="137"/>
        <v>0</v>
      </c>
      <c r="CK67" s="213">
        <f t="shared" si="106"/>
        <v>0</v>
      </c>
      <c r="CL67" s="214" t="str">
        <f t="shared" si="107"/>
        <v>-</v>
      </c>
      <c r="CN67" s="200"/>
      <c r="CO67" s="200"/>
      <c r="CP67" s="200"/>
      <c r="CQ67" s="200"/>
      <c r="CR67" s="200"/>
      <c r="CS67" s="214" t="str">
        <f t="shared" si="73"/>
        <v/>
      </c>
      <c r="CT67" s="214" t="str">
        <f t="shared" si="74"/>
        <v/>
      </c>
      <c r="CU67" s="214" t="str">
        <f t="shared" si="75"/>
        <v/>
      </c>
      <c r="CV67" s="214" t="str">
        <f t="shared" si="76"/>
        <v/>
      </c>
    </row>
    <row r="68" spans="1:100">
      <c r="A68" s="154"/>
      <c r="B68" s="151" t="s">
        <v>499</v>
      </c>
      <c r="C68" s="120"/>
      <c r="D68" s="137"/>
      <c r="E68" s="141"/>
      <c r="F68" s="141"/>
      <c r="G68" s="171">
        <f t="shared" si="82"/>
        <v>0</v>
      </c>
      <c r="H68" s="172" t="str">
        <f t="shared" si="83"/>
        <v>-</v>
      </c>
      <c r="J68" s="137"/>
      <c r="K68" s="141"/>
      <c r="L68" s="141"/>
      <c r="M68" s="171">
        <f t="shared" si="112"/>
        <v>0</v>
      </c>
      <c r="N68" s="172" t="str">
        <f t="shared" si="113"/>
        <v>-</v>
      </c>
      <c r="P68" s="137"/>
      <c r="Q68" s="141"/>
      <c r="R68" s="141"/>
      <c r="S68" s="171">
        <f t="shared" si="114"/>
        <v>0</v>
      </c>
      <c r="T68" s="172" t="str">
        <f t="shared" si="115"/>
        <v>-</v>
      </c>
      <c r="V68" s="137"/>
      <c r="W68" s="141"/>
      <c r="X68" s="141"/>
      <c r="Y68" s="141"/>
      <c r="Z68" s="171">
        <f t="shared" si="116"/>
        <v>0</v>
      </c>
      <c r="AA68" s="172" t="str">
        <f t="shared" si="117"/>
        <v>-</v>
      </c>
      <c r="AC68" s="137">
        <v>0</v>
      </c>
      <c r="AD68" s="141">
        <v>0</v>
      </c>
      <c r="AE68" s="141">
        <v>0</v>
      </c>
      <c r="AF68" s="141">
        <v>0</v>
      </c>
      <c r="AG68" s="171">
        <f t="shared" si="118"/>
        <v>0</v>
      </c>
      <c r="AH68" s="172" t="str">
        <f t="shared" si="119"/>
        <v>-</v>
      </c>
      <c r="AJ68" s="137">
        <v>0</v>
      </c>
      <c r="AK68" s="141">
        <v>0</v>
      </c>
      <c r="AL68" s="141">
        <v>0</v>
      </c>
      <c r="AM68" s="141">
        <v>0</v>
      </c>
      <c r="AN68" s="171">
        <f t="shared" si="120"/>
        <v>0</v>
      </c>
      <c r="AO68" s="172" t="str">
        <f t="shared" si="121"/>
        <v>-</v>
      </c>
      <c r="AQ68" s="137"/>
      <c r="AR68" s="141"/>
      <c r="AS68" s="141">
        <v>0</v>
      </c>
      <c r="AT68" s="141">
        <v>0</v>
      </c>
      <c r="AU68" s="171">
        <f t="shared" si="122"/>
        <v>0</v>
      </c>
      <c r="AV68" s="172" t="str">
        <f t="shared" si="123"/>
        <v>-</v>
      </c>
      <c r="AX68" s="137"/>
      <c r="AY68" s="141"/>
      <c r="AZ68" s="141"/>
      <c r="BA68" s="141"/>
      <c r="BB68" s="171">
        <f t="shared" si="124"/>
        <v>0</v>
      </c>
      <c r="BC68" s="172" t="str">
        <f t="shared" si="125"/>
        <v>-</v>
      </c>
      <c r="BE68" s="137"/>
      <c r="BF68" s="141"/>
      <c r="BG68" s="141"/>
      <c r="BH68" s="141"/>
      <c r="BI68" s="171">
        <f t="shared" si="126"/>
        <v>0</v>
      </c>
      <c r="BJ68" s="172" t="str">
        <f t="shared" si="127"/>
        <v>-</v>
      </c>
      <c r="BL68" s="137"/>
      <c r="BM68" s="141"/>
      <c r="BN68" s="141"/>
      <c r="BO68" s="141"/>
      <c r="BP68" s="171">
        <f t="shared" si="128"/>
        <v>0</v>
      </c>
      <c r="BQ68" s="172" t="str">
        <f t="shared" si="129"/>
        <v>-</v>
      </c>
      <c r="BS68" s="137"/>
      <c r="BT68" s="141"/>
      <c r="BU68" s="141"/>
      <c r="BV68" s="141"/>
      <c r="BW68" s="171">
        <f t="shared" si="130"/>
        <v>0</v>
      </c>
      <c r="BX68" s="172" t="str">
        <f t="shared" si="131"/>
        <v>-</v>
      </c>
      <c r="BZ68" s="137"/>
      <c r="CA68" s="141"/>
      <c r="CB68" s="141"/>
      <c r="CC68" s="141"/>
      <c r="CD68" s="171">
        <f t="shared" si="132"/>
        <v>0</v>
      </c>
      <c r="CE68" s="172" t="str">
        <f t="shared" si="133"/>
        <v>-</v>
      </c>
      <c r="CG68" s="200">
        <f t="shared" si="134"/>
        <v>0</v>
      </c>
      <c r="CH68" s="141">
        <f t="shared" si="135"/>
        <v>0</v>
      </c>
      <c r="CI68" s="141">
        <f t="shared" si="136"/>
        <v>0</v>
      </c>
      <c r="CJ68" s="141">
        <f t="shared" si="137"/>
        <v>0</v>
      </c>
      <c r="CK68" s="213">
        <f t="shared" si="106"/>
        <v>0</v>
      </c>
      <c r="CL68" s="214" t="str">
        <f t="shared" si="107"/>
        <v>-</v>
      </c>
      <c r="CN68" s="200"/>
      <c r="CO68" s="200"/>
      <c r="CP68" s="200"/>
      <c r="CQ68" s="200"/>
      <c r="CR68" s="200"/>
      <c r="CS68" s="214" t="str">
        <f t="shared" si="73"/>
        <v/>
      </c>
      <c r="CT68" s="214" t="str">
        <f t="shared" si="74"/>
        <v/>
      </c>
      <c r="CU68" s="214" t="str">
        <f t="shared" si="75"/>
        <v/>
      </c>
      <c r="CV68" s="214" t="str">
        <f t="shared" si="76"/>
        <v/>
      </c>
    </row>
    <row r="69" spans="1:100">
      <c r="A69" s="154"/>
      <c r="B69" s="151" t="s">
        <v>505</v>
      </c>
      <c r="C69" s="120"/>
      <c r="D69" s="137"/>
      <c r="E69" s="141"/>
      <c r="F69" s="141"/>
      <c r="G69" s="171">
        <f t="shared" si="82"/>
        <v>0</v>
      </c>
      <c r="H69" s="172" t="str">
        <f t="shared" si="83"/>
        <v>-</v>
      </c>
      <c r="J69" s="137"/>
      <c r="K69" s="141"/>
      <c r="L69" s="141"/>
      <c r="M69" s="171">
        <f t="shared" si="112"/>
        <v>0</v>
      </c>
      <c r="N69" s="172" t="str">
        <f t="shared" si="113"/>
        <v>-</v>
      </c>
      <c r="P69" s="137"/>
      <c r="Q69" s="141"/>
      <c r="R69" s="141"/>
      <c r="S69" s="171">
        <f t="shared" si="114"/>
        <v>0</v>
      </c>
      <c r="T69" s="172" t="str">
        <f t="shared" si="115"/>
        <v>-</v>
      </c>
      <c r="V69" s="137"/>
      <c r="W69" s="141"/>
      <c r="X69" s="141"/>
      <c r="Y69" s="141"/>
      <c r="Z69" s="171">
        <f t="shared" si="116"/>
        <v>0</v>
      </c>
      <c r="AA69" s="172" t="str">
        <f t="shared" si="117"/>
        <v>-</v>
      </c>
      <c r="AC69" s="137">
        <v>0</v>
      </c>
      <c r="AD69" s="141">
        <v>0</v>
      </c>
      <c r="AE69" s="141">
        <v>0</v>
      </c>
      <c r="AF69" s="141">
        <v>0</v>
      </c>
      <c r="AG69" s="171">
        <f t="shared" si="118"/>
        <v>0</v>
      </c>
      <c r="AH69" s="172" t="str">
        <f t="shared" si="119"/>
        <v>-</v>
      </c>
      <c r="AJ69" s="137">
        <v>0</v>
      </c>
      <c r="AK69" s="141">
        <v>0</v>
      </c>
      <c r="AL69" s="141">
        <v>0</v>
      </c>
      <c r="AM69" s="141">
        <v>0</v>
      </c>
      <c r="AN69" s="171">
        <f t="shared" si="120"/>
        <v>0</v>
      </c>
      <c r="AO69" s="172" t="str">
        <f t="shared" si="121"/>
        <v>-</v>
      </c>
      <c r="AQ69" s="137"/>
      <c r="AR69" s="141"/>
      <c r="AS69" s="141">
        <v>0</v>
      </c>
      <c r="AT69" s="141">
        <v>0</v>
      </c>
      <c r="AU69" s="171">
        <f t="shared" si="122"/>
        <v>0</v>
      </c>
      <c r="AV69" s="172" t="str">
        <f t="shared" si="123"/>
        <v>-</v>
      </c>
      <c r="AX69" s="137"/>
      <c r="AY69" s="141"/>
      <c r="AZ69" s="141"/>
      <c r="BA69" s="141"/>
      <c r="BB69" s="171">
        <f t="shared" si="124"/>
        <v>0</v>
      </c>
      <c r="BC69" s="172" t="str">
        <f t="shared" si="125"/>
        <v>-</v>
      </c>
      <c r="BE69" s="137"/>
      <c r="BF69" s="141"/>
      <c r="BG69" s="141"/>
      <c r="BH69" s="141"/>
      <c r="BI69" s="171">
        <f t="shared" si="126"/>
        <v>0</v>
      </c>
      <c r="BJ69" s="172" t="str">
        <f t="shared" si="127"/>
        <v>-</v>
      </c>
      <c r="BL69" s="137"/>
      <c r="BM69" s="141"/>
      <c r="BN69" s="141"/>
      <c r="BO69" s="141"/>
      <c r="BP69" s="171">
        <f t="shared" si="128"/>
        <v>0</v>
      </c>
      <c r="BQ69" s="172" t="str">
        <f t="shared" si="129"/>
        <v>-</v>
      </c>
      <c r="BS69" s="137"/>
      <c r="BT69" s="141"/>
      <c r="BU69" s="141"/>
      <c r="BV69" s="141"/>
      <c r="BW69" s="171">
        <f t="shared" si="130"/>
        <v>0</v>
      </c>
      <c r="BX69" s="172" t="str">
        <f t="shared" si="131"/>
        <v>-</v>
      </c>
      <c r="BZ69" s="137"/>
      <c r="CA69" s="141"/>
      <c r="CB69" s="141"/>
      <c r="CC69" s="141"/>
      <c r="CD69" s="171">
        <f t="shared" si="132"/>
        <v>0</v>
      </c>
      <c r="CE69" s="172" t="str">
        <f t="shared" si="133"/>
        <v>-</v>
      </c>
      <c r="CG69" s="200">
        <f t="shared" si="134"/>
        <v>0</v>
      </c>
      <c r="CH69" s="141">
        <f t="shared" si="135"/>
        <v>0</v>
      </c>
      <c r="CI69" s="141">
        <f t="shared" si="136"/>
        <v>0</v>
      </c>
      <c r="CJ69" s="141">
        <f t="shared" si="137"/>
        <v>0</v>
      </c>
      <c r="CK69" s="213">
        <f t="shared" si="106"/>
        <v>0</v>
      </c>
      <c r="CL69" s="214" t="str">
        <f t="shared" si="107"/>
        <v>-</v>
      </c>
      <c r="CN69" s="200"/>
      <c r="CO69" s="200"/>
      <c r="CP69" s="200"/>
      <c r="CQ69" s="200"/>
      <c r="CR69" s="200"/>
      <c r="CS69" s="214" t="str">
        <f t="shared" si="73"/>
        <v/>
      </c>
      <c r="CT69" s="214" t="str">
        <f t="shared" si="74"/>
        <v/>
      </c>
      <c r="CU69" s="214" t="str">
        <f t="shared" si="75"/>
        <v/>
      </c>
      <c r="CV69" s="214" t="str">
        <f t="shared" si="76"/>
        <v/>
      </c>
    </row>
    <row r="70" spans="1:100">
      <c r="A70" s="154"/>
      <c r="B70" s="151" t="s">
        <v>511</v>
      </c>
      <c r="C70" s="120"/>
      <c r="D70" s="137"/>
      <c r="E70" s="141"/>
      <c r="F70" s="141"/>
      <c r="G70" s="171">
        <f t="shared" si="82"/>
        <v>0</v>
      </c>
      <c r="H70" s="172" t="str">
        <f t="shared" si="83"/>
        <v>-</v>
      </c>
      <c r="J70" s="137"/>
      <c r="K70" s="141"/>
      <c r="L70" s="141"/>
      <c r="M70" s="171">
        <f t="shared" si="112"/>
        <v>0</v>
      </c>
      <c r="N70" s="172" t="str">
        <f t="shared" si="113"/>
        <v>-</v>
      </c>
      <c r="P70" s="137"/>
      <c r="Q70" s="141"/>
      <c r="R70" s="141"/>
      <c r="S70" s="171">
        <f t="shared" si="114"/>
        <v>0</v>
      </c>
      <c r="T70" s="172" t="str">
        <f t="shared" si="115"/>
        <v>-</v>
      </c>
      <c r="V70" s="137"/>
      <c r="W70" s="141"/>
      <c r="X70" s="141"/>
      <c r="Y70" s="141"/>
      <c r="Z70" s="171">
        <f t="shared" si="116"/>
        <v>0</v>
      </c>
      <c r="AA70" s="172" t="str">
        <f t="shared" si="117"/>
        <v>-</v>
      </c>
      <c r="AC70" s="137">
        <v>0</v>
      </c>
      <c r="AD70" s="141">
        <v>0</v>
      </c>
      <c r="AE70" s="141">
        <v>0</v>
      </c>
      <c r="AF70" s="141">
        <v>0</v>
      </c>
      <c r="AG70" s="171">
        <f t="shared" si="118"/>
        <v>0</v>
      </c>
      <c r="AH70" s="172" t="str">
        <f t="shared" si="119"/>
        <v>-</v>
      </c>
      <c r="AJ70" s="137">
        <v>0</v>
      </c>
      <c r="AK70" s="141">
        <v>0</v>
      </c>
      <c r="AL70" s="141">
        <v>0</v>
      </c>
      <c r="AM70" s="141">
        <v>0</v>
      </c>
      <c r="AN70" s="171">
        <f t="shared" si="120"/>
        <v>0</v>
      </c>
      <c r="AO70" s="172" t="str">
        <f t="shared" si="121"/>
        <v>-</v>
      </c>
      <c r="AQ70" s="137"/>
      <c r="AR70" s="141"/>
      <c r="AS70" s="141">
        <v>0</v>
      </c>
      <c r="AT70" s="141">
        <v>0</v>
      </c>
      <c r="AU70" s="171">
        <f t="shared" si="122"/>
        <v>0</v>
      </c>
      <c r="AV70" s="172" t="str">
        <f t="shared" si="123"/>
        <v>-</v>
      </c>
      <c r="AX70" s="137"/>
      <c r="AY70" s="141"/>
      <c r="AZ70" s="141"/>
      <c r="BA70" s="141"/>
      <c r="BB70" s="171">
        <f t="shared" si="124"/>
        <v>0</v>
      </c>
      <c r="BC70" s="172" t="str">
        <f t="shared" si="125"/>
        <v>-</v>
      </c>
      <c r="BE70" s="137"/>
      <c r="BF70" s="141"/>
      <c r="BG70" s="141"/>
      <c r="BH70" s="141"/>
      <c r="BI70" s="171">
        <f t="shared" si="126"/>
        <v>0</v>
      </c>
      <c r="BJ70" s="172" t="str">
        <f t="shared" si="127"/>
        <v>-</v>
      </c>
      <c r="BL70" s="137"/>
      <c r="BM70" s="141"/>
      <c r="BN70" s="141"/>
      <c r="BO70" s="141"/>
      <c r="BP70" s="171">
        <f t="shared" si="128"/>
        <v>0</v>
      </c>
      <c r="BQ70" s="172" t="str">
        <f t="shared" si="129"/>
        <v>-</v>
      </c>
      <c r="BS70" s="137"/>
      <c r="BT70" s="141"/>
      <c r="BU70" s="141"/>
      <c r="BV70" s="141"/>
      <c r="BW70" s="171">
        <f t="shared" si="130"/>
        <v>0</v>
      </c>
      <c r="BX70" s="172" t="str">
        <f t="shared" si="131"/>
        <v>-</v>
      </c>
      <c r="BZ70" s="137"/>
      <c r="CA70" s="141"/>
      <c r="CB70" s="141"/>
      <c r="CC70" s="141"/>
      <c r="CD70" s="171">
        <f t="shared" si="132"/>
        <v>0</v>
      </c>
      <c r="CE70" s="172" t="str">
        <f t="shared" si="133"/>
        <v>-</v>
      </c>
      <c r="CG70" s="200">
        <f t="shared" si="134"/>
        <v>0</v>
      </c>
      <c r="CH70" s="141">
        <f t="shared" si="135"/>
        <v>0</v>
      </c>
      <c r="CI70" s="141">
        <f t="shared" si="136"/>
        <v>0</v>
      </c>
      <c r="CJ70" s="141">
        <f t="shared" si="137"/>
        <v>0</v>
      </c>
      <c r="CK70" s="213">
        <f t="shared" si="106"/>
        <v>0</v>
      </c>
      <c r="CL70" s="214" t="str">
        <f t="shared" si="107"/>
        <v>-</v>
      </c>
      <c r="CN70" s="200"/>
      <c r="CO70" s="200"/>
      <c r="CP70" s="200"/>
      <c r="CQ70" s="200"/>
      <c r="CR70" s="200"/>
      <c r="CS70" s="214" t="str">
        <f t="shared" si="73"/>
        <v/>
      </c>
      <c r="CT70" s="214" t="str">
        <f t="shared" si="74"/>
        <v/>
      </c>
      <c r="CU70" s="214" t="str">
        <f t="shared" si="75"/>
        <v/>
      </c>
      <c r="CV70" s="214" t="str">
        <f t="shared" si="76"/>
        <v/>
      </c>
    </row>
    <row r="71" spans="1:100">
      <c r="A71" s="154"/>
      <c r="B71" s="151" t="s">
        <v>512</v>
      </c>
      <c r="C71" s="120"/>
      <c r="D71" s="137"/>
      <c r="E71" s="141"/>
      <c r="F71" s="141"/>
      <c r="G71" s="171">
        <f t="shared" si="82"/>
        <v>0</v>
      </c>
      <c r="H71" s="172" t="str">
        <f t="shared" si="83"/>
        <v>-</v>
      </c>
      <c r="J71" s="137"/>
      <c r="K71" s="141"/>
      <c r="L71" s="141"/>
      <c r="M71" s="171">
        <f t="shared" si="112"/>
        <v>0</v>
      </c>
      <c r="N71" s="172" t="str">
        <f t="shared" si="113"/>
        <v>-</v>
      </c>
      <c r="P71" s="137"/>
      <c r="Q71" s="141"/>
      <c r="R71" s="141"/>
      <c r="S71" s="171">
        <f t="shared" si="114"/>
        <v>0</v>
      </c>
      <c r="T71" s="172" t="str">
        <f t="shared" si="115"/>
        <v>-</v>
      </c>
      <c r="V71" s="137"/>
      <c r="W71" s="141"/>
      <c r="X71" s="141"/>
      <c r="Y71" s="141"/>
      <c r="Z71" s="171">
        <f t="shared" si="116"/>
        <v>0</v>
      </c>
      <c r="AA71" s="172" t="str">
        <f t="shared" si="117"/>
        <v>-</v>
      </c>
      <c r="AC71" s="137">
        <v>0</v>
      </c>
      <c r="AD71" s="141">
        <v>0</v>
      </c>
      <c r="AE71" s="141">
        <v>0</v>
      </c>
      <c r="AF71" s="141">
        <v>0</v>
      </c>
      <c r="AG71" s="171">
        <f t="shared" si="118"/>
        <v>0</v>
      </c>
      <c r="AH71" s="172" t="str">
        <f t="shared" si="119"/>
        <v>-</v>
      </c>
      <c r="AJ71" s="137">
        <v>0</v>
      </c>
      <c r="AK71" s="141">
        <v>0</v>
      </c>
      <c r="AL71" s="141">
        <v>0</v>
      </c>
      <c r="AM71" s="141">
        <v>0</v>
      </c>
      <c r="AN71" s="171">
        <f t="shared" si="120"/>
        <v>0</v>
      </c>
      <c r="AO71" s="172" t="str">
        <f t="shared" si="121"/>
        <v>-</v>
      </c>
      <c r="AQ71" s="137"/>
      <c r="AR71" s="141"/>
      <c r="AS71" s="141">
        <v>0</v>
      </c>
      <c r="AT71" s="141">
        <v>0</v>
      </c>
      <c r="AU71" s="171">
        <f t="shared" si="122"/>
        <v>0</v>
      </c>
      <c r="AV71" s="172" t="str">
        <f t="shared" si="123"/>
        <v>-</v>
      </c>
      <c r="AX71" s="137"/>
      <c r="AY71" s="141"/>
      <c r="AZ71" s="141"/>
      <c r="BA71" s="141"/>
      <c r="BB71" s="171">
        <f t="shared" si="124"/>
        <v>0</v>
      </c>
      <c r="BC71" s="172" t="str">
        <f t="shared" si="125"/>
        <v>-</v>
      </c>
      <c r="BE71" s="137"/>
      <c r="BF71" s="141"/>
      <c r="BG71" s="141"/>
      <c r="BH71" s="141"/>
      <c r="BI71" s="171">
        <f t="shared" si="126"/>
        <v>0</v>
      </c>
      <c r="BJ71" s="172" t="str">
        <f t="shared" si="127"/>
        <v>-</v>
      </c>
      <c r="BL71" s="137"/>
      <c r="BM71" s="141"/>
      <c r="BN71" s="141"/>
      <c r="BO71" s="141"/>
      <c r="BP71" s="171">
        <f t="shared" si="128"/>
        <v>0</v>
      </c>
      <c r="BQ71" s="172" t="str">
        <f t="shared" si="129"/>
        <v>-</v>
      </c>
      <c r="BS71" s="137"/>
      <c r="BT71" s="141"/>
      <c r="BU71" s="141"/>
      <c r="BV71" s="141"/>
      <c r="BW71" s="171">
        <f t="shared" si="130"/>
        <v>0</v>
      </c>
      <c r="BX71" s="172" t="str">
        <f t="shared" si="131"/>
        <v>-</v>
      </c>
      <c r="BZ71" s="137"/>
      <c r="CA71" s="141"/>
      <c r="CB71" s="141"/>
      <c r="CC71" s="141"/>
      <c r="CD71" s="171">
        <f t="shared" si="132"/>
        <v>0</v>
      </c>
      <c r="CE71" s="172" t="str">
        <f t="shared" si="133"/>
        <v>-</v>
      </c>
      <c r="CG71" s="200">
        <f t="shared" si="134"/>
        <v>0</v>
      </c>
      <c r="CH71" s="141">
        <f t="shared" si="135"/>
        <v>0</v>
      </c>
      <c r="CI71" s="141">
        <f t="shared" si="136"/>
        <v>0</v>
      </c>
      <c r="CJ71" s="141">
        <f t="shared" si="137"/>
        <v>0</v>
      </c>
      <c r="CK71" s="213">
        <f t="shared" si="106"/>
        <v>0</v>
      </c>
      <c r="CL71" s="214" t="str">
        <f t="shared" si="107"/>
        <v>-</v>
      </c>
      <c r="CN71" s="200"/>
      <c r="CO71" s="200"/>
      <c r="CP71" s="200"/>
      <c r="CQ71" s="200"/>
      <c r="CR71" s="200"/>
      <c r="CS71" s="214" t="str">
        <f t="shared" si="73"/>
        <v/>
      </c>
      <c r="CT71" s="214" t="str">
        <f t="shared" si="74"/>
        <v/>
      </c>
      <c r="CU71" s="214" t="str">
        <f t="shared" si="75"/>
        <v/>
      </c>
      <c r="CV71" s="214" t="str">
        <f t="shared" si="76"/>
        <v/>
      </c>
    </row>
    <row r="72" ht="15.75" spans="1:100">
      <c r="A72" s="228"/>
      <c r="B72" s="229"/>
      <c r="C72" s="120"/>
      <c r="D72" s="140"/>
      <c r="E72" s="181"/>
      <c r="F72" s="181"/>
      <c r="G72" s="174"/>
      <c r="H72" s="175"/>
      <c r="J72" s="140"/>
      <c r="K72" s="181"/>
      <c r="L72" s="181"/>
      <c r="M72" s="174"/>
      <c r="N72" s="175" t="str">
        <f t="shared" si="113"/>
        <v>-</v>
      </c>
      <c r="P72" s="140"/>
      <c r="Q72" s="181"/>
      <c r="R72" s="181"/>
      <c r="S72" s="174"/>
      <c r="T72" s="175"/>
      <c r="V72" s="140"/>
      <c r="W72" s="181"/>
      <c r="X72" s="181"/>
      <c r="Y72" s="181"/>
      <c r="Z72" s="174"/>
      <c r="AA72" s="175"/>
      <c r="AC72" s="140">
        <v>0</v>
      </c>
      <c r="AD72" s="181">
        <v>0</v>
      </c>
      <c r="AE72" s="181">
        <v>0</v>
      </c>
      <c r="AF72" s="181">
        <v>0</v>
      </c>
      <c r="AG72" s="174"/>
      <c r="AH72" s="175"/>
      <c r="AJ72" s="140">
        <v>0</v>
      </c>
      <c r="AK72" s="181">
        <v>0</v>
      </c>
      <c r="AL72" s="181">
        <v>0</v>
      </c>
      <c r="AM72" s="141">
        <v>0</v>
      </c>
      <c r="AN72" s="174"/>
      <c r="AO72" s="175"/>
      <c r="AQ72" s="140"/>
      <c r="AR72" s="181"/>
      <c r="AS72" s="181"/>
      <c r="AT72" s="181">
        <v>0</v>
      </c>
      <c r="AU72" s="174"/>
      <c r="AV72" s="175"/>
      <c r="AX72" s="140"/>
      <c r="AY72" s="181"/>
      <c r="AZ72" s="181"/>
      <c r="BA72" s="181"/>
      <c r="BB72" s="174"/>
      <c r="BC72" s="175"/>
      <c r="BE72" s="140"/>
      <c r="BF72" s="181"/>
      <c r="BG72" s="181"/>
      <c r="BH72" s="181"/>
      <c r="BI72" s="174"/>
      <c r="BJ72" s="175"/>
      <c r="BL72" s="140"/>
      <c r="BM72" s="181"/>
      <c r="BN72" s="181"/>
      <c r="BO72" s="181"/>
      <c r="BP72" s="174"/>
      <c r="BQ72" s="175"/>
      <c r="BS72" s="140"/>
      <c r="BT72" s="181"/>
      <c r="BU72" s="181"/>
      <c r="BV72" s="181"/>
      <c r="BW72" s="174"/>
      <c r="BX72" s="175"/>
      <c r="BZ72" s="140"/>
      <c r="CA72" s="181"/>
      <c r="CB72" s="181"/>
      <c r="CC72" s="181"/>
      <c r="CD72" s="174"/>
      <c r="CE72" s="175"/>
      <c r="CG72" s="201">
        <f t="shared" si="134"/>
        <v>0</v>
      </c>
      <c r="CH72" s="242">
        <f t="shared" si="135"/>
        <v>0</v>
      </c>
      <c r="CI72" s="242">
        <f t="shared" si="136"/>
        <v>0</v>
      </c>
      <c r="CJ72" s="242">
        <f t="shared" si="137"/>
        <v>0</v>
      </c>
      <c r="CK72" s="215">
        <f t="shared" si="106"/>
        <v>0</v>
      </c>
      <c r="CL72" s="216" t="str">
        <f t="shared" si="107"/>
        <v>-</v>
      </c>
      <c r="CN72" s="201"/>
      <c r="CO72" s="201"/>
      <c r="CP72" s="201"/>
      <c r="CQ72" s="201"/>
      <c r="CR72" s="201"/>
      <c r="CS72" s="216" t="str">
        <f t="shared" si="73"/>
        <v/>
      </c>
      <c r="CT72" s="216" t="str">
        <f t="shared" si="74"/>
        <v/>
      </c>
      <c r="CU72" s="216" t="str">
        <f t="shared" si="75"/>
        <v/>
      </c>
      <c r="CV72" s="216" t="str">
        <f t="shared" si="76"/>
        <v/>
      </c>
    </row>
    <row r="73" ht="4.5" customHeight="1" spans="1:100">
      <c r="A73" s="109"/>
      <c r="B73" s="109"/>
      <c r="D73" s="141"/>
      <c r="E73" s="141"/>
      <c r="F73" s="141"/>
      <c r="G73" s="234"/>
      <c r="H73" s="235"/>
      <c r="J73" s="141"/>
      <c r="K73" s="141"/>
      <c r="L73" s="141"/>
      <c r="M73" s="234"/>
      <c r="N73" s="235"/>
      <c r="P73" s="141"/>
      <c r="Q73" s="141"/>
      <c r="R73" s="141"/>
      <c r="S73" s="234"/>
      <c r="T73" s="235"/>
      <c r="V73" s="141"/>
      <c r="W73" s="141"/>
      <c r="X73" s="141"/>
      <c r="Y73" s="141"/>
      <c r="Z73" s="234"/>
      <c r="AA73" s="235"/>
      <c r="AC73" s="141"/>
      <c r="AD73" s="141"/>
      <c r="AE73" s="141"/>
      <c r="AF73" s="141"/>
      <c r="AG73" s="234"/>
      <c r="AH73" s="235"/>
      <c r="AJ73" s="141"/>
      <c r="AK73" s="141"/>
      <c r="AL73" s="141"/>
      <c r="AM73" s="141"/>
      <c r="AN73" s="234"/>
      <c r="AO73" s="235"/>
      <c r="AQ73" s="141"/>
      <c r="AR73" s="141"/>
      <c r="AS73" s="141"/>
      <c r="AT73" s="141"/>
      <c r="AU73" s="234"/>
      <c r="AV73" s="235"/>
      <c r="AX73" s="141"/>
      <c r="AY73" s="141"/>
      <c r="AZ73" s="141"/>
      <c r="BA73" s="141"/>
      <c r="BB73" s="234"/>
      <c r="BC73" s="235"/>
      <c r="BE73" s="141"/>
      <c r="BF73" s="141"/>
      <c r="BG73" s="141"/>
      <c r="BH73" s="141"/>
      <c r="BI73" s="234"/>
      <c r="BJ73" s="235"/>
      <c r="BL73" s="141"/>
      <c r="BM73" s="141"/>
      <c r="BN73" s="141"/>
      <c r="BO73" s="141"/>
      <c r="BP73" s="234"/>
      <c r="BQ73" s="235"/>
      <c r="BS73" s="141"/>
      <c r="BT73" s="141"/>
      <c r="BU73" s="141"/>
      <c r="BV73" s="141"/>
      <c r="BW73" s="234"/>
      <c r="BX73" s="235"/>
      <c r="BZ73" s="141"/>
      <c r="CA73" s="141"/>
      <c r="CB73" s="141"/>
      <c r="CC73" s="141"/>
      <c r="CD73" s="234"/>
      <c r="CE73" s="235"/>
      <c r="CG73" s="141"/>
      <c r="CH73" s="141"/>
      <c r="CI73" s="141"/>
      <c r="CJ73" s="141"/>
      <c r="CK73" s="234"/>
      <c r="CL73" s="235"/>
      <c r="CN73" s="141"/>
      <c r="CO73" s="141"/>
      <c r="CP73" s="141"/>
      <c r="CQ73" s="141"/>
      <c r="CR73" s="141"/>
      <c r="CS73" s="235" t="str">
        <f t="shared" si="73"/>
        <v/>
      </c>
      <c r="CT73" s="235" t="str">
        <f t="shared" si="74"/>
        <v/>
      </c>
      <c r="CU73" s="235" t="str">
        <f t="shared" si="75"/>
        <v/>
      </c>
      <c r="CV73" s="235" t="str">
        <f t="shared" si="76"/>
        <v/>
      </c>
    </row>
    <row r="74" s="110" customFormat="1" ht="15.75" spans="1:100">
      <c r="A74" s="122" t="s">
        <v>514</v>
      </c>
      <c r="B74" s="123"/>
      <c r="C74" s="124"/>
      <c r="D74" s="133">
        <f>D27-D42</f>
        <v>0</v>
      </c>
      <c r="E74" s="167">
        <f>E27-E42</f>
        <v>0</v>
      </c>
      <c r="F74" s="167">
        <f>F27-F42</f>
        <v>0</v>
      </c>
      <c r="G74" s="167">
        <f>D74-F74</f>
        <v>0</v>
      </c>
      <c r="H74" s="163" t="str">
        <f>IFERROR(D74/E74-1,"-")</f>
        <v>-</v>
      </c>
      <c r="I74" s="183"/>
      <c r="J74" s="133">
        <f>J27-J42</f>
        <v>0</v>
      </c>
      <c r="K74" s="167">
        <f>K27-K42</f>
        <v>0</v>
      </c>
      <c r="L74" s="167">
        <f>L27-L42</f>
        <v>0</v>
      </c>
      <c r="M74" s="167">
        <f>J74-L74</f>
        <v>0</v>
      </c>
      <c r="N74" s="163" t="str">
        <f>IFERROR(J74/K74-1,"-")</f>
        <v>-</v>
      </c>
      <c r="O74" s="183"/>
      <c r="P74" s="133">
        <f>P27-P42</f>
        <v>0</v>
      </c>
      <c r="Q74" s="167">
        <f>Q27-Q42</f>
        <v>0</v>
      </c>
      <c r="R74" s="167">
        <f>R27-R42</f>
        <v>0</v>
      </c>
      <c r="S74" s="167">
        <f>P74-R74</f>
        <v>0</v>
      </c>
      <c r="T74" s="163" t="str">
        <f>IFERROR(P74/Q74-1,"-")</f>
        <v>-</v>
      </c>
      <c r="U74" s="183"/>
      <c r="V74" s="133">
        <f>V27-V42</f>
        <v>0</v>
      </c>
      <c r="W74" s="167">
        <f>W27-W42</f>
        <v>0</v>
      </c>
      <c r="X74" s="167">
        <f>X27-X42</f>
        <v>0</v>
      </c>
      <c r="Y74" s="241">
        <f>Y27-Y42</f>
        <v>0</v>
      </c>
      <c r="Z74" s="167">
        <f>V74-Y74</f>
        <v>0</v>
      </c>
      <c r="AA74" s="163" t="str">
        <f>IFERROR(V74/W74-1,"-")</f>
        <v>-</v>
      </c>
      <c r="AB74" s="183"/>
      <c r="AC74" s="133">
        <f>AC27-AC42</f>
        <v>0</v>
      </c>
      <c r="AD74" s="167">
        <f>AD27-AD42</f>
        <v>0</v>
      </c>
      <c r="AE74" s="167">
        <f>AE27-AE42</f>
        <v>0</v>
      </c>
      <c r="AF74" s="241">
        <f>AF27-AF42</f>
        <v>0</v>
      </c>
      <c r="AG74" s="167">
        <f>AC74-AF74</f>
        <v>0</v>
      </c>
      <c r="AH74" s="163" t="str">
        <f>IFERROR(AC74/AD74-1,"-")</f>
        <v>-</v>
      </c>
      <c r="AI74" s="183"/>
      <c r="AJ74" s="133">
        <f>AJ27-AJ42</f>
        <v>0</v>
      </c>
      <c r="AK74" s="167">
        <f>AK27-AK42</f>
        <v>0</v>
      </c>
      <c r="AL74" s="167">
        <f>AL27-AL42</f>
        <v>0</v>
      </c>
      <c r="AM74" s="241">
        <f>AM27-AM42</f>
        <v>0</v>
      </c>
      <c r="AN74" s="167">
        <f>AJ74-AM74</f>
        <v>0</v>
      </c>
      <c r="AO74" s="163" t="str">
        <f>IFERROR(AJ74/AK74-1,"-")</f>
        <v>-</v>
      </c>
      <c r="AP74" s="183"/>
      <c r="AQ74" s="133">
        <f>AQ27-AQ42</f>
        <v>0</v>
      </c>
      <c r="AR74" s="167">
        <f>AR27-AR42</f>
        <v>0</v>
      </c>
      <c r="AS74" s="167">
        <f>AS27-AS42</f>
        <v>0</v>
      </c>
      <c r="AT74" s="241">
        <f>AT27-AT42</f>
        <v>0</v>
      </c>
      <c r="AU74" s="167">
        <f>AQ74-AT74</f>
        <v>0</v>
      </c>
      <c r="AV74" s="163" t="str">
        <f>IFERROR(AQ74/AR74-1,"-")</f>
        <v>-</v>
      </c>
      <c r="AW74" s="183"/>
      <c r="AX74" s="133">
        <f>AX27-AX42</f>
        <v>0</v>
      </c>
      <c r="AY74" s="167">
        <f>AY27-AY42</f>
        <v>0</v>
      </c>
      <c r="AZ74" s="167">
        <f>AZ27-AZ42</f>
        <v>0</v>
      </c>
      <c r="BA74" s="241">
        <f>BA27-BA42</f>
        <v>0</v>
      </c>
      <c r="BB74" s="167">
        <f>AX74-BA74</f>
        <v>0</v>
      </c>
      <c r="BC74" s="163" t="str">
        <f>IFERROR(AX74/AY74-1,"-")</f>
        <v>-</v>
      </c>
      <c r="BD74" s="183"/>
      <c r="BE74" s="133">
        <f>BE27-BE42</f>
        <v>0</v>
      </c>
      <c r="BF74" s="167">
        <f>BF27-BF42</f>
        <v>0</v>
      </c>
      <c r="BG74" s="167">
        <f>BG27-BG42</f>
        <v>0</v>
      </c>
      <c r="BH74" s="241">
        <f>BH27-BH42</f>
        <v>0</v>
      </c>
      <c r="BI74" s="167">
        <f>BE74-BH74</f>
        <v>0</v>
      </c>
      <c r="BJ74" s="163" t="str">
        <f>IFERROR(BE74/BF74-1,"-")</f>
        <v>-</v>
      </c>
      <c r="BK74" s="183"/>
      <c r="BL74" s="133">
        <f>BL27-BL42</f>
        <v>0</v>
      </c>
      <c r="BM74" s="167">
        <f>BM27-BM42</f>
        <v>0</v>
      </c>
      <c r="BN74" s="167">
        <f>BN27-BN42</f>
        <v>0</v>
      </c>
      <c r="BO74" s="241">
        <f>BO27-BO42</f>
        <v>0</v>
      </c>
      <c r="BP74" s="167">
        <f>BL74-BO74</f>
        <v>0</v>
      </c>
      <c r="BQ74" s="163" t="str">
        <f>IFERROR(BL74/BM74-1,"-")</f>
        <v>-</v>
      </c>
      <c r="BR74" s="183"/>
      <c r="BS74" s="133">
        <f>BS27-BS42</f>
        <v>0</v>
      </c>
      <c r="BT74" s="167">
        <f>BT27-BT42</f>
        <v>0</v>
      </c>
      <c r="BU74" s="167">
        <f>BU27-BU42</f>
        <v>0</v>
      </c>
      <c r="BV74" s="241">
        <f>BV27-BV42</f>
        <v>0</v>
      </c>
      <c r="BW74" s="167">
        <f>BS74-BV74</f>
        <v>0</v>
      </c>
      <c r="BX74" s="163" t="str">
        <f>IFERROR(BS74/BT74-1,"-")</f>
        <v>-</v>
      </c>
      <c r="BY74" s="183"/>
      <c r="BZ74" s="133">
        <f>BZ27-BZ42</f>
        <v>0</v>
      </c>
      <c r="CA74" s="167">
        <f>CA27-CA42</f>
        <v>0</v>
      </c>
      <c r="CB74" s="167">
        <f>CB27-CB42</f>
        <v>0</v>
      </c>
      <c r="CC74" s="241">
        <f>CC27-CC42</f>
        <v>0</v>
      </c>
      <c r="CD74" s="167">
        <f>BZ74-CC74</f>
        <v>0</v>
      </c>
      <c r="CE74" s="163" t="str">
        <f>IFERROR(BZ74/CA74-1,"-")</f>
        <v>-</v>
      </c>
      <c r="CF74" s="183"/>
      <c r="CG74" s="198">
        <f>CG27-CG42</f>
        <v>0</v>
      </c>
      <c r="CH74" s="199">
        <f>CH27-CH42</f>
        <v>0</v>
      </c>
      <c r="CI74" s="199">
        <f>CI27-CI42</f>
        <v>0</v>
      </c>
      <c r="CJ74" s="199">
        <f>CJ27-CJ42</f>
        <v>0</v>
      </c>
      <c r="CK74" s="199">
        <f>CG74-CJ74</f>
        <v>0</v>
      </c>
      <c r="CL74" s="211" t="str">
        <f>IFERROR(CG74/CH74-1,"-")</f>
        <v>-</v>
      </c>
      <c r="CM74" s="212"/>
      <c r="CN74" s="198">
        <f>CN27-CN42</f>
        <v>0</v>
      </c>
      <c r="CO74" s="198">
        <f>CO27-CO42</f>
        <v>0</v>
      </c>
      <c r="CP74" s="198">
        <f>CP27-CP42</f>
        <v>0</v>
      </c>
      <c r="CQ74" s="198">
        <f>CQ27-CQ42</f>
        <v>0</v>
      </c>
      <c r="CR74" s="198">
        <f>CR27-CR42</f>
        <v>0</v>
      </c>
      <c r="CS74" s="211" t="str">
        <f t="shared" si="73"/>
        <v/>
      </c>
      <c r="CT74" s="211" t="str">
        <f t="shared" si="74"/>
        <v/>
      </c>
      <c r="CU74" s="211" t="str">
        <f t="shared" si="75"/>
        <v/>
      </c>
      <c r="CV74" s="211" t="str">
        <f t="shared" si="76"/>
        <v/>
      </c>
    </row>
    <row r="75" s="111" customFormat="1" ht="15.75" spans="1:100">
      <c r="A75" s="230"/>
      <c r="B75" s="231" t="s">
        <v>515</v>
      </c>
      <c r="C75" s="232"/>
      <c r="D75" s="233" t="str">
        <f>IFERROR(D74/D27,"-")</f>
        <v>-</v>
      </c>
      <c r="E75" s="236" t="str">
        <f>IFERROR(E74/E27,"-")</f>
        <v>-</v>
      </c>
      <c r="F75" s="236" t="str">
        <f>IFERROR(F74/F27,"-")</f>
        <v>-</v>
      </c>
      <c r="G75" s="237" t="str">
        <f>IFERROR((D75-F75)*100,"-")</f>
        <v>-</v>
      </c>
      <c r="H75" s="238" t="str">
        <f>IFERROR((D75-E75)*100,"-")</f>
        <v>-</v>
      </c>
      <c r="I75" s="239"/>
      <c r="J75" s="233" t="str">
        <f>IFERROR(J74/J27,"-")</f>
        <v>-</v>
      </c>
      <c r="K75" s="236" t="str">
        <f>IFERROR(K74/K27,"-")</f>
        <v>-</v>
      </c>
      <c r="L75" s="236" t="str">
        <f>IFERROR(L74/L27,"-")</f>
        <v>-</v>
      </c>
      <c r="M75" s="237" t="str">
        <f>IFERROR((J75-L75)*100,"-")</f>
        <v>-</v>
      </c>
      <c r="N75" s="238" t="str">
        <f>IFERROR((J75-K75)*100,"-")</f>
        <v>-</v>
      </c>
      <c r="O75" s="239"/>
      <c r="P75" s="233" t="str">
        <f>IFERROR(P74/P27,"-")</f>
        <v>-</v>
      </c>
      <c r="Q75" s="236" t="str">
        <f>IFERROR(Q74/Q27,"-")</f>
        <v>-</v>
      </c>
      <c r="R75" s="236" t="str">
        <f>IFERROR(R74/R27,"-")</f>
        <v>-</v>
      </c>
      <c r="S75" s="237" t="str">
        <f>IFERROR((P75-R75)*100,"-")</f>
        <v>-</v>
      </c>
      <c r="T75" s="238" t="str">
        <f>IFERROR((P75-Q75)*100,"-")</f>
        <v>-</v>
      </c>
      <c r="U75" s="239"/>
      <c r="V75" s="240" t="str">
        <f>IFERROR(V74/V27,"-")</f>
        <v>-</v>
      </c>
      <c r="W75" s="236" t="str">
        <f>IFERROR(W74/W27,"-")</f>
        <v>-</v>
      </c>
      <c r="X75" s="236" t="str">
        <f>IFERROR(X74/X27,"-")</f>
        <v>-</v>
      </c>
      <c r="Y75" s="236" t="str">
        <f>IFERROR(Y74/Y27,"-")</f>
        <v>-</v>
      </c>
      <c r="Z75" s="237" t="str">
        <f>IFERROR((V75-Y75)*100,"-")</f>
        <v>-</v>
      </c>
      <c r="AA75" s="238" t="str">
        <f>IFERROR((V75-W75)*100,"-")</f>
        <v>-</v>
      </c>
      <c r="AB75" s="239"/>
      <c r="AC75" s="240" t="str">
        <f>IFERROR(AC74/AC27,"-")</f>
        <v>-</v>
      </c>
      <c r="AD75" s="236" t="str">
        <f>IFERROR(AD74/AD27,"-")</f>
        <v>-</v>
      </c>
      <c r="AE75" s="236" t="str">
        <f>IFERROR(AE74/AE27,"-")</f>
        <v>-</v>
      </c>
      <c r="AF75" s="236" t="str">
        <f>IFERROR(AF74/AF27,"-")</f>
        <v>-</v>
      </c>
      <c r="AG75" s="237" t="str">
        <f>IFERROR((AC75-AF75)*100,"-")</f>
        <v>-</v>
      </c>
      <c r="AH75" s="238" t="str">
        <f>IFERROR((AC75-AD75)*100,"-")</f>
        <v>-</v>
      </c>
      <c r="AI75" s="239"/>
      <c r="AJ75" s="240" t="str">
        <f>IFERROR(AJ74/AJ27,"-")</f>
        <v>-</v>
      </c>
      <c r="AK75" s="236" t="str">
        <f>IFERROR(AK74/AK27,"-")</f>
        <v>-</v>
      </c>
      <c r="AL75" s="236" t="str">
        <f>IFERROR(AL74/AL27,"-")</f>
        <v>-</v>
      </c>
      <c r="AM75" s="236" t="str">
        <f>IFERROR(AM74/AM27,"-")</f>
        <v>-</v>
      </c>
      <c r="AN75" s="237" t="str">
        <f>IFERROR((AJ75-AM75)*100,"-")</f>
        <v>-</v>
      </c>
      <c r="AO75" s="238" t="str">
        <f>IFERROR((AJ75-AK75)*100,"-")</f>
        <v>-</v>
      </c>
      <c r="AP75" s="239"/>
      <c r="AQ75" s="240" t="str">
        <f>IFERROR(AQ74/AQ27,"-")</f>
        <v>-</v>
      </c>
      <c r="AR75" s="236" t="str">
        <f>IFERROR(AR74/AR27,"-")</f>
        <v>-</v>
      </c>
      <c r="AS75" s="236" t="str">
        <f>IFERROR(AS74/AS27,"-")</f>
        <v>-</v>
      </c>
      <c r="AT75" s="236" t="str">
        <f>IFERROR(AT74/AT27,"-")</f>
        <v>-</v>
      </c>
      <c r="AU75" s="237" t="str">
        <f>IFERROR((AQ75-AT75)*100,"-")</f>
        <v>-</v>
      </c>
      <c r="AV75" s="238" t="str">
        <f>IFERROR((AQ75-AR75)*100,"-")</f>
        <v>-</v>
      </c>
      <c r="AW75" s="239"/>
      <c r="AX75" s="240" t="str">
        <f>IFERROR(AX74/AX27,"-")</f>
        <v>-</v>
      </c>
      <c r="AY75" s="236" t="str">
        <f>IFERROR(AY74/AY27,"-")</f>
        <v>-</v>
      </c>
      <c r="AZ75" s="236" t="str">
        <f>IFERROR(AZ74/AZ27,"-")</f>
        <v>-</v>
      </c>
      <c r="BA75" s="236" t="str">
        <f>IFERROR(BA74/BA27,"-")</f>
        <v>-</v>
      </c>
      <c r="BB75" s="237" t="str">
        <f>IFERROR((AX75-BA75)*100,"-")</f>
        <v>-</v>
      </c>
      <c r="BC75" s="238" t="str">
        <f>IFERROR((AX75-AY75)*100,"-")</f>
        <v>-</v>
      </c>
      <c r="BD75" s="239"/>
      <c r="BE75" s="240" t="str">
        <f>IFERROR(BE74/BE27,"-")</f>
        <v>-</v>
      </c>
      <c r="BF75" s="236" t="str">
        <f>IFERROR(BF74/BF27,"-")</f>
        <v>-</v>
      </c>
      <c r="BG75" s="236" t="str">
        <f>IFERROR(BG74/BG27,"-")</f>
        <v>-</v>
      </c>
      <c r="BH75" s="236" t="str">
        <f>IFERROR(BH74/BH27,"-")</f>
        <v>-</v>
      </c>
      <c r="BI75" s="237" t="str">
        <f>IFERROR((BE75-BH75)*100,"-")</f>
        <v>-</v>
      </c>
      <c r="BJ75" s="238" t="str">
        <f>IFERROR((BE75-BF75)*100,"-")</f>
        <v>-</v>
      </c>
      <c r="BK75" s="239"/>
      <c r="BL75" s="240" t="str">
        <f>IFERROR(BL74/BL27,"-")</f>
        <v>-</v>
      </c>
      <c r="BM75" s="236" t="str">
        <f>IFERROR(BM74/BM27,"-")</f>
        <v>-</v>
      </c>
      <c r="BN75" s="236" t="str">
        <f>IFERROR(BN74/BN27,"-")</f>
        <v>-</v>
      </c>
      <c r="BO75" s="236" t="str">
        <f>IFERROR(BO74/BO27,"-")</f>
        <v>-</v>
      </c>
      <c r="BP75" s="237" t="str">
        <f>IFERROR((BL75-BO75)*100,"-")</f>
        <v>-</v>
      </c>
      <c r="BQ75" s="238" t="str">
        <f>IFERROR((BL75-BM75)*100,"-")</f>
        <v>-</v>
      </c>
      <c r="BR75" s="239"/>
      <c r="BS75" s="240" t="str">
        <f>IFERROR(BS74/BS27,"-")</f>
        <v>-</v>
      </c>
      <c r="BT75" s="236" t="str">
        <f>IFERROR(BT74/BT27,"-")</f>
        <v>-</v>
      </c>
      <c r="BU75" s="236" t="str">
        <f>IFERROR(BU74/BU27,"-")</f>
        <v>-</v>
      </c>
      <c r="BV75" s="236" t="str">
        <f>IFERROR(BV74/BV27,"-")</f>
        <v>-</v>
      </c>
      <c r="BW75" s="237" t="str">
        <f>IFERROR((BS75-BV75)*100,"-")</f>
        <v>-</v>
      </c>
      <c r="BX75" s="238" t="str">
        <f>IFERROR((BS75-BT75)*100,"-")</f>
        <v>-</v>
      </c>
      <c r="BY75" s="239"/>
      <c r="BZ75" s="240" t="str">
        <f>IFERROR(BZ74/BZ27,"-")</f>
        <v>-</v>
      </c>
      <c r="CA75" s="236" t="str">
        <f>IFERROR(CA74/CA27,"-")</f>
        <v>-</v>
      </c>
      <c r="CB75" s="236" t="str">
        <f>IFERROR(CB74/CB27,"-")</f>
        <v>-</v>
      </c>
      <c r="CC75" s="236" t="str">
        <f>IFERROR(CC74/CC27,"-")</f>
        <v>-</v>
      </c>
      <c r="CD75" s="237" t="str">
        <f>IFERROR((BZ75-CC75)*100,"-")</f>
        <v>-</v>
      </c>
      <c r="CE75" s="238" t="str">
        <f>IFERROR((BZ75-CA75)*100,"-")</f>
        <v>-</v>
      </c>
      <c r="CF75" s="239"/>
      <c r="CG75" s="243" t="str">
        <f>IFERROR(CG74/CG27,"-")</f>
        <v>-</v>
      </c>
      <c r="CH75" s="244" t="str">
        <f>IFERROR(CH74/CH27,"-")</f>
        <v>-</v>
      </c>
      <c r="CI75" s="244" t="str">
        <f>IFERROR(CI74/CI27,"-")</f>
        <v>-</v>
      </c>
      <c r="CJ75" s="244" t="str">
        <f>IFERROR(CJ74/CJ27,"-")</f>
        <v>-</v>
      </c>
      <c r="CK75" s="245" t="str">
        <f>IFERROR((CG75-CJ75)*100,"-")</f>
        <v>-</v>
      </c>
      <c r="CL75" s="246" t="str">
        <f>IFERROR((CG75-CH75)*100,"-")</f>
        <v>-</v>
      </c>
      <c r="CM75" s="239"/>
      <c r="CN75" s="243" t="str">
        <f>IFERROR(CN74/CN27,"-")</f>
        <v>-</v>
      </c>
      <c r="CO75" s="243" t="str">
        <f>IFERROR(CO74/CO27,"-")</f>
        <v>-</v>
      </c>
      <c r="CP75" s="243" t="str">
        <f>IFERROR(CP74/CP27,"-")</f>
        <v>-</v>
      </c>
      <c r="CQ75" s="243" t="str">
        <f>IFERROR(CQ74/CQ27,"-")</f>
        <v>-</v>
      </c>
      <c r="CR75" s="247" t="str">
        <f>IFERROR(CR74/CR27,"-")</f>
        <v>-</v>
      </c>
      <c r="CS75" s="246" t="str">
        <f t="shared" si="73"/>
        <v/>
      </c>
      <c r="CT75" s="246" t="str">
        <f t="shared" si="74"/>
        <v/>
      </c>
      <c r="CU75" s="246" t="str">
        <f t="shared" si="75"/>
        <v/>
      </c>
      <c r="CV75" s="246" t="str">
        <f t="shared" si="76"/>
        <v/>
      </c>
    </row>
    <row r="76" ht="12" customHeight="1" spans="97:100">
      <c r="CS76" s="112"/>
      <c r="CT76" s="112"/>
      <c r="CU76" s="112"/>
      <c r="CV76" s="112"/>
    </row>
    <row r="77" s="110" customFormat="1" ht="15.75" spans="1:100">
      <c r="A77" s="122" t="s">
        <v>516</v>
      </c>
      <c r="B77" s="123"/>
      <c r="C77" s="124"/>
      <c r="D77" s="133">
        <f>D17*8%</f>
        <v>0</v>
      </c>
      <c r="E77" s="167">
        <f>E17*8%</f>
        <v>0</v>
      </c>
      <c r="F77" s="167">
        <f>F17*8%</f>
        <v>0</v>
      </c>
      <c r="G77" s="167">
        <f>D77-F77</f>
        <v>0</v>
      </c>
      <c r="H77" s="163" t="str">
        <f>IFERROR(D77/E77-1,"-")</f>
        <v>-</v>
      </c>
      <c r="I77" s="183"/>
      <c r="J77" s="133">
        <f>J17*8%</f>
        <v>0</v>
      </c>
      <c r="K77" s="167">
        <f>K17*8%</f>
        <v>0</v>
      </c>
      <c r="L77" s="167">
        <f>L17*8%</f>
        <v>0</v>
      </c>
      <c r="M77" s="167">
        <f>J77-L77</f>
        <v>0</v>
      </c>
      <c r="N77" s="163" t="str">
        <f>IFERROR(J77/K77-1,"-")</f>
        <v>-</v>
      </c>
      <c r="O77" s="183"/>
      <c r="P77" s="133">
        <f>P17*8%</f>
        <v>0</v>
      </c>
      <c r="Q77" s="167">
        <f>Q17*8%</f>
        <v>0</v>
      </c>
      <c r="R77" s="167">
        <f>R17*8%</f>
        <v>0</v>
      </c>
      <c r="S77" s="167">
        <f>P77-R77</f>
        <v>0</v>
      </c>
      <c r="T77" s="163" t="str">
        <f>IFERROR(P77/Q77-1,"-")</f>
        <v>-</v>
      </c>
      <c r="U77" s="183"/>
      <c r="V77" s="133">
        <f>V17*8%</f>
        <v>0</v>
      </c>
      <c r="W77" s="167">
        <f>W17*8%</f>
        <v>0</v>
      </c>
      <c r="X77" s="167">
        <f>X17*8%</f>
        <v>0</v>
      </c>
      <c r="Y77" s="167">
        <f>Y17*8%</f>
        <v>0</v>
      </c>
      <c r="Z77" s="167">
        <f>V77-Y77</f>
        <v>0</v>
      </c>
      <c r="AA77" s="163" t="str">
        <f>IFERROR(V77/W77-1,"-")</f>
        <v>-</v>
      </c>
      <c r="AB77" s="183"/>
      <c r="AC77" s="133">
        <f>AC17*8%</f>
        <v>0</v>
      </c>
      <c r="AD77" s="167">
        <f>AD17*8%</f>
        <v>0</v>
      </c>
      <c r="AE77" s="167">
        <f>AE17*8%</f>
        <v>0</v>
      </c>
      <c r="AF77" s="167">
        <f>AF17*8%</f>
        <v>0</v>
      </c>
      <c r="AG77" s="167">
        <f>AC77-AF77</f>
        <v>0</v>
      </c>
      <c r="AH77" s="163" t="str">
        <f>IFERROR(AC77/AD77-1,"-")</f>
        <v>-</v>
      </c>
      <c r="AI77" s="183"/>
      <c r="AJ77" s="133">
        <f>AJ17*8%</f>
        <v>0</v>
      </c>
      <c r="AK77" s="167">
        <f>AK17*8%</f>
        <v>0</v>
      </c>
      <c r="AL77" s="167">
        <f>AL17*8%</f>
        <v>0</v>
      </c>
      <c r="AM77" s="167">
        <f>AM17*8%</f>
        <v>0</v>
      </c>
      <c r="AN77" s="167">
        <f>AJ77-AM77</f>
        <v>0</v>
      </c>
      <c r="AO77" s="163" t="str">
        <f>IFERROR(AJ77/AK77-1,"-")</f>
        <v>-</v>
      </c>
      <c r="AP77" s="183"/>
      <c r="AQ77" s="133">
        <f>AQ17*8%</f>
        <v>0</v>
      </c>
      <c r="AR77" s="167">
        <f>AR17*8%</f>
        <v>0</v>
      </c>
      <c r="AS77" s="167">
        <f>AS17*8%</f>
        <v>0</v>
      </c>
      <c r="AT77" s="167">
        <f>AT17*8%</f>
        <v>0</v>
      </c>
      <c r="AU77" s="167">
        <f>AQ77-AT77</f>
        <v>0</v>
      </c>
      <c r="AV77" s="163" t="str">
        <f>IFERROR(AQ77/AR77-1,"-")</f>
        <v>-</v>
      </c>
      <c r="AW77" s="183"/>
      <c r="AX77" s="133">
        <f>AX30-AX45</f>
        <v>0</v>
      </c>
      <c r="AY77" s="167">
        <f>AY30-AY45</f>
        <v>0</v>
      </c>
      <c r="AZ77" s="167">
        <f>AZ30-AZ45</f>
        <v>0</v>
      </c>
      <c r="BA77" s="167">
        <f>BA30-BA45</f>
        <v>0</v>
      </c>
      <c r="BB77" s="167">
        <f>AX77-BA77</f>
        <v>0</v>
      </c>
      <c r="BC77" s="163" t="str">
        <f>IFERROR(AX77/AY77-1,"-")</f>
        <v>-</v>
      </c>
      <c r="BD77" s="183"/>
      <c r="BE77" s="133">
        <f>BE30-BE45</f>
        <v>0</v>
      </c>
      <c r="BF77" s="167">
        <f>BF30-BF45</f>
        <v>0</v>
      </c>
      <c r="BG77" s="167">
        <f>BG30-BG45</f>
        <v>0</v>
      </c>
      <c r="BH77" s="167">
        <f>BH30-BH45</f>
        <v>0</v>
      </c>
      <c r="BI77" s="167">
        <f>BE77-BH77</f>
        <v>0</v>
      </c>
      <c r="BJ77" s="163" t="str">
        <f>IFERROR(BE77/BF77-1,"-")</f>
        <v>-</v>
      </c>
      <c r="BK77" s="183"/>
      <c r="BL77" s="133">
        <f>BL30-BL45</f>
        <v>0</v>
      </c>
      <c r="BM77" s="167">
        <f>BM30-BM45</f>
        <v>0</v>
      </c>
      <c r="BN77" s="167">
        <f>BN30-BN45</f>
        <v>0</v>
      </c>
      <c r="BO77" s="167">
        <f>BO30-BO45</f>
        <v>0</v>
      </c>
      <c r="BP77" s="167">
        <f>BL77-BO77</f>
        <v>0</v>
      </c>
      <c r="BQ77" s="163" t="str">
        <f>IFERROR(BL77/BM77-1,"-")</f>
        <v>-</v>
      </c>
      <c r="BR77" s="183"/>
      <c r="BS77" s="133">
        <f>BS30-BS45</f>
        <v>0</v>
      </c>
      <c r="BT77" s="167">
        <f>BT30-BT45</f>
        <v>0</v>
      </c>
      <c r="BU77" s="167">
        <f>BU30-BU45</f>
        <v>0</v>
      </c>
      <c r="BV77" s="167">
        <f>BV30-BV45</f>
        <v>0</v>
      </c>
      <c r="BW77" s="167">
        <f>BS77-BV77</f>
        <v>0</v>
      </c>
      <c r="BX77" s="163" t="str">
        <f>IFERROR(BS77/BT77-1,"-")</f>
        <v>-</v>
      </c>
      <c r="BY77" s="183"/>
      <c r="BZ77" s="133">
        <f>BZ30-BZ45</f>
        <v>0</v>
      </c>
      <c r="CA77" s="167">
        <f>CA30-CA45</f>
        <v>0</v>
      </c>
      <c r="CB77" s="167">
        <f>CB30-CB45</f>
        <v>0</v>
      </c>
      <c r="CC77" s="167">
        <f>CC30-CC45</f>
        <v>0</v>
      </c>
      <c r="CD77" s="167">
        <f>BZ77-CC77</f>
        <v>0</v>
      </c>
      <c r="CE77" s="163" t="str">
        <f>IFERROR(BZ77/CA77-1,"-")</f>
        <v>-</v>
      </c>
      <c r="CF77" s="183"/>
      <c r="CG77" s="198">
        <f>SUM(D77,J77,P77,V77,AC77,AJ77,AQ77,AX77,BE77,BL77,BS77,BZ77)</f>
        <v>0</v>
      </c>
      <c r="CH77" s="199">
        <f>SUM(E77,K77,Q77,W77,AD77,AK77,AR77,AY77,BF77,BM77,BT77,CA77)</f>
        <v>0</v>
      </c>
      <c r="CI77" s="199">
        <f>SUM(D77,J77,P77,V77,AC77,AJ77,AQ77,AX77,BG77,BN77,BU77,CB77)</f>
        <v>0</v>
      </c>
      <c r="CJ77" s="199">
        <f>SUM(F77,L77,R77,Y77,AF77,AM77,AT77,BA77,BH77,BO77,BV77,CC77)</f>
        <v>0</v>
      </c>
      <c r="CK77" s="199">
        <f>CG77-CJ77</f>
        <v>0</v>
      </c>
      <c r="CL77" s="211" t="str">
        <f>IFERROR(CG77/CH77-1,"-")</f>
        <v>-</v>
      </c>
      <c r="CM77" s="212"/>
      <c r="CN77" s="198">
        <v>0</v>
      </c>
      <c r="CO77" s="198">
        <f>CO17*8%</f>
        <v>0</v>
      </c>
      <c r="CP77" s="198">
        <f>CP30-CP45</f>
        <v>0</v>
      </c>
      <c r="CQ77" s="198">
        <f>CQ30-CQ45</f>
        <v>0</v>
      </c>
      <c r="CR77" s="198">
        <v>0</v>
      </c>
      <c r="CS77" s="211" t="str">
        <f>IFERROR(CN77/$CR77-1,"")</f>
        <v/>
      </c>
      <c r="CT77" s="211" t="str">
        <f>IFERROR(CO77/$CR77-1,"")</f>
        <v/>
      </c>
      <c r="CU77" s="211" t="str">
        <f>IFERROR(CP77/$CR77-1,"")</f>
        <v/>
      </c>
      <c r="CV77" s="211" t="str">
        <f>IFERROR(CQ77/$CR77-1,"")</f>
        <v/>
      </c>
    </row>
    <row r="85" spans="89:90">
      <c r="CK85" s="109"/>
      <c r="CL85" s="109"/>
    </row>
    <row r="87" spans="89:90">
      <c r="CK87" s="109"/>
      <c r="CL87" s="109"/>
    </row>
    <row r="90" spans="89:89">
      <c r="CK90" s="109"/>
    </row>
    <row r="91" spans="89:89">
      <c r="CK91" s="109"/>
    </row>
    <row r="92" spans="89:89">
      <c r="CK92" s="109"/>
    </row>
  </sheetData>
  <mergeCells count="23">
    <mergeCell ref="D2:H2"/>
    <mergeCell ref="J2:N2"/>
    <mergeCell ref="P2:T2"/>
    <mergeCell ref="V2:AA2"/>
    <mergeCell ref="AC2:AH2"/>
    <mergeCell ref="AJ2:AO2"/>
    <mergeCell ref="AQ2:AV2"/>
    <mergeCell ref="AX2:BC2"/>
    <mergeCell ref="BE2:BJ2"/>
    <mergeCell ref="BL2:BQ2"/>
    <mergeCell ref="BS2:BX2"/>
    <mergeCell ref="BZ2:CE2"/>
    <mergeCell ref="CG2:CL2"/>
    <mergeCell ref="CN2:CV2"/>
    <mergeCell ref="A6:B6"/>
    <mergeCell ref="A8:B8"/>
    <mergeCell ref="A10:B10"/>
    <mergeCell ref="A12:B12"/>
    <mergeCell ref="A27:B27"/>
    <mergeCell ref="A42:B42"/>
    <mergeCell ref="A74:B74"/>
    <mergeCell ref="A77:B77"/>
    <mergeCell ref="A2:B4"/>
  </mergeCells>
  <pageMargins left="0.25" right="0.25" top="0.75" bottom="0.75" header="0.3" footer="0.3"/>
  <pageSetup paperSize="9" scale="19" orientation="landscape"/>
  <headerFooter>
    <oddHeader>&amp;C&amp;P sur&amp;N</oddHeader>
  </headerFooter>
  <rowBreaks count="1" manualBreakCount="1">
    <brk id="75" max="99" man="1"/>
  </rowBreaks>
  <ignoredErrors>
    <ignoredError sqref="CG58:CK58" formula="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Feuil17"/>
  <dimension ref="A1:O44"/>
  <sheetViews>
    <sheetView showGridLines="0" view="pageBreakPreview" zoomScale="60" zoomScaleNormal="100" workbookViewId="0">
      <selection activeCell="M43" sqref="M43"/>
    </sheetView>
  </sheetViews>
  <sheetFormatPr defaultColWidth="11.4266666666667" defaultRowHeight="15"/>
  <cols>
    <col min="1" max="1" width="58.7133333333333" style="9" customWidth="1"/>
    <col min="2" max="2" width="0.713333333333333" style="10" customWidth="1"/>
    <col min="3" max="3" width="18" style="11" customWidth="1"/>
    <col min="4" max="4" width="0.713333333333333" style="10" customWidth="1"/>
    <col min="5" max="5" width="15.5733333333333" style="11" customWidth="1"/>
    <col min="6" max="6" width="15.14" style="11" customWidth="1"/>
    <col min="7" max="7" width="16.5733333333333" style="11" customWidth="1"/>
    <col min="8" max="8" width="17.14" style="11" customWidth="1"/>
    <col min="9" max="9" width="17.7133333333333" style="11" customWidth="1"/>
    <col min="10" max="10" width="15.8533333333333" style="11" customWidth="1"/>
    <col min="11" max="11" width="1.71333333333333" style="9" customWidth="1"/>
    <col min="12" max="12" width="8.85333333333333" style="9" hidden="1" customWidth="1" outlineLevel="1"/>
    <col min="13" max="13" width="17.4266666666667" style="9" customWidth="1" collapsed="1"/>
    <col min="14" max="14" width="10.2866666666667" style="9" customWidth="1"/>
    <col min="15" max="15" width="7.71333333333333" style="9" customWidth="1"/>
    <col min="16" max="247" width="11.4266666666667" style="9"/>
    <col min="248" max="248" width="78" style="9" customWidth="1"/>
    <col min="249" max="249" width="3.71333333333333" style="9" customWidth="1"/>
    <col min="250" max="250" width="15.14" style="9" customWidth="1"/>
    <col min="251" max="251" width="12.7133333333333" style="9" customWidth="1"/>
    <col min="252" max="252" width="12.2866666666667" style="9" customWidth="1"/>
    <col min="253" max="253" width="12.7133333333333" style="9" customWidth="1"/>
    <col min="254" max="254" width="11.4266666666667" style="9"/>
    <col min="255" max="255" width="3.71333333333333" style="9" customWidth="1"/>
    <col min="256" max="256" width="12.7133333333333" style="9" customWidth="1"/>
    <col min="257" max="258" width="11.4266666666667" style="9" hidden="1" customWidth="1"/>
    <col min="259" max="262" width="11.4266666666667" style="9"/>
    <col min="263" max="263" width="11.4266666666667" style="9" hidden="1" customWidth="1"/>
    <col min="264" max="264" width="11.4266666666667" style="9"/>
    <col min="265" max="265" width="2.28666666666667" style="9" customWidth="1"/>
    <col min="266" max="266" width="3.71333333333333" style="9" customWidth="1"/>
    <col min="267" max="267" width="6.14" style="9" customWidth="1"/>
    <col min="268" max="503" width="11.4266666666667" style="9"/>
    <col min="504" max="504" width="78" style="9" customWidth="1"/>
    <col min="505" max="505" width="3.71333333333333" style="9" customWidth="1"/>
    <col min="506" max="506" width="15.14" style="9" customWidth="1"/>
    <col min="507" max="507" width="12.7133333333333" style="9" customWidth="1"/>
    <col min="508" max="508" width="12.2866666666667" style="9" customWidth="1"/>
    <col min="509" max="509" width="12.7133333333333" style="9" customWidth="1"/>
    <col min="510" max="510" width="11.4266666666667" style="9"/>
    <col min="511" max="511" width="3.71333333333333" style="9" customWidth="1"/>
    <col min="512" max="512" width="12.7133333333333" style="9" customWidth="1"/>
    <col min="513" max="514" width="11.4266666666667" style="9" hidden="1" customWidth="1"/>
    <col min="515" max="518" width="11.4266666666667" style="9"/>
    <col min="519" max="519" width="11.4266666666667" style="9" hidden="1" customWidth="1"/>
    <col min="520" max="520" width="11.4266666666667" style="9"/>
    <col min="521" max="521" width="2.28666666666667" style="9" customWidth="1"/>
    <col min="522" max="522" width="3.71333333333333" style="9" customWidth="1"/>
    <col min="523" max="523" width="6.14" style="9" customWidth="1"/>
    <col min="524" max="759" width="11.4266666666667" style="9"/>
    <col min="760" max="760" width="78" style="9" customWidth="1"/>
    <col min="761" max="761" width="3.71333333333333" style="9" customWidth="1"/>
    <col min="762" max="762" width="15.14" style="9" customWidth="1"/>
    <col min="763" max="763" width="12.7133333333333" style="9" customWidth="1"/>
    <col min="764" max="764" width="12.2866666666667" style="9" customWidth="1"/>
    <col min="765" max="765" width="12.7133333333333" style="9" customWidth="1"/>
    <col min="766" max="766" width="11.4266666666667" style="9"/>
    <col min="767" max="767" width="3.71333333333333" style="9" customWidth="1"/>
    <col min="768" max="768" width="12.7133333333333" style="9" customWidth="1"/>
    <col min="769" max="770" width="11.4266666666667" style="9" hidden="1" customWidth="1"/>
    <col min="771" max="774" width="11.4266666666667" style="9"/>
    <col min="775" max="775" width="11.4266666666667" style="9" hidden="1" customWidth="1"/>
    <col min="776" max="776" width="11.4266666666667" style="9"/>
    <col min="777" max="777" width="2.28666666666667" style="9" customWidth="1"/>
    <col min="778" max="778" width="3.71333333333333" style="9" customWidth="1"/>
    <col min="779" max="779" width="6.14" style="9" customWidth="1"/>
    <col min="780" max="1015" width="11.4266666666667" style="9"/>
    <col min="1016" max="1016" width="78" style="9" customWidth="1"/>
    <col min="1017" max="1017" width="3.71333333333333" style="9" customWidth="1"/>
    <col min="1018" max="1018" width="15.14" style="9" customWidth="1"/>
    <col min="1019" max="1019" width="12.7133333333333" style="9" customWidth="1"/>
    <col min="1020" max="1020" width="12.2866666666667" style="9" customWidth="1"/>
    <col min="1021" max="1021" width="12.7133333333333" style="9" customWidth="1"/>
    <col min="1022" max="1022" width="11.4266666666667" style="9"/>
    <col min="1023" max="1023" width="3.71333333333333" style="9" customWidth="1"/>
    <col min="1024" max="1024" width="12.7133333333333" style="9" customWidth="1"/>
    <col min="1025" max="1026" width="11.4266666666667" style="9" hidden="1" customWidth="1"/>
    <col min="1027" max="1030" width="11.4266666666667" style="9"/>
    <col min="1031" max="1031" width="11.4266666666667" style="9" hidden="1" customWidth="1"/>
    <col min="1032" max="1032" width="11.4266666666667" style="9"/>
    <col min="1033" max="1033" width="2.28666666666667" style="9" customWidth="1"/>
    <col min="1034" max="1034" width="3.71333333333333" style="9" customWidth="1"/>
    <col min="1035" max="1035" width="6.14" style="9" customWidth="1"/>
    <col min="1036" max="1271" width="11.4266666666667" style="9"/>
    <col min="1272" max="1272" width="78" style="9" customWidth="1"/>
    <col min="1273" max="1273" width="3.71333333333333" style="9" customWidth="1"/>
    <col min="1274" max="1274" width="15.14" style="9" customWidth="1"/>
    <col min="1275" max="1275" width="12.7133333333333" style="9" customWidth="1"/>
    <col min="1276" max="1276" width="12.2866666666667" style="9" customWidth="1"/>
    <col min="1277" max="1277" width="12.7133333333333" style="9" customWidth="1"/>
    <col min="1278" max="1278" width="11.4266666666667" style="9"/>
    <col min="1279" max="1279" width="3.71333333333333" style="9" customWidth="1"/>
    <col min="1280" max="1280" width="12.7133333333333" style="9" customWidth="1"/>
    <col min="1281" max="1282" width="11.4266666666667" style="9" hidden="1" customWidth="1"/>
    <col min="1283" max="1286" width="11.4266666666667" style="9"/>
    <col min="1287" max="1287" width="11.4266666666667" style="9" hidden="1" customWidth="1"/>
    <col min="1288" max="1288" width="11.4266666666667" style="9"/>
    <col min="1289" max="1289" width="2.28666666666667" style="9" customWidth="1"/>
    <col min="1290" max="1290" width="3.71333333333333" style="9" customWidth="1"/>
    <col min="1291" max="1291" width="6.14" style="9" customWidth="1"/>
    <col min="1292" max="1527" width="11.4266666666667" style="9"/>
    <col min="1528" max="1528" width="78" style="9" customWidth="1"/>
    <col min="1529" max="1529" width="3.71333333333333" style="9" customWidth="1"/>
    <col min="1530" max="1530" width="15.14" style="9" customWidth="1"/>
    <col min="1531" max="1531" width="12.7133333333333" style="9" customWidth="1"/>
    <col min="1532" max="1532" width="12.2866666666667" style="9" customWidth="1"/>
    <col min="1533" max="1533" width="12.7133333333333" style="9" customWidth="1"/>
    <col min="1534" max="1534" width="11.4266666666667" style="9"/>
    <col min="1535" max="1535" width="3.71333333333333" style="9" customWidth="1"/>
    <col min="1536" max="1536" width="12.7133333333333" style="9" customWidth="1"/>
    <col min="1537" max="1538" width="11.4266666666667" style="9" hidden="1" customWidth="1"/>
    <col min="1539" max="1542" width="11.4266666666667" style="9"/>
    <col min="1543" max="1543" width="11.4266666666667" style="9" hidden="1" customWidth="1"/>
    <col min="1544" max="1544" width="11.4266666666667" style="9"/>
    <col min="1545" max="1545" width="2.28666666666667" style="9" customWidth="1"/>
    <col min="1546" max="1546" width="3.71333333333333" style="9" customWidth="1"/>
    <col min="1547" max="1547" width="6.14" style="9" customWidth="1"/>
    <col min="1548" max="1783" width="11.4266666666667" style="9"/>
    <col min="1784" max="1784" width="78" style="9" customWidth="1"/>
    <col min="1785" max="1785" width="3.71333333333333" style="9" customWidth="1"/>
    <col min="1786" max="1786" width="15.14" style="9" customWidth="1"/>
    <col min="1787" max="1787" width="12.7133333333333" style="9" customWidth="1"/>
    <col min="1788" max="1788" width="12.2866666666667" style="9" customWidth="1"/>
    <col min="1789" max="1789" width="12.7133333333333" style="9" customWidth="1"/>
    <col min="1790" max="1790" width="11.4266666666667" style="9"/>
    <col min="1791" max="1791" width="3.71333333333333" style="9" customWidth="1"/>
    <col min="1792" max="1792" width="12.7133333333333" style="9" customWidth="1"/>
    <col min="1793" max="1794" width="11.4266666666667" style="9" hidden="1" customWidth="1"/>
    <col min="1795" max="1798" width="11.4266666666667" style="9"/>
    <col min="1799" max="1799" width="11.4266666666667" style="9" hidden="1" customWidth="1"/>
    <col min="1800" max="1800" width="11.4266666666667" style="9"/>
    <col min="1801" max="1801" width="2.28666666666667" style="9" customWidth="1"/>
    <col min="1802" max="1802" width="3.71333333333333" style="9" customWidth="1"/>
    <col min="1803" max="1803" width="6.14" style="9" customWidth="1"/>
    <col min="1804" max="2039" width="11.4266666666667" style="9"/>
    <col min="2040" max="2040" width="78" style="9" customWidth="1"/>
    <col min="2041" max="2041" width="3.71333333333333" style="9" customWidth="1"/>
    <col min="2042" max="2042" width="15.14" style="9" customWidth="1"/>
    <col min="2043" max="2043" width="12.7133333333333" style="9" customWidth="1"/>
    <col min="2044" max="2044" width="12.2866666666667" style="9" customWidth="1"/>
    <col min="2045" max="2045" width="12.7133333333333" style="9" customWidth="1"/>
    <col min="2046" max="2046" width="11.4266666666667" style="9"/>
    <col min="2047" max="2047" width="3.71333333333333" style="9" customWidth="1"/>
    <col min="2048" max="2048" width="12.7133333333333" style="9" customWidth="1"/>
    <col min="2049" max="2050" width="11.4266666666667" style="9" hidden="1" customWidth="1"/>
    <col min="2051" max="2054" width="11.4266666666667" style="9"/>
    <col min="2055" max="2055" width="11.4266666666667" style="9" hidden="1" customWidth="1"/>
    <col min="2056" max="2056" width="11.4266666666667" style="9"/>
    <col min="2057" max="2057" width="2.28666666666667" style="9" customWidth="1"/>
    <col min="2058" max="2058" width="3.71333333333333" style="9" customWidth="1"/>
    <col min="2059" max="2059" width="6.14" style="9" customWidth="1"/>
    <col min="2060" max="2295" width="11.4266666666667" style="9"/>
    <col min="2296" max="2296" width="78" style="9" customWidth="1"/>
    <col min="2297" max="2297" width="3.71333333333333" style="9" customWidth="1"/>
    <col min="2298" max="2298" width="15.14" style="9" customWidth="1"/>
    <col min="2299" max="2299" width="12.7133333333333" style="9" customWidth="1"/>
    <col min="2300" max="2300" width="12.2866666666667" style="9" customWidth="1"/>
    <col min="2301" max="2301" width="12.7133333333333" style="9" customWidth="1"/>
    <col min="2302" max="2302" width="11.4266666666667" style="9"/>
    <col min="2303" max="2303" width="3.71333333333333" style="9" customWidth="1"/>
    <col min="2304" max="2304" width="12.7133333333333" style="9" customWidth="1"/>
    <col min="2305" max="2306" width="11.4266666666667" style="9" hidden="1" customWidth="1"/>
    <col min="2307" max="2310" width="11.4266666666667" style="9"/>
    <col min="2311" max="2311" width="11.4266666666667" style="9" hidden="1" customWidth="1"/>
    <col min="2312" max="2312" width="11.4266666666667" style="9"/>
    <col min="2313" max="2313" width="2.28666666666667" style="9" customWidth="1"/>
    <col min="2314" max="2314" width="3.71333333333333" style="9" customWidth="1"/>
    <col min="2315" max="2315" width="6.14" style="9" customWidth="1"/>
    <col min="2316" max="2551" width="11.4266666666667" style="9"/>
    <col min="2552" max="2552" width="78" style="9" customWidth="1"/>
    <col min="2553" max="2553" width="3.71333333333333" style="9" customWidth="1"/>
    <col min="2554" max="2554" width="15.14" style="9" customWidth="1"/>
    <col min="2555" max="2555" width="12.7133333333333" style="9" customWidth="1"/>
    <col min="2556" max="2556" width="12.2866666666667" style="9" customWidth="1"/>
    <col min="2557" max="2557" width="12.7133333333333" style="9" customWidth="1"/>
    <col min="2558" max="2558" width="11.4266666666667" style="9"/>
    <col min="2559" max="2559" width="3.71333333333333" style="9" customWidth="1"/>
    <col min="2560" max="2560" width="12.7133333333333" style="9" customWidth="1"/>
    <col min="2561" max="2562" width="11.4266666666667" style="9" hidden="1" customWidth="1"/>
    <col min="2563" max="2566" width="11.4266666666667" style="9"/>
    <col min="2567" max="2567" width="11.4266666666667" style="9" hidden="1" customWidth="1"/>
    <col min="2568" max="2568" width="11.4266666666667" style="9"/>
    <col min="2569" max="2569" width="2.28666666666667" style="9" customWidth="1"/>
    <col min="2570" max="2570" width="3.71333333333333" style="9" customWidth="1"/>
    <col min="2571" max="2571" width="6.14" style="9" customWidth="1"/>
    <col min="2572" max="2807" width="11.4266666666667" style="9"/>
    <col min="2808" max="2808" width="78" style="9" customWidth="1"/>
    <col min="2809" max="2809" width="3.71333333333333" style="9" customWidth="1"/>
    <col min="2810" max="2810" width="15.14" style="9" customWidth="1"/>
    <col min="2811" max="2811" width="12.7133333333333" style="9" customWidth="1"/>
    <col min="2812" max="2812" width="12.2866666666667" style="9" customWidth="1"/>
    <col min="2813" max="2813" width="12.7133333333333" style="9" customWidth="1"/>
    <col min="2814" max="2814" width="11.4266666666667" style="9"/>
    <col min="2815" max="2815" width="3.71333333333333" style="9" customWidth="1"/>
    <col min="2816" max="2816" width="12.7133333333333" style="9" customWidth="1"/>
    <col min="2817" max="2818" width="11.4266666666667" style="9" hidden="1" customWidth="1"/>
    <col min="2819" max="2822" width="11.4266666666667" style="9"/>
    <col min="2823" max="2823" width="11.4266666666667" style="9" hidden="1" customWidth="1"/>
    <col min="2824" max="2824" width="11.4266666666667" style="9"/>
    <col min="2825" max="2825" width="2.28666666666667" style="9" customWidth="1"/>
    <col min="2826" max="2826" width="3.71333333333333" style="9" customWidth="1"/>
    <col min="2827" max="2827" width="6.14" style="9" customWidth="1"/>
    <col min="2828" max="3063" width="11.4266666666667" style="9"/>
    <col min="3064" max="3064" width="78" style="9" customWidth="1"/>
    <col min="3065" max="3065" width="3.71333333333333" style="9" customWidth="1"/>
    <col min="3066" max="3066" width="15.14" style="9" customWidth="1"/>
    <col min="3067" max="3067" width="12.7133333333333" style="9" customWidth="1"/>
    <col min="3068" max="3068" width="12.2866666666667" style="9" customWidth="1"/>
    <col min="3069" max="3069" width="12.7133333333333" style="9" customWidth="1"/>
    <col min="3070" max="3070" width="11.4266666666667" style="9"/>
    <col min="3071" max="3071" width="3.71333333333333" style="9" customWidth="1"/>
    <col min="3072" max="3072" width="12.7133333333333" style="9" customWidth="1"/>
    <col min="3073" max="3074" width="11.4266666666667" style="9" hidden="1" customWidth="1"/>
    <col min="3075" max="3078" width="11.4266666666667" style="9"/>
    <col min="3079" max="3079" width="11.4266666666667" style="9" hidden="1" customWidth="1"/>
    <col min="3080" max="3080" width="11.4266666666667" style="9"/>
    <col min="3081" max="3081" width="2.28666666666667" style="9" customWidth="1"/>
    <col min="3082" max="3082" width="3.71333333333333" style="9" customWidth="1"/>
    <col min="3083" max="3083" width="6.14" style="9" customWidth="1"/>
    <col min="3084" max="3319" width="11.4266666666667" style="9"/>
    <col min="3320" max="3320" width="78" style="9" customWidth="1"/>
    <col min="3321" max="3321" width="3.71333333333333" style="9" customWidth="1"/>
    <col min="3322" max="3322" width="15.14" style="9" customWidth="1"/>
    <col min="3323" max="3323" width="12.7133333333333" style="9" customWidth="1"/>
    <col min="3324" max="3324" width="12.2866666666667" style="9" customWidth="1"/>
    <col min="3325" max="3325" width="12.7133333333333" style="9" customWidth="1"/>
    <col min="3326" max="3326" width="11.4266666666667" style="9"/>
    <col min="3327" max="3327" width="3.71333333333333" style="9" customWidth="1"/>
    <col min="3328" max="3328" width="12.7133333333333" style="9" customWidth="1"/>
    <col min="3329" max="3330" width="11.4266666666667" style="9" hidden="1" customWidth="1"/>
    <col min="3331" max="3334" width="11.4266666666667" style="9"/>
    <col min="3335" max="3335" width="11.4266666666667" style="9" hidden="1" customWidth="1"/>
    <col min="3336" max="3336" width="11.4266666666667" style="9"/>
    <col min="3337" max="3337" width="2.28666666666667" style="9" customWidth="1"/>
    <col min="3338" max="3338" width="3.71333333333333" style="9" customWidth="1"/>
    <col min="3339" max="3339" width="6.14" style="9" customWidth="1"/>
    <col min="3340" max="3575" width="11.4266666666667" style="9"/>
    <col min="3576" max="3576" width="78" style="9" customWidth="1"/>
    <col min="3577" max="3577" width="3.71333333333333" style="9" customWidth="1"/>
    <col min="3578" max="3578" width="15.14" style="9" customWidth="1"/>
    <col min="3579" max="3579" width="12.7133333333333" style="9" customWidth="1"/>
    <col min="3580" max="3580" width="12.2866666666667" style="9" customWidth="1"/>
    <col min="3581" max="3581" width="12.7133333333333" style="9" customWidth="1"/>
    <col min="3582" max="3582" width="11.4266666666667" style="9"/>
    <col min="3583" max="3583" width="3.71333333333333" style="9" customWidth="1"/>
    <col min="3584" max="3584" width="12.7133333333333" style="9" customWidth="1"/>
    <col min="3585" max="3586" width="11.4266666666667" style="9" hidden="1" customWidth="1"/>
    <col min="3587" max="3590" width="11.4266666666667" style="9"/>
    <col min="3591" max="3591" width="11.4266666666667" style="9" hidden="1" customWidth="1"/>
    <col min="3592" max="3592" width="11.4266666666667" style="9"/>
    <col min="3593" max="3593" width="2.28666666666667" style="9" customWidth="1"/>
    <col min="3594" max="3594" width="3.71333333333333" style="9" customWidth="1"/>
    <col min="3595" max="3595" width="6.14" style="9" customWidth="1"/>
    <col min="3596" max="3831" width="11.4266666666667" style="9"/>
    <col min="3832" max="3832" width="78" style="9" customWidth="1"/>
    <col min="3833" max="3833" width="3.71333333333333" style="9" customWidth="1"/>
    <col min="3834" max="3834" width="15.14" style="9" customWidth="1"/>
    <col min="3835" max="3835" width="12.7133333333333" style="9" customWidth="1"/>
    <col min="3836" max="3836" width="12.2866666666667" style="9" customWidth="1"/>
    <col min="3837" max="3837" width="12.7133333333333" style="9" customWidth="1"/>
    <col min="3838" max="3838" width="11.4266666666667" style="9"/>
    <col min="3839" max="3839" width="3.71333333333333" style="9" customWidth="1"/>
    <col min="3840" max="3840" width="12.7133333333333" style="9" customWidth="1"/>
    <col min="3841" max="3842" width="11.4266666666667" style="9" hidden="1" customWidth="1"/>
    <col min="3843" max="3846" width="11.4266666666667" style="9"/>
    <col min="3847" max="3847" width="11.4266666666667" style="9" hidden="1" customWidth="1"/>
    <col min="3848" max="3848" width="11.4266666666667" style="9"/>
    <col min="3849" max="3849" width="2.28666666666667" style="9" customWidth="1"/>
    <col min="3850" max="3850" width="3.71333333333333" style="9" customWidth="1"/>
    <col min="3851" max="3851" width="6.14" style="9" customWidth="1"/>
    <col min="3852" max="4087" width="11.4266666666667" style="9"/>
    <col min="4088" max="4088" width="78" style="9" customWidth="1"/>
    <col min="4089" max="4089" width="3.71333333333333" style="9" customWidth="1"/>
    <col min="4090" max="4090" width="15.14" style="9" customWidth="1"/>
    <col min="4091" max="4091" width="12.7133333333333" style="9" customWidth="1"/>
    <col min="4092" max="4092" width="12.2866666666667" style="9" customWidth="1"/>
    <col min="4093" max="4093" width="12.7133333333333" style="9" customWidth="1"/>
    <col min="4094" max="4094" width="11.4266666666667" style="9"/>
    <col min="4095" max="4095" width="3.71333333333333" style="9" customWidth="1"/>
    <col min="4096" max="4096" width="12.7133333333333" style="9" customWidth="1"/>
    <col min="4097" max="4098" width="11.4266666666667" style="9" hidden="1" customWidth="1"/>
    <col min="4099" max="4102" width="11.4266666666667" style="9"/>
    <col min="4103" max="4103" width="11.4266666666667" style="9" hidden="1" customWidth="1"/>
    <col min="4104" max="4104" width="11.4266666666667" style="9"/>
    <col min="4105" max="4105" width="2.28666666666667" style="9" customWidth="1"/>
    <col min="4106" max="4106" width="3.71333333333333" style="9" customWidth="1"/>
    <col min="4107" max="4107" width="6.14" style="9" customWidth="1"/>
    <col min="4108" max="4343" width="11.4266666666667" style="9"/>
    <col min="4344" max="4344" width="78" style="9" customWidth="1"/>
    <col min="4345" max="4345" width="3.71333333333333" style="9" customWidth="1"/>
    <col min="4346" max="4346" width="15.14" style="9" customWidth="1"/>
    <col min="4347" max="4347" width="12.7133333333333" style="9" customWidth="1"/>
    <col min="4348" max="4348" width="12.2866666666667" style="9" customWidth="1"/>
    <col min="4349" max="4349" width="12.7133333333333" style="9" customWidth="1"/>
    <col min="4350" max="4350" width="11.4266666666667" style="9"/>
    <col min="4351" max="4351" width="3.71333333333333" style="9" customWidth="1"/>
    <col min="4352" max="4352" width="12.7133333333333" style="9" customWidth="1"/>
    <col min="4353" max="4354" width="11.4266666666667" style="9" hidden="1" customWidth="1"/>
    <col min="4355" max="4358" width="11.4266666666667" style="9"/>
    <col min="4359" max="4359" width="11.4266666666667" style="9" hidden="1" customWidth="1"/>
    <col min="4360" max="4360" width="11.4266666666667" style="9"/>
    <col min="4361" max="4361" width="2.28666666666667" style="9" customWidth="1"/>
    <col min="4362" max="4362" width="3.71333333333333" style="9" customWidth="1"/>
    <col min="4363" max="4363" width="6.14" style="9" customWidth="1"/>
    <col min="4364" max="4599" width="11.4266666666667" style="9"/>
    <col min="4600" max="4600" width="78" style="9" customWidth="1"/>
    <col min="4601" max="4601" width="3.71333333333333" style="9" customWidth="1"/>
    <col min="4602" max="4602" width="15.14" style="9" customWidth="1"/>
    <col min="4603" max="4603" width="12.7133333333333" style="9" customWidth="1"/>
    <col min="4604" max="4604" width="12.2866666666667" style="9" customWidth="1"/>
    <col min="4605" max="4605" width="12.7133333333333" style="9" customWidth="1"/>
    <col min="4606" max="4606" width="11.4266666666667" style="9"/>
    <col min="4607" max="4607" width="3.71333333333333" style="9" customWidth="1"/>
    <col min="4608" max="4608" width="12.7133333333333" style="9" customWidth="1"/>
    <col min="4609" max="4610" width="11.4266666666667" style="9" hidden="1" customWidth="1"/>
    <col min="4611" max="4614" width="11.4266666666667" style="9"/>
    <col min="4615" max="4615" width="11.4266666666667" style="9" hidden="1" customWidth="1"/>
    <col min="4616" max="4616" width="11.4266666666667" style="9"/>
    <col min="4617" max="4617" width="2.28666666666667" style="9" customWidth="1"/>
    <col min="4618" max="4618" width="3.71333333333333" style="9" customWidth="1"/>
    <col min="4619" max="4619" width="6.14" style="9" customWidth="1"/>
    <col min="4620" max="4855" width="11.4266666666667" style="9"/>
    <col min="4856" max="4856" width="78" style="9" customWidth="1"/>
    <col min="4857" max="4857" width="3.71333333333333" style="9" customWidth="1"/>
    <col min="4858" max="4858" width="15.14" style="9" customWidth="1"/>
    <col min="4859" max="4859" width="12.7133333333333" style="9" customWidth="1"/>
    <col min="4860" max="4860" width="12.2866666666667" style="9" customWidth="1"/>
    <col min="4861" max="4861" width="12.7133333333333" style="9" customWidth="1"/>
    <col min="4862" max="4862" width="11.4266666666667" style="9"/>
    <col min="4863" max="4863" width="3.71333333333333" style="9" customWidth="1"/>
    <col min="4864" max="4864" width="12.7133333333333" style="9" customWidth="1"/>
    <col min="4865" max="4866" width="11.4266666666667" style="9" hidden="1" customWidth="1"/>
    <col min="4867" max="4870" width="11.4266666666667" style="9"/>
    <col min="4871" max="4871" width="11.4266666666667" style="9" hidden="1" customWidth="1"/>
    <col min="4872" max="4872" width="11.4266666666667" style="9"/>
    <col min="4873" max="4873" width="2.28666666666667" style="9" customWidth="1"/>
    <col min="4874" max="4874" width="3.71333333333333" style="9" customWidth="1"/>
    <col min="4875" max="4875" width="6.14" style="9" customWidth="1"/>
    <col min="4876" max="5111" width="11.4266666666667" style="9"/>
    <col min="5112" max="5112" width="78" style="9" customWidth="1"/>
    <col min="5113" max="5113" width="3.71333333333333" style="9" customWidth="1"/>
    <col min="5114" max="5114" width="15.14" style="9" customWidth="1"/>
    <col min="5115" max="5115" width="12.7133333333333" style="9" customWidth="1"/>
    <col min="5116" max="5116" width="12.2866666666667" style="9" customWidth="1"/>
    <col min="5117" max="5117" width="12.7133333333333" style="9" customWidth="1"/>
    <col min="5118" max="5118" width="11.4266666666667" style="9"/>
    <col min="5119" max="5119" width="3.71333333333333" style="9" customWidth="1"/>
    <col min="5120" max="5120" width="12.7133333333333" style="9" customWidth="1"/>
    <col min="5121" max="5122" width="11.4266666666667" style="9" hidden="1" customWidth="1"/>
    <col min="5123" max="5126" width="11.4266666666667" style="9"/>
    <col min="5127" max="5127" width="11.4266666666667" style="9" hidden="1" customWidth="1"/>
    <col min="5128" max="5128" width="11.4266666666667" style="9"/>
    <col min="5129" max="5129" width="2.28666666666667" style="9" customWidth="1"/>
    <col min="5130" max="5130" width="3.71333333333333" style="9" customWidth="1"/>
    <col min="5131" max="5131" width="6.14" style="9" customWidth="1"/>
    <col min="5132" max="5367" width="11.4266666666667" style="9"/>
    <col min="5368" max="5368" width="78" style="9" customWidth="1"/>
    <col min="5369" max="5369" width="3.71333333333333" style="9" customWidth="1"/>
    <col min="5370" max="5370" width="15.14" style="9" customWidth="1"/>
    <col min="5371" max="5371" width="12.7133333333333" style="9" customWidth="1"/>
    <col min="5372" max="5372" width="12.2866666666667" style="9" customWidth="1"/>
    <col min="5373" max="5373" width="12.7133333333333" style="9" customWidth="1"/>
    <col min="5374" max="5374" width="11.4266666666667" style="9"/>
    <col min="5375" max="5375" width="3.71333333333333" style="9" customWidth="1"/>
    <col min="5376" max="5376" width="12.7133333333333" style="9" customWidth="1"/>
    <col min="5377" max="5378" width="11.4266666666667" style="9" hidden="1" customWidth="1"/>
    <col min="5379" max="5382" width="11.4266666666667" style="9"/>
    <col min="5383" max="5383" width="11.4266666666667" style="9" hidden="1" customWidth="1"/>
    <col min="5384" max="5384" width="11.4266666666667" style="9"/>
    <col min="5385" max="5385" width="2.28666666666667" style="9" customWidth="1"/>
    <col min="5386" max="5386" width="3.71333333333333" style="9" customWidth="1"/>
    <col min="5387" max="5387" width="6.14" style="9" customWidth="1"/>
    <col min="5388" max="5623" width="11.4266666666667" style="9"/>
    <col min="5624" max="5624" width="78" style="9" customWidth="1"/>
    <col min="5625" max="5625" width="3.71333333333333" style="9" customWidth="1"/>
    <col min="5626" max="5626" width="15.14" style="9" customWidth="1"/>
    <col min="5627" max="5627" width="12.7133333333333" style="9" customWidth="1"/>
    <col min="5628" max="5628" width="12.2866666666667" style="9" customWidth="1"/>
    <col min="5629" max="5629" width="12.7133333333333" style="9" customWidth="1"/>
    <col min="5630" max="5630" width="11.4266666666667" style="9"/>
    <col min="5631" max="5631" width="3.71333333333333" style="9" customWidth="1"/>
    <col min="5632" max="5632" width="12.7133333333333" style="9" customWidth="1"/>
    <col min="5633" max="5634" width="11.4266666666667" style="9" hidden="1" customWidth="1"/>
    <col min="5635" max="5638" width="11.4266666666667" style="9"/>
    <col min="5639" max="5639" width="11.4266666666667" style="9" hidden="1" customWidth="1"/>
    <col min="5640" max="5640" width="11.4266666666667" style="9"/>
    <col min="5641" max="5641" width="2.28666666666667" style="9" customWidth="1"/>
    <col min="5642" max="5642" width="3.71333333333333" style="9" customWidth="1"/>
    <col min="5643" max="5643" width="6.14" style="9" customWidth="1"/>
    <col min="5644" max="5879" width="11.4266666666667" style="9"/>
    <col min="5880" max="5880" width="78" style="9" customWidth="1"/>
    <col min="5881" max="5881" width="3.71333333333333" style="9" customWidth="1"/>
    <col min="5882" max="5882" width="15.14" style="9" customWidth="1"/>
    <col min="5883" max="5883" width="12.7133333333333" style="9" customWidth="1"/>
    <col min="5884" max="5884" width="12.2866666666667" style="9" customWidth="1"/>
    <col min="5885" max="5885" width="12.7133333333333" style="9" customWidth="1"/>
    <col min="5886" max="5886" width="11.4266666666667" style="9"/>
    <col min="5887" max="5887" width="3.71333333333333" style="9" customWidth="1"/>
    <col min="5888" max="5888" width="12.7133333333333" style="9" customWidth="1"/>
    <col min="5889" max="5890" width="11.4266666666667" style="9" hidden="1" customWidth="1"/>
    <col min="5891" max="5894" width="11.4266666666667" style="9"/>
    <col min="5895" max="5895" width="11.4266666666667" style="9" hidden="1" customWidth="1"/>
    <col min="5896" max="5896" width="11.4266666666667" style="9"/>
    <col min="5897" max="5897" width="2.28666666666667" style="9" customWidth="1"/>
    <col min="5898" max="5898" width="3.71333333333333" style="9" customWidth="1"/>
    <col min="5899" max="5899" width="6.14" style="9" customWidth="1"/>
    <col min="5900" max="6135" width="11.4266666666667" style="9"/>
    <col min="6136" max="6136" width="78" style="9" customWidth="1"/>
    <col min="6137" max="6137" width="3.71333333333333" style="9" customWidth="1"/>
    <col min="6138" max="6138" width="15.14" style="9" customWidth="1"/>
    <col min="6139" max="6139" width="12.7133333333333" style="9" customWidth="1"/>
    <col min="6140" max="6140" width="12.2866666666667" style="9" customWidth="1"/>
    <col min="6141" max="6141" width="12.7133333333333" style="9" customWidth="1"/>
    <col min="6142" max="6142" width="11.4266666666667" style="9"/>
    <col min="6143" max="6143" width="3.71333333333333" style="9" customWidth="1"/>
    <col min="6144" max="6144" width="12.7133333333333" style="9" customWidth="1"/>
    <col min="6145" max="6146" width="11.4266666666667" style="9" hidden="1" customWidth="1"/>
    <col min="6147" max="6150" width="11.4266666666667" style="9"/>
    <col min="6151" max="6151" width="11.4266666666667" style="9" hidden="1" customWidth="1"/>
    <col min="6152" max="6152" width="11.4266666666667" style="9"/>
    <col min="6153" max="6153" width="2.28666666666667" style="9" customWidth="1"/>
    <col min="6154" max="6154" width="3.71333333333333" style="9" customWidth="1"/>
    <col min="6155" max="6155" width="6.14" style="9" customWidth="1"/>
    <col min="6156" max="6391" width="11.4266666666667" style="9"/>
    <col min="6392" max="6392" width="78" style="9" customWidth="1"/>
    <col min="6393" max="6393" width="3.71333333333333" style="9" customWidth="1"/>
    <col min="6394" max="6394" width="15.14" style="9" customWidth="1"/>
    <col min="6395" max="6395" width="12.7133333333333" style="9" customWidth="1"/>
    <col min="6396" max="6396" width="12.2866666666667" style="9" customWidth="1"/>
    <col min="6397" max="6397" width="12.7133333333333" style="9" customWidth="1"/>
    <col min="6398" max="6398" width="11.4266666666667" style="9"/>
    <col min="6399" max="6399" width="3.71333333333333" style="9" customWidth="1"/>
    <col min="6400" max="6400" width="12.7133333333333" style="9" customWidth="1"/>
    <col min="6401" max="6402" width="11.4266666666667" style="9" hidden="1" customWidth="1"/>
    <col min="6403" max="6406" width="11.4266666666667" style="9"/>
    <col min="6407" max="6407" width="11.4266666666667" style="9" hidden="1" customWidth="1"/>
    <col min="6408" max="6408" width="11.4266666666667" style="9"/>
    <col min="6409" max="6409" width="2.28666666666667" style="9" customWidth="1"/>
    <col min="6410" max="6410" width="3.71333333333333" style="9" customWidth="1"/>
    <col min="6411" max="6411" width="6.14" style="9" customWidth="1"/>
    <col min="6412" max="6647" width="11.4266666666667" style="9"/>
    <col min="6648" max="6648" width="78" style="9" customWidth="1"/>
    <col min="6649" max="6649" width="3.71333333333333" style="9" customWidth="1"/>
    <col min="6650" max="6650" width="15.14" style="9" customWidth="1"/>
    <col min="6651" max="6651" width="12.7133333333333" style="9" customWidth="1"/>
    <col min="6652" max="6652" width="12.2866666666667" style="9" customWidth="1"/>
    <col min="6653" max="6653" width="12.7133333333333" style="9" customWidth="1"/>
    <col min="6654" max="6654" width="11.4266666666667" style="9"/>
    <col min="6655" max="6655" width="3.71333333333333" style="9" customWidth="1"/>
    <col min="6656" max="6656" width="12.7133333333333" style="9" customWidth="1"/>
    <col min="6657" max="6658" width="11.4266666666667" style="9" hidden="1" customWidth="1"/>
    <col min="6659" max="6662" width="11.4266666666667" style="9"/>
    <col min="6663" max="6663" width="11.4266666666667" style="9" hidden="1" customWidth="1"/>
    <col min="6664" max="6664" width="11.4266666666667" style="9"/>
    <col min="6665" max="6665" width="2.28666666666667" style="9" customWidth="1"/>
    <col min="6666" max="6666" width="3.71333333333333" style="9" customWidth="1"/>
    <col min="6667" max="6667" width="6.14" style="9" customWidth="1"/>
    <col min="6668" max="6903" width="11.4266666666667" style="9"/>
    <col min="6904" max="6904" width="78" style="9" customWidth="1"/>
    <col min="6905" max="6905" width="3.71333333333333" style="9" customWidth="1"/>
    <col min="6906" max="6906" width="15.14" style="9" customWidth="1"/>
    <col min="6907" max="6907" width="12.7133333333333" style="9" customWidth="1"/>
    <col min="6908" max="6908" width="12.2866666666667" style="9" customWidth="1"/>
    <col min="6909" max="6909" width="12.7133333333333" style="9" customWidth="1"/>
    <col min="6910" max="6910" width="11.4266666666667" style="9"/>
    <col min="6911" max="6911" width="3.71333333333333" style="9" customWidth="1"/>
    <col min="6912" max="6912" width="12.7133333333333" style="9" customWidth="1"/>
    <col min="6913" max="6914" width="11.4266666666667" style="9" hidden="1" customWidth="1"/>
    <col min="6915" max="6918" width="11.4266666666667" style="9"/>
    <col min="6919" max="6919" width="11.4266666666667" style="9" hidden="1" customWidth="1"/>
    <col min="6920" max="6920" width="11.4266666666667" style="9"/>
    <col min="6921" max="6921" width="2.28666666666667" style="9" customWidth="1"/>
    <col min="6922" max="6922" width="3.71333333333333" style="9" customWidth="1"/>
    <col min="6923" max="6923" width="6.14" style="9" customWidth="1"/>
    <col min="6924" max="7159" width="11.4266666666667" style="9"/>
    <col min="7160" max="7160" width="78" style="9" customWidth="1"/>
    <col min="7161" max="7161" width="3.71333333333333" style="9" customWidth="1"/>
    <col min="7162" max="7162" width="15.14" style="9" customWidth="1"/>
    <col min="7163" max="7163" width="12.7133333333333" style="9" customWidth="1"/>
    <col min="7164" max="7164" width="12.2866666666667" style="9" customWidth="1"/>
    <col min="7165" max="7165" width="12.7133333333333" style="9" customWidth="1"/>
    <col min="7166" max="7166" width="11.4266666666667" style="9"/>
    <col min="7167" max="7167" width="3.71333333333333" style="9" customWidth="1"/>
    <col min="7168" max="7168" width="12.7133333333333" style="9" customWidth="1"/>
    <col min="7169" max="7170" width="11.4266666666667" style="9" hidden="1" customWidth="1"/>
    <col min="7171" max="7174" width="11.4266666666667" style="9"/>
    <col min="7175" max="7175" width="11.4266666666667" style="9" hidden="1" customWidth="1"/>
    <col min="7176" max="7176" width="11.4266666666667" style="9"/>
    <col min="7177" max="7177" width="2.28666666666667" style="9" customWidth="1"/>
    <col min="7178" max="7178" width="3.71333333333333" style="9" customWidth="1"/>
    <col min="7179" max="7179" width="6.14" style="9" customWidth="1"/>
    <col min="7180" max="7415" width="11.4266666666667" style="9"/>
    <col min="7416" max="7416" width="78" style="9" customWidth="1"/>
    <col min="7417" max="7417" width="3.71333333333333" style="9" customWidth="1"/>
    <col min="7418" max="7418" width="15.14" style="9" customWidth="1"/>
    <col min="7419" max="7419" width="12.7133333333333" style="9" customWidth="1"/>
    <col min="7420" max="7420" width="12.2866666666667" style="9" customWidth="1"/>
    <col min="7421" max="7421" width="12.7133333333333" style="9" customWidth="1"/>
    <col min="7422" max="7422" width="11.4266666666667" style="9"/>
    <col min="7423" max="7423" width="3.71333333333333" style="9" customWidth="1"/>
    <col min="7424" max="7424" width="12.7133333333333" style="9" customWidth="1"/>
    <col min="7425" max="7426" width="11.4266666666667" style="9" hidden="1" customWidth="1"/>
    <col min="7427" max="7430" width="11.4266666666667" style="9"/>
    <col min="7431" max="7431" width="11.4266666666667" style="9" hidden="1" customWidth="1"/>
    <col min="7432" max="7432" width="11.4266666666667" style="9"/>
    <col min="7433" max="7433" width="2.28666666666667" style="9" customWidth="1"/>
    <col min="7434" max="7434" width="3.71333333333333" style="9" customWidth="1"/>
    <col min="7435" max="7435" width="6.14" style="9" customWidth="1"/>
    <col min="7436" max="7671" width="11.4266666666667" style="9"/>
    <col min="7672" max="7672" width="78" style="9" customWidth="1"/>
    <col min="7673" max="7673" width="3.71333333333333" style="9" customWidth="1"/>
    <col min="7674" max="7674" width="15.14" style="9" customWidth="1"/>
    <col min="7675" max="7675" width="12.7133333333333" style="9" customWidth="1"/>
    <col min="7676" max="7676" width="12.2866666666667" style="9" customWidth="1"/>
    <col min="7677" max="7677" width="12.7133333333333" style="9" customWidth="1"/>
    <col min="7678" max="7678" width="11.4266666666667" style="9"/>
    <col min="7679" max="7679" width="3.71333333333333" style="9" customWidth="1"/>
    <col min="7680" max="7680" width="12.7133333333333" style="9" customWidth="1"/>
    <col min="7681" max="7682" width="11.4266666666667" style="9" hidden="1" customWidth="1"/>
    <col min="7683" max="7686" width="11.4266666666667" style="9"/>
    <col min="7687" max="7687" width="11.4266666666667" style="9" hidden="1" customWidth="1"/>
    <col min="7688" max="7688" width="11.4266666666667" style="9"/>
    <col min="7689" max="7689" width="2.28666666666667" style="9" customWidth="1"/>
    <col min="7690" max="7690" width="3.71333333333333" style="9" customWidth="1"/>
    <col min="7691" max="7691" width="6.14" style="9" customWidth="1"/>
    <col min="7692" max="7927" width="11.4266666666667" style="9"/>
    <col min="7928" max="7928" width="78" style="9" customWidth="1"/>
    <col min="7929" max="7929" width="3.71333333333333" style="9" customWidth="1"/>
    <col min="7930" max="7930" width="15.14" style="9" customWidth="1"/>
    <col min="7931" max="7931" width="12.7133333333333" style="9" customWidth="1"/>
    <col min="7932" max="7932" width="12.2866666666667" style="9" customWidth="1"/>
    <col min="7933" max="7933" width="12.7133333333333" style="9" customWidth="1"/>
    <col min="7934" max="7934" width="11.4266666666667" style="9"/>
    <col min="7935" max="7935" width="3.71333333333333" style="9" customWidth="1"/>
    <col min="7936" max="7936" width="12.7133333333333" style="9" customWidth="1"/>
    <col min="7937" max="7938" width="11.4266666666667" style="9" hidden="1" customWidth="1"/>
    <col min="7939" max="7942" width="11.4266666666667" style="9"/>
    <col min="7943" max="7943" width="11.4266666666667" style="9" hidden="1" customWidth="1"/>
    <col min="7944" max="7944" width="11.4266666666667" style="9"/>
    <col min="7945" max="7945" width="2.28666666666667" style="9" customWidth="1"/>
    <col min="7946" max="7946" width="3.71333333333333" style="9" customWidth="1"/>
    <col min="7947" max="7947" width="6.14" style="9" customWidth="1"/>
    <col min="7948" max="8183" width="11.4266666666667" style="9"/>
    <col min="8184" max="8184" width="78" style="9" customWidth="1"/>
    <col min="8185" max="8185" width="3.71333333333333" style="9" customWidth="1"/>
    <col min="8186" max="8186" width="15.14" style="9" customWidth="1"/>
    <col min="8187" max="8187" width="12.7133333333333" style="9" customWidth="1"/>
    <col min="8188" max="8188" width="12.2866666666667" style="9" customWidth="1"/>
    <col min="8189" max="8189" width="12.7133333333333" style="9" customWidth="1"/>
    <col min="8190" max="8190" width="11.4266666666667" style="9"/>
    <col min="8191" max="8191" width="3.71333333333333" style="9" customWidth="1"/>
    <col min="8192" max="8192" width="12.7133333333333" style="9" customWidth="1"/>
    <col min="8193" max="8194" width="11.4266666666667" style="9" hidden="1" customWidth="1"/>
    <col min="8195" max="8198" width="11.4266666666667" style="9"/>
    <col min="8199" max="8199" width="11.4266666666667" style="9" hidden="1" customWidth="1"/>
    <col min="8200" max="8200" width="11.4266666666667" style="9"/>
    <col min="8201" max="8201" width="2.28666666666667" style="9" customWidth="1"/>
    <col min="8202" max="8202" width="3.71333333333333" style="9" customWidth="1"/>
    <col min="8203" max="8203" width="6.14" style="9" customWidth="1"/>
    <col min="8204" max="8439" width="11.4266666666667" style="9"/>
    <col min="8440" max="8440" width="78" style="9" customWidth="1"/>
    <col min="8441" max="8441" width="3.71333333333333" style="9" customWidth="1"/>
    <col min="8442" max="8442" width="15.14" style="9" customWidth="1"/>
    <col min="8443" max="8443" width="12.7133333333333" style="9" customWidth="1"/>
    <col min="8444" max="8444" width="12.2866666666667" style="9" customWidth="1"/>
    <col min="8445" max="8445" width="12.7133333333333" style="9" customWidth="1"/>
    <col min="8446" max="8446" width="11.4266666666667" style="9"/>
    <col min="8447" max="8447" width="3.71333333333333" style="9" customWidth="1"/>
    <col min="8448" max="8448" width="12.7133333333333" style="9" customWidth="1"/>
    <col min="8449" max="8450" width="11.4266666666667" style="9" hidden="1" customWidth="1"/>
    <col min="8451" max="8454" width="11.4266666666667" style="9"/>
    <col min="8455" max="8455" width="11.4266666666667" style="9" hidden="1" customWidth="1"/>
    <col min="8456" max="8456" width="11.4266666666667" style="9"/>
    <col min="8457" max="8457" width="2.28666666666667" style="9" customWidth="1"/>
    <col min="8458" max="8458" width="3.71333333333333" style="9" customWidth="1"/>
    <col min="8459" max="8459" width="6.14" style="9" customWidth="1"/>
    <col min="8460" max="8695" width="11.4266666666667" style="9"/>
    <col min="8696" max="8696" width="78" style="9" customWidth="1"/>
    <col min="8697" max="8697" width="3.71333333333333" style="9" customWidth="1"/>
    <col min="8698" max="8698" width="15.14" style="9" customWidth="1"/>
    <col min="8699" max="8699" width="12.7133333333333" style="9" customWidth="1"/>
    <col min="8700" max="8700" width="12.2866666666667" style="9" customWidth="1"/>
    <col min="8701" max="8701" width="12.7133333333333" style="9" customWidth="1"/>
    <col min="8702" max="8702" width="11.4266666666667" style="9"/>
    <col min="8703" max="8703" width="3.71333333333333" style="9" customWidth="1"/>
    <col min="8704" max="8704" width="12.7133333333333" style="9" customWidth="1"/>
    <col min="8705" max="8706" width="11.4266666666667" style="9" hidden="1" customWidth="1"/>
    <col min="8707" max="8710" width="11.4266666666667" style="9"/>
    <col min="8711" max="8711" width="11.4266666666667" style="9" hidden="1" customWidth="1"/>
    <col min="8712" max="8712" width="11.4266666666667" style="9"/>
    <col min="8713" max="8713" width="2.28666666666667" style="9" customWidth="1"/>
    <col min="8714" max="8714" width="3.71333333333333" style="9" customWidth="1"/>
    <col min="8715" max="8715" width="6.14" style="9" customWidth="1"/>
    <col min="8716" max="8951" width="11.4266666666667" style="9"/>
    <col min="8952" max="8952" width="78" style="9" customWidth="1"/>
    <col min="8953" max="8953" width="3.71333333333333" style="9" customWidth="1"/>
    <col min="8954" max="8954" width="15.14" style="9" customWidth="1"/>
    <col min="8955" max="8955" width="12.7133333333333" style="9" customWidth="1"/>
    <col min="8956" max="8956" width="12.2866666666667" style="9" customWidth="1"/>
    <col min="8957" max="8957" width="12.7133333333333" style="9" customWidth="1"/>
    <col min="8958" max="8958" width="11.4266666666667" style="9"/>
    <col min="8959" max="8959" width="3.71333333333333" style="9" customWidth="1"/>
    <col min="8960" max="8960" width="12.7133333333333" style="9" customWidth="1"/>
    <col min="8961" max="8962" width="11.4266666666667" style="9" hidden="1" customWidth="1"/>
    <col min="8963" max="8966" width="11.4266666666667" style="9"/>
    <col min="8967" max="8967" width="11.4266666666667" style="9" hidden="1" customWidth="1"/>
    <col min="8968" max="8968" width="11.4266666666667" style="9"/>
    <col min="8969" max="8969" width="2.28666666666667" style="9" customWidth="1"/>
    <col min="8970" max="8970" width="3.71333333333333" style="9" customWidth="1"/>
    <col min="8971" max="8971" width="6.14" style="9" customWidth="1"/>
    <col min="8972" max="9207" width="11.4266666666667" style="9"/>
    <col min="9208" max="9208" width="78" style="9" customWidth="1"/>
    <col min="9209" max="9209" width="3.71333333333333" style="9" customWidth="1"/>
    <col min="9210" max="9210" width="15.14" style="9" customWidth="1"/>
    <col min="9211" max="9211" width="12.7133333333333" style="9" customWidth="1"/>
    <col min="9212" max="9212" width="12.2866666666667" style="9" customWidth="1"/>
    <col min="9213" max="9213" width="12.7133333333333" style="9" customWidth="1"/>
    <col min="9214" max="9214" width="11.4266666666667" style="9"/>
    <col min="9215" max="9215" width="3.71333333333333" style="9" customWidth="1"/>
    <col min="9216" max="9216" width="12.7133333333333" style="9" customWidth="1"/>
    <col min="9217" max="9218" width="11.4266666666667" style="9" hidden="1" customWidth="1"/>
    <col min="9219" max="9222" width="11.4266666666667" style="9"/>
    <col min="9223" max="9223" width="11.4266666666667" style="9" hidden="1" customWidth="1"/>
    <col min="9224" max="9224" width="11.4266666666667" style="9"/>
    <col min="9225" max="9225" width="2.28666666666667" style="9" customWidth="1"/>
    <col min="9226" max="9226" width="3.71333333333333" style="9" customWidth="1"/>
    <col min="9227" max="9227" width="6.14" style="9" customWidth="1"/>
    <col min="9228" max="9463" width="11.4266666666667" style="9"/>
    <col min="9464" max="9464" width="78" style="9" customWidth="1"/>
    <col min="9465" max="9465" width="3.71333333333333" style="9" customWidth="1"/>
    <col min="9466" max="9466" width="15.14" style="9" customWidth="1"/>
    <col min="9467" max="9467" width="12.7133333333333" style="9" customWidth="1"/>
    <col min="9468" max="9468" width="12.2866666666667" style="9" customWidth="1"/>
    <col min="9469" max="9469" width="12.7133333333333" style="9" customWidth="1"/>
    <col min="9470" max="9470" width="11.4266666666667" style="9"/>
    <col min="9471" max="9471" width="3.71333333333333" style="9" customWidth="1"/>
    <col min="9472" max="9472" width="12.7133333333333" style="9" customWidth="1"/>
    <col min="9473" max="9474" width="11.4266666666667" style="9" hidden="1" customWidth="1"/>
    <col min="9475" max="9478" width="11.4266666666667" style="9"/>
    <col min="9479" max="9479" width="11.4266666666667" style="9" hidden="1" customWidth="1"/>
    <col min="9480" max="9480" width="11.4266666666667" style="9"/>
    <col min="9481" max="9481" width="2.28666666666667" style="9" customWidth="1"/>
    <col min="9482" max="9482" width="3.71333333333333" style="9" customWidth="1"/>
    <col min="9483" max="9483" width="6.14" style="9" customWidth="1"/>
    <col min="9484" max="9719" width="11.4266666666667" style="9"/>
    <col min="9720" max="9720" width="78" style="9" customWidth="1"/>
    <col min="9721" max="9721" width="3.71333333333333" style="9" customWidth="1"/>
    <col min="9722" max="9722" width="15.14" style="9" customWidth="1"/>
    <col min="9723" max="9723" width="12.7133333333333" style="9" customWidth="1"/>
    <col min="9724" max="9724" width="12.2866666666667" style="9" customWidth="1"/>
    <col min="9725" max="9725" width="12.7133333333333" style="9" customWidth="1"/>
    <col min="9726" max="9726" width="11.4266666666667" style="9"/>
    <col min="9727" max="9727" width="3.71333333333333" style="9" customWidth="1"/>
    <col min="9728" max="9728" width="12.7133333333333" style="9" customWidth="1"/>
    <col min="9729" max="9730" width="11.4266666666667" style="9" hidden="1" customWidth="1"/>
    <col min="9731" max="9734" width="11.4266666666667" style="9"/>
    <col min="9735" max="9735" width="11.4266666666667" style="9" hidden="1" customWidth="1"/>
    <col min="9736" max="9736" width="11.4266666666667" style="9"/>
    <col min="9737" max="9737" width="2.28666666666667" style="9" customWidth="1"/>
    <col min="9738" max="9738" width="3.71333333333333" style="9" customWidth="1"/>
    <col min="9739" max="9739" width="6.14" style="9" customWidth="1"/>
    <col min="9740" max="9975" width="11.4266666666667" style="9"/>
    <col min="9976" max="9976" width="78" style="9" customWidth="1"/>
    <col min="9977" max="9977" width="3.71333333333333" style="9" customWidth="1"/>
    <col min="9978" max="9978" width="15.14" style="9" customWidth="1"/>
    <col min="9979" max="9979" width="12.7133333333333" style="9" customWidth="1"/>
    <col min="9980" max="9980" width="12.2866666666667" style="9" customWidth="1"/>
    <col min="9981" max="9981" width="12.7133333333333" style="9" customWidth="1"/>
    <col min="9982" max="9982" width="11.4266666666667" style="9"/>
    <col min="9983" max="9983" width="3.71333333333333" style="9" customWidth="1"/>
    <col min="9984" max="9984" width="12.7133333333333" style="9" customWidth="1"/>
    <col min="9985" max="9986" width="11.4266666666667" style="9" hidden="1" customWidth="1"/>
    <col min="9987" max="9990" width="11.4266666666667" style="9"/>
    <col min="9991" max="9991" width="11.4266666666667" style="9" hidden="1" customWidth="1"/>
    <col min="9992" max="9992" width="11.4266666666667" style="9"/>
    <col min="9993" max="9993" width="2.28666666666667" style="9" customWidth="1"/>
    <col min="9994" max="9994" width="3.71333333333333" style="9" customWidth="1"/>
    <col min="9995" max="9995" width="6.14" style="9" customWidth="1"/>
    <col min="9996" max="10231" width="11.4266666666667" style="9"/>
    <col min="10232" max="10232" width="78" style="9" customWidth="1"/>
    <col min="10233" max="10233" width="3.71333333333333" style="9" customWidth="1"/>
    <col min="10234" max="10234" width="15.14" style="9" customWidth="1"/>
    <col min="10235" max="10235" width="12.7133333333333" style="9" customWidth="1"/>
    <col min="10236" max="10236" width="12.2866666666667" style="9" customWidth="1"/>
    <col min="10237" max="10237" width="12.7133333333333" style="9" customWidth="1"/>
    <col min="10238" max="10238" width="11.4266666666667" style="9"/>
    <col min="10239" max="10239" width="3.71333333333333" style="9" customWidth="1"/>
    <col min="10240" max="10240" width="12.7133333333333" style="9" customWidth="1"/>
    <col min="10241" max="10242" width="11.4266666666667" style="9" hidden="1" customWidth="1"/>
    <col min="10243" max="10246" width="11.4266666666667" style="9"/>
    <col min="10247" max="10247" width="11.4266666666667" style="9" hidden="1" customWidth="1"/>
    <col min="10248" max="10248" width="11.4266666666667" style="9"/>
    <col min="10249" max="10249" width="2.28666666666667" style="9" customWidth="1"/>
    <col min="10250" max="10250" width="3.71333333333333" style="9" customWidth="1"/>
    <col min="10251" max="10251" width="6.14" style="9" customWidth="1"/>
    <col min="10252" max="10487" width="11.4266666666667" style="9"/>
    <col min="10488" max="10488" width="78" style="9" customWidth="1"/>
    <col min="10489" max="10489" width="3.71333333333333" style="9" customWidth="1"/>
    <col min="10490" max="10490" width="15.14" style="9" customWidth="1"/>
    <col min="10491" max="10491" width="12.7133333333333" style="9" customWidth="1"/>
    <col min="10492" max="10492" width="12.2866666666667" style="9" customWidth="1"/>
    <col min="10493" max="10493" width="12.7133333333333" style="9" customWidth="1"/>
    <col min="10494" max="10494" width="11.4266666666667" style="9"/>
    <col min="10495" max="10495" width="3.71333333333333" style="9" customWidth="1"/>
    <col min="10496" max="10496" width="12.7133333333333" style="9" customWidth="1"/>
    <col min="10497" max="10498" width="11.4266666666667" style="9" hidden="1" customWidth="1"/>
    <col min="10499" max="10502" width="11.4266666666667" style="9"/>
    <col min="10503" max="10503" width="11.4266666666667" style="9" hidden="1" customWidth="1"/>
    <col min="10504" max="10504" width="11.4266666666667" style="9"/>
    <col min="10505" max="10505" width="2.28666666666667" style="9" customWidth="1"/>
    <col min="10506" max="10506" width="3.71333333333333" style="9" customWidth="1"/>
    <col min="10507" max="10507" width="6.14" style="9" customWidth="1"/>
    <col min="10508" max="10743" width="11.4266666666667" style="9"/>
    <col min="10744" max="10744" width="78" style="9" customWidth="1"/>
    <col min="10745" max="10745" width="3.71333333333333" style="9" customWidth="1"/>
    <col min="10746" max="10746" width="15.14" style="9" customWidth="1"/>
    <col min="10747" max="10747" width="12.7133333333333" style="9" customWidth="1"/>
    <col min="10748" max="10748" width="12.2866666666667" style="9" customWidth="1"/>
    <col min="10749" max="10749" width="12.7133333333333" style="9" customWidth="1"/>
    <col min="10750" max="10750" width="11.4266666666667" style="9"/>
    <col min="10751" max="10751" width="3.71333333333333" style="9" customWidth="1"/>
    <col min="10752" max="10752" width="12.7133333333333" style="9" customWidth="1"/>
    <col min="10753" max="10754" width="11.4266666666667" style="9" hidden="1" customWidth="1"/>
    <col min="10755" max="10758" width="11.4266666666667" style="9"/>
    <col min="10759" max="10759" width="11.4266666666667" style="9" hidden="1" customWidth="1"/>
    <col min="10760" max="10760" width="11.4266666666667" style="9"/>
    <col min="10761" max="10761" width="2.28666666666667" style="9" customWidth="1"/>
    <col min="10762" max="10762" width="3.71333333333333" style="9" customWidth="1"/>
    <col min="10763" max="10763" width="6.14" style="9" customWidth="1"/>
    <col min="10764" max="10999" width="11.4266666666667" style="9"/>
    <col min="11000" max="11000" width="78" style="9" customWidth="1"/>
    <col min="11001" max="11001" width="3.71333333333333" style="9" customWidth="1"/>
    <col min="11002" max="11002" width="15.14" style="9" customWidth="1"/>
    <col min="11003" max="11003" width="12.7133333333333" style="9" customWidth="1"/>
    <col min="11004" max="11004" width="12.2866666666667" style="9" customWidth="1"/>
    <col min="11005" max="11005" width="12.7133333333333" style="9" customWidth="1"/>
    <col min="11006" max="11006" width="11.4266666666667" style="9"/>
    <col min="11007" max="11007" width="3.71333333333333" style="9" customWidth="1"/>
    <col min="11008" max="11008" width="12.7133333333333" style="9" customWidth="1"/>
    <col min="11009" max="11010" width="11.4266666666667" style="9" hidden="1" customWidth="1"/>
    <col min="11011" max="11014" width="11.4266666666667" style="9"/>
    <col min="11015" max="11015" width="11.4266666666667" style="9" hidden="1" customWidth="1"/>
    <col min="11016" max="11016" width="11.4266666666667" style="9"/>
    <col min="11017" max="11017" width="2.28666666666667" style="9" customWidth="1"/>
    <col min="11018" max="11018" width="3.71333333333333" style="9" customWidth="1"/>
    <col min="11019" max="11019" width="6.14" style="9" customWidth="1"/>
    <col min="11020" max="11255" width="11.4266666666667" style="9"/>
    <col min="11256" max="11256" width="78" style="9" customWidth="1"/>
    <col min="11257" max="11257" width="3.71333333333333" style="9" customWidth="1"/>
    <col min="11258" max="11258" width="15.14" style="9" customWidth="1"/>
    <col min="11259" max="11259" width="12.7133333333333" style="9" customWidth="1"/>
    <col min="11260" max="11260" width="12.2866666666667" style="9" customWidth="1"/>
    <col min="11261" max="11261" width="12.7133333333333" style="9" customWidth="1"/>
    <col min="11262" max="11262" width="11.4266666666667" style="9"/>
    <col min="11263" max="11263" width="3.71333333333333" style="9" customWidth="1"/>
    <col min="11264" max="11264" width="12.7133333333333" style="9" customWidth="1"/>
    <col min="11265" max="11266" width="11.4266666666667" style="9" hidden="1" customWidth="1"/>
    <col min="11267" max="11270" width="11.4266666666667" style="9"/>
    <col min="11271" max="11271" width="11.4266666666667" style="9" hidden="1" customWidth="1"/>
    <col min="11272" max="11272" width="11.4266666666667" style="9"/>
    <col min="11273" max="11273" width="2.28666666666667" style="9" customWidth="1"/>
    <col min="11274" max="11274" width="3.71333333333333" style="9" customWidth="1"/>
    <col min="11275" max="11275" width="6.14" style="9" customWidth="1"/>
    <col min="11276" max="11511" width="11.4266666666667" style="9"/>
    <col min="11512" max="11512" width="78" style="9" customWidth="1"/>
    <col min="11513" max="11513" width="3.71333333333333" style="9" customWidth="1"/>
    <col min="11514" max="11514" width="15.14" style="9" customWidth="1"/>
    <col min="11515" max="11515" width="12.7133333333333" style="9" customWidth="1"/>
    <col min="11516" max="11516" width="12.2866666666667" style="9" customWidth="1"/>
    <col min="11517" max="11517" width="12.7133333333333" style="9" customWidth="1"/>
    <col min="11518" max="11518" width="11.4266666666667" style="9"/>
    <col min="11519" max="11519" width="3.71333333333333" style="9" customWidth="1"/>
    <col min="11520" max="11520" width="12.7133333333333" style="9" customWidth="1"/>
    <col min="11521" max="11522" width="11.4266666666667" style="9" hidden="1" customWidth="1"/>
    <col min="11523" max="11526" width="11.4266666666667" style="9"/>
    <col min="11527" max="11527" width="11.4266666666667" style="9" hidden="1" customWidth="1"/>
    <col min="11528" max="11528" width="11.4266666666667" style="9"/>
    <col min="11529" max="11529" width="2.28666666666667" style="9" customWidth="1"/>
    <col min="11530" max="11530" width="3.71333333333333" style="9" customWidth="1"/>
    <col min="11531" max="11531" width="6.14" style="9" customWidth="1"/>
    <col min="11532" max="11767" width="11.4266666666667" style="9"/>
    <col min="11768" max="11768" width="78" style="9" customWidth="1"/>
    <col min="11769" max="11769" width="3.71333333333333" style="9" customWidth="1"/>
    <col min="11770" max="11770" width="15.14" style="9" customWidth="1"/>
    <col min="11771" max="11771" width="12.7133333333333" style="9" customWidth="1"/>
    <col min="11772" max="11772" width="12.2866666666667" style="9" customWidth="1"/>
    <col min="11773" max="11773" width="12.7133333333333" style="9" customWidth="1"/>
    <col min="11774" max="11774" width="11.4266666666667" style="9"/>
    <col min="11775" max="11775" width="3.71333333333333" style="9" customWidth="1"/>
    <col min="11776" max="11776" width="12.7133333333333" style="9" customWidth="1"/>
    <col min="11777" max="11778" width="11.4266666666667" style="9" hidden="1" customWidth="1"/>
    <col min="11779" max="11782" width="11.4266666666667" style="9"/>
    <col min="11783" max="11783" width="11.4266666666667" style="9" hidden="1" customWidth="1"/>
    <col min="11784" max="11784" width="11.4266666666667" style="9"/>
    <col min="11785" max="11785" width="2.28666666666667" style="9" customWidth="1"/>
    <col min="11786" max="11786" width="3.71333333333333" style="9" customWidth="1"/>
    <col min="11787" max="11787" width="6.14" style="9" customWidth="1"/>
    <col min="11788" max="12023" width="11.4266666666667" style="9"/>
    <col min="12024" max="12024" width="78" style="9" customWidth="1"/>
    <col min="12025" max="12025" width="3.71333333333333" style="9" customWidth="1"/>
    <col min="12026" max="12026" width="15.14" style="9" customWidth="1"/>
    <col min="12027" max="12027" width="12.7133333333333" style="9" customWidth="1"/>
    <col min="12028" max="12028" width="12.2866666666667" style="9" customWidth="1"/>
    <col min="12029" max="12029" width="12.7133333333333" style="9" customWidth="1"/>
    <col min="12030" max="12030" width="11.4266666666667" style="9"/>
    <col min="12031" max="12031" width="3.71333333333333" style="9" customWidth="1"/>
    <col min="12032" max="12032" width="12.7133333333333" style="9" customWidth="1"/>
    <col min="12033" max="12034" width="11.4266666666667" style="9" hidden="1" customWidth="1"/>
    <col min="12035" max="12038" width="11.4266666666667" style="9"/>
    <col min="12039" max="12039" width="11.4266666666667" style="9" hidden="1" customWidth="1"/>
    <col min="12040" max="12040" width="11.4266666666667" style="9"/>
    <col min="12041" max="12041" width="2.28666666666667" style="9" customWidth="1"/>
    <col min="12042" max="12042" width="3.71333333333333" style="9" customWidth="1"/>
    <col min="12043" max="12043" width="6.14" style="9" customWidth="1"/>
    <col min="12044" max="12279" width="11.4266666666667" style="9"/>
    <col min="12280" max="12280" width="78" style="9" customWidth="1"/>
    <col min="12281" max="12281" width="3.71333333333333" style="9" customWidth="1"/>
    <col min="12282" max="12282" width="15.14" style="9" customWidth="1"/>
    <col min="12283" max="12283" width="12.7133333333333" style="9" customWidth="1"/>
    <col min="12284" max="12284" width="12.2866666666667" style="9" customWidth="1"/>
    <col min="12285" max="12285" width="12.7133333333333" style="9" customWidth="1"/>
    <col min="12286" max="12286" width="11.4266666666667" style="9"/>
    <col min="12287" max="12287" width="3.71333333333333" style="9" customWidth="1"/>
    <col min="12288" max="12288" width="12.7133333333333" style="9" customWidth="1"/>
    <col min="12289" max="12290" width="11.4266666666667" style="9" hidden="1" customWidth="1"/>
    <col min="12291" max="12294" width="11.4266666666667" style="9"/>
    <col min="12295" max="12295" width="11.4266666666667" style="9" hidden="1" customWidth="1"/>
    <col min="12296" max="12296" width="11.4266666666667" style="9"/>
    <col min="12297" max="12297" width="2.28666666666667" style="9" customWidth="1"/>
    <col min="12298" max="12298" width="3.71333333333333" style="9" customWidth="1"/>
    <col min="12299" max="12299" width="6.14" style="9" customWidth="1"/>
    <col min="12300" max="12535" width="11.4266666666667" style="9"/>
    <col min="12536" max="12536" width="78" style="9" customWidth="1"/>
    <col min="12537" max="12537" width="3.71333333333333" style="9" customWidth="1"/>
    <col min="12538" max="12538" width="15.14" style="9" customWidth="1"/>
    <col min="12539" max="12539" width="12.7133333333333" style="9" customWidth="1"/>
    <col min="12540" max="12540" width="12.2866666666667" style="9" customWidth="1"/>
    <col min="12541" max="12541" width="12.7133333333333" style="9" customWidth="1"/>
    <col min="12542" max="12542" width="11.4266666666667" style="9"/>
    <col min="12543" max="12543" width="3.71333333333333" style="9" customWidth="1"/>
    <col min="12544" max="12544" width="12.7133333333333" style="9" customWidth="1"/>
    <col min="12545" max="12546" width="11.4266666666667" style="9" hidden="1" customWidth="1"/>
    <col min="12547" max="12550" width="11.4266666666667" style="9"/>
    <col min="12551" max="12551" width="11.4266666666667" style="9" hidden="1" customWidth="1"/>
    <col min="12552" max="12552" width="11.4266666666667" style="9"/>
    <col min="12553" max="12553" width="2.28666666666667" style="9" customWidth="1"/>
    <col min="12554" max="12554" width="3.71333333333333" style="9" customWidth="1"/>
    <col min="12555" max="12555" width="6.14" style="9" customWidth="1"/>
    <col min="12556" max="12791" width="11.4266666666667" style="9"/>
    <col min="12792" max="12792" width="78" style="9" customWidth="1"/>
    <col min="12793" max="12793" width="3.71333333333333" style="9" customWidth="1"/>
    <col min="12794" max="12794" width="15.14" style="9" customWidth="1"/>
    <col min="12795" max="12795" width="12.7133333333333" style="9" customWidth="1"/>
    <col min="12796" max="12796" width="12.2866666666667" style="9" customWidth="1"/>
    <col min="12797" max="12797" width="12.7133333333333" style="9" customWidth="1"/>
    <col min="12798" max="12798" width="11.4266666666667" style="9"/>
    <col min="12799" max="12799" width="3.71333333333333" style="9" customWidth="1"/>
    <col min="12800" max="12800" width="12.7133333333333" style="9" customWidth="1"/>
    <col min="12801" max="12802" width="11.4266666666667" style="9" hidden="1" customWidth="1"/>
    <col min="12803" max="12806" width="11.4266666666667" style="9"/>
    <col min="12807" max="12807" width="11.4266666666667" style="9" hidden="1" customWidth="1"/>
    <col min="12808" max="12808" width="11.4266666666667" style="9"/>
    <col min="12809" max="12809" width="2.28666666666667" style="9" customWidth="1"/>
    <col min="12810" max="12810" width="3.71333333333333" style="9" customWidth="1"/>
    <col min="12811" max="12811" width="6.14" style="9" customWidth="1"/>
    <col min="12812" max="13047" width="11.4266666666667" style="9"/>
    <col min="13048" max="13048" width="78" style="9" customWidth="1"/>
    <col min="13049" max="13049" width="3.71333333333333" style="9" customWidth="1"/>
    <col min="13050" max="13050" width="15.14" style="9" customWidth="1"/>
    <col min="13051" max="13051" width="12.7133333333333" style="9" customWidth="1"/>
    <col min="13052" max="13052" width="12.2866666666667" style="9" customWidth="1"/>
    <col min="13053" max="13053" width="12.7133333333333" style="9" customWidth="1"/>
    <col min="13054" max="13054" width="11.4266666666667" style="9"/>
    <col min="13055" max="13055" width="3.71333333333333" style="9" customWidth="1"/>
    <col min="13056" max="13056" width="12.7133333333333" style="9" customWidth="1"/>
    <col min="13057" max="13058" width="11.4266666666667" style="9" hidden="1" customWidth="1"/>
    <col min="13059" max="13062" width="11.4266666666667" style="9"/>
    <col min="13063" max="13063" width="11.4266666666667" style="9" hidden="1" customWidth="1"/>
    <col min="13064" max="13064" width="11.4266666666667" style="9"/>
    <col min="13065" max="13065" width="2.28666666666667" style="9" customWidth="1"/>
    <col min="13066" max="13066" width="3.71333333333333" style="9" customWidth="1"/>
    <col min="13067" max="13067" width="6.14" style="9" customWidth="1"/>
    <col min="13068" max="13303" width="11.4266666666667" style="9"/>
    <col min="13304" max="13304" width="78" style="9" customWidth="1"/>
    <col min="13305" max="13305" width="3.71333333333333" style="9" customWidth="1"/>
    <col min="13306" max="13306" width="15.14" style="9" customWidth="1"/>
    <col min="13307" max="13307" width="12.7133333333333" style="9" customWidth="1"/>
    <col min="13308" max="13308" width="12.2866666666667" style="9" customWidth="1"/>
    <col min="13309" max="13309" width="12.7133333333333" style="9" customWidth="1"/>
    <col min="13310" max="13310" width="11.4266666666667" style="9"/>
    <col min="13311" max="13311" width="3.71333333333333" style="9" customWidth="1"/>
    <col min="13312" max="13312" width="12.7133333333333" style="9" customWidth="1"/>
    <col min="13313" max="13314" width="11.4266666666667" style="9" hidden="1" customWidth="1"/>
    <col min="13315" max="13318" width="11.4266666666667" style="9"/>
    <col min="13319" max="13319" width="11.4266666666667" style="9" hidden="1" customWidth="1"/>
    <col min="13320" max="13320" width="11.4266666666667" style="9"/>
    <col min="13321" max="13321" width="2.28666666666667" style="9" customWidth="1"/>
    <col min="13322" max="13322" width="3.71333333333333" style="9" customWidth="1"/>
    <col min="13323" max="13323" width="6.14" style="9" customWidth="1"/>
    <col min="13324" max="13559" width="11.4266666666667" style="9"/>
    <col min="13560" max="13560" width="78" style="9" customWidth="1"/>
    <col min="13561" max="13561" width="3.71333333333333" style="9" customWidth="1"/>
    <col min="13562" max="13562" width="15.14" style="9" customWidth="1"/>
    <col min="13563" max="13563" width="12.7133333333333" style="9" customWidth="1"/>
    <col min="13564" max="13564" width="12.2866666666667" style="9" customWidth="1"/>
    <col min="13565" max="13565" width="12.7133333333333" style="9" customWidth="1"/>
    <col min="13566" max="13566" width="11.4266666666667" style="9"/>
    <col min="13567" max="13567" width="3.71333333333333" style="9" customWidth="1"/>
    <col min="13568" max="13568" width="12.7133333333333" style="9" customWidth="1"/>
    <col min="13569" max="13570" width="11.4266666666667" style="9" hidden="1" customWidth="1"/>
    <col min="13571" max="13574" width="11.4266666666667" style="9"/>
    <col min="13575" max="13575" width="11.4266666666667" style="9" hidden="1" customWidth="1"/>
    <col min="13576" max="13576" width="11.4266666666667" style="9"/>
    <col min="13577" max="13577" width="2.28666666666667" style="9" customWidth="1"/>
    <col min="13578" max="13578" width="3.71333333333333" style="9" customWidth="1"/>
    <col min="13579" max="13579" width="6.14" style="9" customWidth="1"/>
    <col min="13580" max="13815" width="11.4266666666667" style="9"/>
    <col min="13816" max="13816" width="78" style="9" customWidth="1"/>
    <col min="13817" max="13817" width="3.71333333333333" style="9" customWidth="1"/>
    <col min="13818" max="13818" width="15.14" style="9" customWidth="1"/>
    <col min="13819" max="13819" width="12.7133333333333" style="9" customWidth="1"/>
    <col min="13820" max="13820" width="12.2866666666667" style="9" customWidth="1"/>
    <col min="13821" max="13821" width="12.7133333333333" style="9" customWidth="1"/>
    <col min="13822" max="13822" width="11.4266666666667" style="9"/>
    <col min="13823" max="13823" width="3.71333333333333" style="9" customWidth="1"/>
    <col min="13824" max="13824" width="12.7133333333333" style="9" customWidth="1"/>
    <col min="13825" max="13826" width="11.4266666666667" style="9" hidden="1" customWidth="1"/>
    <col min="13827" max="13830" width="11.4266666666667" style="9"/>
    <col min="13831" max="13831" width="11.4266666666667" style="9" hidden="1" customWidth="1"/>
    <col min="13832" max="13832" width="11.4266666666667" style="9"/>
    <col min="13833" max="13833" width="2.28666666666667" style="9" customWidth="1"/>
    <col min="13834" max="13834" width="3.71333333333333" style="9" customWidth="1"/>
    <col min="13835" max="13835" width="6.14" style="9" customWidth="1"/>
    <col min="13836" max="14071" width="11.4266666666667" style="9"/>
    <col min="14072" max="14072" width="78" style="9" customWidth="1"/>
    <col min="14073" max="14073" width="3.71333333333333" style="9" customWidth="1"/>
    <col min="14074" max="14074" width="15.14" style="9" customWidth="1"/>
    <col min="14075" max="14075" width="12.7133333333333" style="9" customWidth="1"/>
    <col min="14076" max="14076" width="12.2866666666667" style="9" customWidth="1"/>
    <col min="14077" max="14077" width="12.7133333333333" style="9" customWidth="1"/>
    <col min="14078" max="14078" width="11.4266666666667" style="9"/>
    <col min="14079" max="14079" width="3.71333333333333" style="9" customWidth="1"/>
    <col min="14080" max="14080" width="12.7133333333333" style="9" customWidth="1"/>
    <col min="14081" max="14082" width="11.4266666666667" style="9" hidden="1" customWidth="1"/>
    <col min="14083" max="14086" width="11.4266666666667" style="9"/>
    <col min="14087" max="14087" width="11.4266666666667" style="9" hidden="1" customWidth="1"/>
    <col min="14088" max="14088" width="11.4266666666667" style="9"/>
    <col min="14089" max="14089" width="2.28666666666667" style="9" customWidth="1"/>
    <col min="14090" max="14090" width="3.71333333333333" style="9" customWidth="1"/>
    <col min="14091" max="14091" width="6.14" style="9" customWidth="1"/>
    <col min="14092" max="14327" width="11.4266666666667" style="9"/>
    <col min="14328" max="14328" width="78" style="9" customWidth="1"/>
    <col min="14329" max="14329" width="3.71333333333333" style="9" customWidth="1"/>
    <col min="14330" max="14330" width="15.14" style="9" customWidth="1"/>
    <col min="14331" max="14331" width="12.7133333333333" style="9" customWidth="1"/>
    <col min="14332" max="14332" width="12.2866666666667" style="9" customWidth="1"/>
    <col min="14333" max="14333" width="12.7133333333333" style="9" customWidth="1"/>
    <col min="14334" max="14334" width="11.4266666666667" style="9"/>
    <col min="14335" max="14335" width="3.71333333333333" style="9" customWidth="1"/>
    <col min="14336" max="14336" width="12.7133333333333" style="9" customWidth="1"/>
    <col min="14337" max="14338" width="11.4266666666667" style="9" hidden="1" customWidth="1"/>
    <col min="14339" max="14342" width="11.4266666666667" style="9"/>
    <col min="14343" max="14343" width="11.4266666666667" style="9" hidden="1" customWidth="1"/>
    <col min="14344" max="14344" width="11.4266666666667" style="9"/>
    <col min="14345" max="14345" width="2.28666666666667" style="9" customWidth="1"/>
    <col min="14346" max="14346" width="3.71333333333333" style="9" customWidth="1"/>
    <col min="14347" max="14347" width="6.14" style="9" customWidth="1"/>
    <col min="14348" max="14583" width="11.4266666666667" style="9"/>
    <col min="14584" max="14584" width="78" style="9" customWidth="1"/>
    <col min="14585" max="14585" width="3.71333333333333" style="9" customWidth="1"/>
    <col min="14586" max="14586" width="15.14" style="9" customWidth="1"/>
    <col min="14587" max="14587" width="12.7133333333333" style="9" customWidth="1"/>
    <col min="14588" max="14588" width="12.2866666666667" style="9" customWidth="1"/>
    <col min="14589" max="14589" width="12.7133333333333" style="9" customWidth="1"/>
    <col min="14590" max="14590" width="11.4266666666667" style="9"/>
    <col min="14591" max="14591" width="3.71333333333333" style="9" customWidth="1"/>
    <col min="14592" max="14592" width="12.7133333333333" style="9" customWidth="1"/>
    <col min="14593" max="14594" width="11.4266666666667" style="9" hidden="1" customWidth="1"/>
    <col min="14595" max="14598" width="11.4266666666667" style="9"/>
    <col min="14599" max="14599" width="11.4266666666667" style="9" hidden="1" customWidth="1"/>
    <col min="14600" max="14600" width="11.4266666666667" style="9"/>
    <col min="14601" max="14601" width="2.28666666666667" style="9" customWidth="1"/>
    <col min="14602" max="14602" width="3.71333333333333" style="9" customWidth="1"/>
    <col min="14603" max="14603" width="6.14" style="9" customWidth="1"/>
    <col min="14604" max="14839" width="11.4266666666667" style="9"/>
    <col min="14840" max="14840" width="78" style="9" customWidth="1"/>
    <col min="14841" max="14841" width="3.71333333333333" style="9" customWidth="1"/>
    <col min="14842" max="14842" width="15.14" style="9" customWidth="1"/>
    <col min="14843" max="14843" width="12.7133333333333" style="9" customWidth="1"/>
    <col min="14844" max="14844" width="12.2866666666667" style="9" customWidth="1"/>
    <col min="14845" max="14845" width="12.7133333333333" style="9" customWidth="1"/>
    <col min="14846" max="14846" width="11.4266666666667" style="9"/>
    <col min="14847" max="14847" width="3.71333333333333" style="9" customWidth="1"/>
    <col min="14848" max="14848" width="12.7133333333333" style="9" customWidth="1"/>
    <col min="14849" max="14850" width="11.4266666666667" style="9" hidden="1" customWidth="1"/>
    <col min="14851" max="14854" width="11.4266666666667" style="9"/>
    <col min="14855" max="14855" width="11.4266666666667" style="9" hidden="1" customWidth="1"/>
    <col min="14856" max="14856" width="11.4266666666667" style="9"/>
    <col min="14857" max="14857" width="2.28666666666667" style="9" customWidth="1"/>
    <col min="14858" max="14858" width="3.71333333333333" style="9" customWidth="1"/>
    <col min="14859" max="14859" width="6.14" style="9" customWidth="1"/>
    <col min="14860" max="15095" width="11.4266666666667" style="9"/>
    <col min="15096" max="15096" width="78" style="9" customWidth="1"/>
    <col min="15097" max="15097" width="3.71333333333333" style="9" customWidth="1"/>
    <col min="15098" max="15098" width="15.14" style="9" customWidth="1"/>
    <col min="15099" max="15099" width="12.7133333333333" style="9" customWidth="1"/>
    <col min="15100" max="15100" width="12.2866666666667" style="9" customWidth="1"/>
    <col min="15101" max="15101" width="12.7133333333333" style="9" customWidth="1"/>
    <col min="15102" max="15102" width="11.4266666666667" style="9"/>
    <col min="15103" max="15103" width="3.71333333333333" style="9" customWidth="1"/>
    <col min="15104" max="15104" width="12.7133333333333" style="9" customWidth="1"/>
    <col min="15105" max="15106" width="11.4266666666667" style="9" hidden="1" customWidth="1"/>
    <col min="15107" max="15110" width="11.4266666666667" style="9"/>
    <col min="15111" max="15111" width="11.4266666666667" style="9" hidden="1" customWidth="1"/>
    <col min="15112" max="15112" width="11.4266666666667" style="9"/>
    <col min="15113" max="15113" width="2.28666666666667" style="9" customWidth="1"/>
    <col min="15114" max="15114" width="3.71333333333333" style="9" customWidth="1"/>
    <col min="15115" max="15115" width="6.14" style="9" customWidth="1"/>
    <col min="15116" max="15351" width="11.4266666666667" style="9"/>
    <col min="15352" max="15352" width="78" style="9" customWidth="1"/>
    <col min="15353" max="15353" width="3.71333333333333" style="9" customWidth="1"/>
    <col min="15354" max="15354" width="15.14" style="9" customWidth="1"/>
    <col min="15355" max="15355" width="12.7133333333333" style="9" customWidth="1"/>
    <col min="15356" max="15356" width="12.2866666666667" style="9" customWidth="1"/>
    <col min="15357" max="15357" width="12.7133333333333" style="9" customWidth="1"/>
    <col min="15358" max="15358" width="11.4266666666667" style="9"/>
    <col min="15359" max="15359" width="3.71333333333333" style="9" customWidth="1"/>
    <col min="15360" max="15360" width="12.7133333333333" style="9" customWidth="1"/>
    <col min="15361" max="15362" width="11.4266666666667" style="9" hidden="1" customWidth="1"/>
    <col min="15363" max="15366" width="11.4266666666667" style="9"/>
    <col min="15367" max="15367" width="11.4266666666667" style="9" hidden="1" customWidth="1"/>
    <col min="15368" max="15368" width="11.4266666666667" style="9"/>
    <col min="15369" max="15369" width="2.28666666666667" style="9" customWidth="1"/>
    <col min="15370" max="15370" width="3.71333333333333" style="9" customWidth="1"/>
    <col min="15371" max="15371" width="6.14" style="9" customWidth="1"/>
    <col min="15372" max="15607" width="11.4266666666667" style="9"/>
    <col min="15608" max="15608" width="78" style="9" customWidth="1"/>
    <col min="15609" max="15609" width="3.71333333333333" style="9" customWidth="1"/>
    <col min="15610" max="15610" width="15.14" style="9" customWidth="1"/>
    <col min="15611" max="15611" width="12.7133333333333" style="9" customWidth="1"/>
    <col min="15612" max="15612" width="12.2866666666667" style="9" customWidth="1"/>
    <col min="15613" max="15613" width="12.7133333333333" style="9" customWidth="1"/>
    <col min="15614" max="15614" width="11.4266666666667" style="9"/>
    <col min="15615" max="15615" width="3.71333333333333" style="9" customWidth="1"/>
    <col min="15616" max="15616" width="12.7133333333333" style="9" customWidth="1"/>
    <col min="15617" max="15618" width="11.4266666666667" style="9" hidden="1" customWidth="1"/>
    <col min="15619" max="15622" width="11.4266666666667" style="9"/>
    <col min="15623" max="15623" width="11.4266666666667" style="9" hidden="1" customWidth="1"/>
    <col min="15624" max="15624" width="11.4266666666667" style="9"/>
    <col min="15625" max="15625" width="2.28666666666667" style="9" customWidth="1"/>
    <col min="15626" max="15626" width="3.71333333333333" style="9" customWidth="1"/>
    <col min="15627" max="15627" width="6.14" style="9" customWidth="1"/>
    <col min="15628" max="15863" width="11.4266666666667" style="9"/>
    <col min="15864" max="15864" width="78" style="9" customWidth="1"/>
    <col min="15865" max="15865" width="3.71333333333333" style="9" customWidth="1"/>
    <col min="15866" max="15866" width="15.14" style="9" customWidth="1"/>
    <col min="15867" max="15867" width="12.7133333333333" style="9" customWidth="1"/>
    <col min="15868" max="15868" width="12.2866666666667" style="9" customWidth="1"/>
    <col min="15869" max="15869" width="12.7133333333333" style="9" customWidth="1"/>
    <col min="15870" max="15870" width="11.4266666666667" style="9"/>
    <col min="15871" max="15871" width="3.71333333333333" style="9" customWidth="1"/>
    <col min="15872" max="15872" width="12.7133333333333" style="9" customWidth="1"/>
    <col min="15873" max="15874" width="11.4266666666667" style="9" hidden="1" customWidth="1"/>
    <col min="15875" max="15878" width="11.4266666666667" style="9"/>
    <col min="15879" max="15879" width="11.4266666666667" style="9" hidden="1" customWidth="1"/>
    <col min="15880" max="15880" width="11.4266666666667" style="9"/>
    <col min="15881" max="15881" width="2.28666666666667" style="9" customWidth="1"/>
    <col min="15882" max="15882" width="3.71333333333333" style="9" customWidth="1"/>
    <col min="15883" max="15883" width="6.14" style="9" customWidth="1"/>
    <col min="15884" max="16119" width="11.4266666666667" style="9"/>
    <col min="16120" max="16120" width="78" style="9" customWidth="1"/>
    <col min="16121" max="16121" width="3.71333333333333" style="9" customWidth="1"/>
    <col min="16122" max="16122" width="15.14" style="9" customWidth="1"/>
    <col min="16123" max="16123" width="12.7133333333333" style="9" customWidth="1"/>
    <col min="16124" max="16124" width="12.2866666666667" style="9" customWidth="1"/>
    <col min="16125" max="16125" width="12.7133333333333" style="9" customWidth="1"/>
    <col min="16126" max="16126" width="11.4266666666667" style="9"/>
    <col min="16127" max="16127" width="3.71333333333333" style="9" customWidth="1"/>
    <col min="16128" max="16128" width="12.7133333333333" style="9" customWidth="1"/>
    <col min="16129" max="16130" width="11.4266666666667" style="9" hidden="1" customWidth="1"/>
    <col min="16131" max="16134" width="11.4266666666667" style="9"/>
    <col min="16135" max="16135" width="11.4266666666667" style="9" hidden="1" customWidth="1"/>
    <col min="16136" max="16136" width="11.4266666666667" style="9"/>
    <col min="16137" max="16137" width="2.28666666666667" style="9" customWidth="1"/>
    <col min="16138" max="16138" width="3.71333333333333" style="9" customWidth="1"/>
    <col min="16139" max="16139" width="6.14" style="9" customWidth="1"/>
    <col min="16140" max="16384" width="11.4266666666667" style="9"/>
  </cols>
  <sheetData>
    <row r="1" ht="24" spans="1:10">
      <c r="A1" s="12" t="s">
        <v>517</v>
      </c>
      <c r="B1" s="12"/>
      <c r="C1" s="12"/>
      <c r="D1" s="12"/>
      <c r="E1" s="12"/>
      <c r="F1" s="12"/>
      <c r="G1" s="12"/>
      <c r="H1" s="12"/>
      <c r="I1" s="12"/>
      <c r="J1" s="12"/>
    </row>
    <row r="2" ht="3" customHeight="1" spans="5:10">
      <c r="E2" s="58"/>
      <c r="G2" s="59"/>
      <c r="H2" s="59"/>
      <c r="I2" s="59"/>
      <c r="J2" s="59"/>
    </row>
    <row r="3" ht="3" customHeight="1"/>
    <row r="4" spans="3:12">
      <c r="C4" s="13"/>
      <c r="E4" s="60" t="s">
        <v>518</v>
      </c>
      <c r="F4" s="60"/>
      <c r="G4" s="60"/>
      <c r="H4" s="60"/>
      <c r="I4" s="60"/>
      <c r="J4" s="60"/>
      <c r="L4" s="87" t="s">
        <v>519</v>
      </c>
    </row>
    <row r="5" ht="15.75" spans="3:13">
      <c r="C5" s="14" t="s">
        <v>520</v>
      </c>
      <c r="D5" s="15"/>
      <c r="E5" s="61" t="s">
        <v>521</v>
      </c>
      <c r="F5" s="62" t="s">
        <v>522</v>
      </c>
      <c r="G5" s="62" t="s">
        <v>523</v>
      </c>
      <c r="H5" s="62" t="s">
        <v>524</v>
      </c>
      <c r="I5" s="62" t="s">
        <v>525</v>
      </c>
      <c r="J5" s="88" t="s">
        <v>526</v>
      </c>
      <c r="M5" s="106"/>
    </row>
    <row r="6" ht="5.25" customHeight="1" spans="3:10">
      <c r="C6" s="16"/>
      <c r="D6" s="15"/>
      <c r="E6" s="16"/>
      <c r="F6" s="16"/>
      <c r="G6" s="16"/>
      <c r="H6" s="16"/>
      <c r="I6" s="16"/>
      <c r="J6" s="16"/>
    </row>
    <row r="7" s="4" customFormat="1" ht="15.75" spans="1:14">
      <c r="A7" s="17" t="s">
        <v>527</v>
      </c>
      <c r="B7" s="18"/>
      <c r="C7" s="19">
        <f>+C14-C17</f>
        <v>1089069463.87</v>
      </c>
      <c r="D7" s="20"/>
      <c r="E7" s="63">
        <f t="shared" ref="E7:J7" si="0">+E14-E17</f>
        <v>38055801.0499998</v>
      </c>
      <c r="F7" s="64">
        <f t="shared" si="0"/>
        <v>0</v>
      </c>
      <c r="G7" s="64">
        <f t="shared" si="0"/>
        <v>178244871.32</v>
      </c>
      <c r="H7" s="64">
        <f t="shared" si="0"/>
        <v>0</v>
      </c>
      <c r="I7" s="64">
        <f t="shared" si="0"/>
        <v>280269456</v>
      </c>
      <c r="J7" s="89">
        <f t="shared" si="0"/>
        <v>592499335.5</v>
      </c>
      <c r="L7" s="90">
        <f>+C7-SUM(E7:J7)</f>
        <v>0</v>
      </c>
      <c r="M7" s="106"/>
      <c r="N7" s="106"/>
    </row>
    <row r="8" s="5" customFormat="1" ht="15.75" spans="1:14">
      <c r="A8" s="21"/>
      <c r="B8" s="22"/>
      <c r="C8" s="23"/>
      <c r="D8" s="24"/>
      <c r="E8" s="65"/>
      <c r="F8" s="27"/>
      <c r="G8" s="27"/>
      <c r="H8" s="27"/>
      <c r="I8" s="27"/>
      <c r="J8" s="91"/>
      <c r="L8" s="92"/>
      <c r="N8" s="107"/>
    </row>
    <row r="9" s="5" customFormat="1" ht="15.75" spans="1:14">
      <c r="A9" s="25" t="s">
        <v>528</v>
      </c>
      <c r="B9" s="26"/>
      <c r="C9" s="27">
        <v>1088769463.87</v>
      </c>
      <c r="D9" s="28"/>
      <c r="E9" s="66">
        <v>38055801.0499998</v>
      </c>
      <c r="F9" s="27">
        <v>0</v>
      </c>
      <c r="G9" s="27">
        <v>178244871.32</v>
      </c>
      <c r="H9" s="27">
        <v>0</v>
      </c>
      <c r="I9" s="27">
        <v>279969456</v>
      </c>
      <c r="J9" s="27">
        <v>592499335.5</v>
      </c>
      <c r="L9" s="93">
        <f>+C9-SUM(E9:J9)</f>
        <v>0</v>
      </c>
      <c r="M9" s="107"/>
      <c r="N9" s="107"/>
    </row>
    <row r="10" s="5" customFormat="1" ht="15.75" spans="1:14">
      <c r="A10" s="25" t="s">
        <v>529</v>
      </c>
      <c r="B10" s="26"/>
      <c r="C10" s="29">
        <v>0</v>
      </c>
      <c r="D10" s="28"/>
      <c r="E10" s="27">
        <v>0</v>
      </c>
      <c r="F10" s="27">
        <v>0</v>
      </c>
      <c r="G10" s="27">
        <v>0</v>
      </c>
      <c r="H10" s="27">
        <v>0</v>
      </c>
      <c r="I10" s="27">
        <v>0</v>
      </c>
      <c r="J10" s="27">
        <v>0</v>
      </c>
      <c r="L10" s="93">
        <f>+C10-SUM(E10:J10)</f>
        <v>0</v>
      </c>
      <c r="M10" s="107"/>
      <c r="N10" s="107"/>
    </row>
    <row r="11" s="5" customFormat="1" ht="15.75" spans="1:14">
      <c r="A11" s="25" t="s">
        <v>530</v>
      </c>
      <c r="B11" s="26"/>
      <c r="C11" s="29">
        <v>0</v>
      </c>
      <c r="D11" s="28"/>
      <c r="E11" s="27"/>
      <c r="F11" s="27"/>
      <c r="G11" s="27"/>
      <c r="H11" s="27"/>
      <c r="I11" s="27"/>
      <c r="J11" s="27"/>
      <c r="L11" s="93">
        <f>+C11-SUM(E11:J11)</f>
        <v>0</v>
      </c>
      <c r="M11" s="107"/>
      <c r="N11" s="107"/>
    </row>
    <row r="12" s="5" customFormat="1" ht="15.75" spans="1:14">
      <c r="A12" s="25" t="s">
        <v>531</v>
      </c>
      <c r="B12" s="26"/>
      <c r="C12" s="29">
        <v>892139213</v>
      </c>
      <c r="D12" s="28"/>
      <c r="E12" s="66">
        <v>30000000</v>
      </c>
      <c r="F12" s="27">
        <v>30000000</v>
      </c>
      <c r="G12" s="27">
        <v>30000000</v>
      </c>
      <c r="H12" s="27">
        <v>296085940</v>
      </c>
      <c r="I12" s="27">
        <v>109373684</v>
      </c>
      <c r="J12" s="94">
        <v>396679589</v>
      </c>
      <c r="L12" s="93">
        <f>+C12-SUM(E12:J12)</f>
        <v>0</v>
      </c>
      <c r="M12" s="107"/>
      <c r="N12" s="107"/>
    </row>
    <row r="13" s="5" customFormat="1" ht="15.75" spans="1:14">
      <c r="A13" s="25" t="s">
        <v>532</v>
      </c>
      <c r="B13" s="26"/>
      <c r="C13" s="29">
        <v>300000</v>
      </c>
      <c r="D13" s="28"/>
      <c r="E13" s="67">
        <v>0</v>
      </c>
      <c r="F13" s="27">
        <v>0</v>
      </c>
      <c r="G13" s="27">
        <v>0</v>
      </c>
      <c r="H13" s="27">
        <v>0</v>
      </c>
      <c r="I13" s="27">
        <v>300000</v>
      </c>
      <c r="J13" s="27">
        <v>0</v>
      </c>
      <c r="L13" s="93">
        <f>+C13-SUM(E13:J13)</f>
        <v>0</v>
      </c>
      <c r="M13" s="107"/>
      <c r="N13" s="107"/>
    </row>
    <row r="14" s="5" customFormat="1" ht="15.75" spans="1:14">
      <c r="A14" s="30" t="s">
        <v>533</v>
      </c>
      <c r="B14" s="26"/>
      <c r="C14" s="31">
        <f>SUM(C9:D13)</f>
        <v>1981208676.87</v>
      </c>
      <c r="D14" s="32"/>
      <c r="E14" s="68">
        <f>SUM(E9:E12)</f>
        <v>68055801.0499998</v>
      </c>
      <c r="F14" s="68">
        <f>SUM(F9:F13)</f>
        <v>30000000</v>
      </c>
      <c r="G14" s="68">
        <f>SUM(G9:G13)</f>
        <v>208244871.32</v>
      </c>
      <c r="H14" s="68">
        <f>SUM(H9:H13)</f>
        <v>296085940</v>
      </c>
      <c r="I14" s="68">
        <f>SUM(I9:I13)</f>
        <v>389643140</v>
      </c>
      <c r="J14" s="95">
        <f>SUM(J9:J13)</f>
        <v>989178924.5</v>
      </c>
      <c r="L14" s="93"/>
      <c r="M14" s="107"/>
      <c r="N14" s="107"/>
    </row>
    <row r="15" s="5" customFormat="1" ht="15.75" spans="1:14">
      <c r="A15" s="33"/>
      <c r="B15" s="26"/>
      <c r="C15" s="29"/>
      <c r="D15" s="28"/>
      <c r="E15" s="66"/>
      <c r="F15" s="27"/>
      <c r="G15" s="27"/>
      <c r="H15" s="27"/>
      <c r="I15" s="27"/>
      <c r="J15" s="94"/>
      <c r="L15" s="93"/>
      <c r="M15" s="107"/>
      <c r="N15" s="107"/>
    </row>
    <row r="16" s="5" customFormat="1" ht="15.75" spans="1:15">
      <c r="A16" s="33" t="s">
        <v>534</v>
      </c>
      <c r="B16" s="26"/>
      <c r="C16" s="29">
        <f>SUM(E16:J16)</f>
        <v>0</v>
      </c>
      <c r="D16" s="34"/>
      <c r="E16" s="66"/>
      <c r="F16" s="27"/>
      <c r="G16" s="27"/>
      <c r="H16" s="27"/>
      <c r="I16" s="27"/>
      <c r="J16" s="94"/>
      <c r="L16" s="93">
        <f>+C16-SUM(E16:J16)</f>
        <v>0</v>
      </c>
      <c r="M16" s="107"/>
      <c r="N16" s="107"/>
      <c r="O16" s="107"/>
    </row>
    <row r="17" s="5" customFormat="1" ht="15.75" spans="1:14">
      <c r="A17" s="33" t="s">
        <v>535</v>
      </c>
      <c r="B17" s="26"/>
      <c r="C17" s="29">
        <v>892139213</v>
      </c>
      <c r="D17" s="34"/>
      <c r="E17" s="66">
        <v>30000000</v>
      </c>
      <c r="F17" s="27">
        <v>30000000</v>
      </c>
      <c r="G17" s="27">
        <v>30000000</v>
      </c>
      <c r="H17" s="27">
        <v>296085940</v>
      </c>
      <c r="I17" s="27">
        <v>109373684</v>
      </c>
      <c r="J17" s="27">
        <v>396679589</v>
      </c>
      <c r="L17" s="93">
        <f>+C17-SUM(E17:J17)</f>
        <v>0</v>
      </c>
      <c r="M17" s="107"/>
      <c r="N17" s="107"/>
    </row>
    <row r="18" s="6" customFormat="1" ht="15.75" spans="1:15">
      <c r="A18" s="35" t="s">
        <v>536</v>
      </c>
      <c r="B18" s="36"/>
      <c r="C18" s="37"/>
      <c r="D18" s="38"/>
      <c r="E18" s="69"/>
      <c r="F18" s="70"/>
      <c r="G18" s="70"/>
      <c r="H18" s="70"/>
      <c r="I18" s="70"/>
      <c r="J18" s="96"/>
      <c r="L18" s="97"/>
      <c r="N18" s="107"/>
      <c r="O18" s="107"/>
    </row>
    <row r="19" s="5" customFormat="1" ht="15.75" spans="1:15">
      <c r="A19" s="35" t="s">
        <v>537</v>
      </c>
      <c r="B19" s="26"/>
      <c r="C19" s="37"/>
      <c r="D19" s="34"/>
      <c r="E19" s="69"/>
      <c r="F19" s="70"/>
      <c r="G19" s="70"/>
      <c r="H19" s="70"/>
      <c r="I19" s="70"/>
      <c r="J19" s="96"/>
      <c r="L19" s="92"/>
      <c r="M19" s="107"/>
      <c r="N19" s="107"/>
      <c r="O19" s="107"/>
    </row>
    <row r="20" s="5" customFormat="1" ht="15.75" spans="1:13">
      <c r="A20" s="35"/>
      <c r="B20" s="26"/>
      <c r="C20" s="39"/>
      <c r="D20" s="34"/>
      <c r="E20" s="71"/>
      <c r="F20" s="72"/>
      <c r="G20" s="72"/>
      <c r="H20" s="72"/>
      <c r="I20" s="72"/>
      <c r="J20" s="98"/>
      <c r="L20" s="92"/>
      <c r="M20" s="107"/>
    </row>
    <row r="21" s="5" customFormat="1" ht="15.75" spans="1:12">
      <c r="A21" s="30" t="s">
        <v>538</v>
      </c>
      <c r="B21" s="40"/>
      <c r="C21" s="31"/>
      <c r="D21" s="41"/>
      <c r="E21" s="67"/>
      <c r="F21" s="68"/>
      <c r="G21" s="68"/>
      <c r="H21" s="68"/>
      <c r="I21" s="68"/>
      <c r="J21" s="95"/>
      <c r="K21" s="99"/>
      <c r="L21" s="93">
        <f>+C21-SUM(E21:J21)</f>
        <v>0</v>
      </c>
    </row>
    <row r="22" s="7" customFormat="1" ht="15.75" spans="1:14">
      <c r="A22" s="42" t="s">
        <v>539</v>
      </c>
      <c r="B22" s="43"/>
      <c r="C22" s="44"/>
      <c r="D22" s="45"/>
      <c r="E22" s="73"/>
      <c r="F22" s="74"/>
      <c r="G22" s="74"/>
      <c r="H22" s="74"/>
      <c r="I22" s="74"/>
      <c r="J22" s="100"/>
      <c r="K22" s="101"/>
      <c r="L22" s="93">
        <f>+C22-SUM(E22:J22)</f>
        <v>0</v>
      </c>
      <c r="N22" s="108"/>
    </row>
    <row r="23" s="7" customFormat="1" ht="15.75" spans="1:14">
      <c r="A23" s="42" t="s">
        <v>540</v>
      </c>
      <c r="B23" s="43"/>
      <c r="C23" s="44"/>
      <c r="D23" s="45"/>
      <c r="E23" s="73"/>
      <c r="F23" s="74"/>
      <c r="G23" s="74"/>
      <c r="H23" s="74"/>
      <c r="I23" s="74"/>
      <c r="J23" s="100"/>
      <c r="K23" s="101"/>
      <c r="L23" s="93">
        <f>+C23-SUM(E23:J23)</f>
        <v>0</v>
      </c>
      <c r="M23" s="108"/>
      <c r="N23" s="108"/>
    </row>
    <row r="24" s="7" customFormat="1" ht="15.75" spans="1:12">
      <c r="A24" s="42"/>
      <c r="B24" s="43"/>
      <c r="C24" s="44"/>
      <c r="D24" s="45"/>
      <c r="E24" s="67"/>
      <c r="F24" s="74"/>
      <c r="G24" s="74"/>
      <c r="H24" s="74"/>
      <c r="I24" s="74"/>
      <c r="J24" s="100"/>
      <c r="K24" s="101"/>
      <c r="L24" s="102"/>
    </row>
    <row r="25" s="5" customFormat="1" ht="15.75" spans="1:13">
      <c r="A25" s="30" t="s">
        <v>541</v>
      </c>
      <c r="B25" s="40"/>
      <c r="C25" s="31"/>
      <c r="D25" s="41"/>
      <c r="E25" s="67"/>
      <c r="F25" s="68"/>
      <c r="G25" s="68"/>
      <c r="H25" s="68"/>
      <c r="I25" s="68"/>
      <c r="J25" s="95"/>
      <c r="K25" s="99"/>
      <c r="L25" s="93">
        <f>+C25-SUM(E25:J25)</f>
        <v>0</v>
      </c>
      <c r="M25" s="6"/>
    </row>
    <row r="26" s="6" customFormat="1" ht="15.75" spans="1:12">
      <c r="A26" s="35" t="s">
        <v>542</v>
      </c>
      <c r="B26" s="36"/>
      <c r="C26" s="37"/>
      <c r="D26" s="38"/>
      <c r="E26" s="69"/>
      <c r="F26" s="70"/>
      <c r="G26" s="70"/>
      <c r="H26" s="70"/>
      <c r="I26" s="70"/>
      <c r="J26" s="96"/>
      <c r="L26" s="97"/>
    </row>
    <row r="27" s="5" customFormat="1" ht="15.75" spans="1:12">
      <c r="A27" s="35" t="s">
        <v>543</v>
      </c>
      <c r="B27" s="26"/>
      <c r="C27" s="37"/>
      <c r="D27" s="34"/>
      <c r="E27" s="69"/>
      <c r="F27" s="70"/>
      <c r="G27" s="70"/>
      <c r="H27" s="70"/>
      <c r="I27" s="70"/>
      <c r="J27" s="96"/>
      <c r="L27" s="92"/>
    </row>
    <row r="28" s="5" customFormat="1" ht="15.75" spans="1:12">
      <c r="A28" s="46"/>
      <c r="B28" s="26"/>
      <c r="C28" s="47"/>
      <c r="D28" s="48"/>
      <c r="E28" s="75"/>
      <c r="F28" s="76"/>
      <c r="G28" s="76"/>
      <c r="H28" s="76"/>
      <c r="I28" s="76"/>
      <c r="J28" s="103"/>
      <c r="L28" s="92"/>
    </row>
    <row r="29" s="8" customFormat="1" ht="15.75" spans="1:12">
      <c r="A29" s="49" t="s">
        <v>544</v>
      </c>
      <c r="B29" s="50"/>
      <c r="C29" s="19">
        <f>+C31-C35</f>
        <v>-6423150352.2</v>
      </c>
      <c r="D29" s="51"/>
      <c r="E29" s="63">
        <f>+E31-E35</f>
        <v>0</v>
      </c>
      <c r="F29" s="77">
        <f>+F31-F35</f>
        <v>-101705969.360004</v>
      </c>
      <c r="G29" s="77">
        <f>+G31-G35</f>
        <v>-6321444382.84</v>
      </c>
      <c r="H29" s="77"/>
      <c r="I29" s="77"/>
      <c r="J29" s="89"/>
      <c r="L29" s="93">
        <f>+C29-SUM(E29:J29)</f>
        <v>0</v>
      </c>
    </row>
    <row r="30" s="5" customFormat="1" ht="15.75" spans="1:12">
      <c r="A30" s="21"/>
      <c r="B30" s="22"/>
      <c r="C30" s="52"/>
      <c r="D30" s="53"/>
      <c r="E30" s="78"/>
      <c r="F30" s="79"/>
      <c r="G30" s="79"/>
      <c r="H30" s="79"/>
      <c r="I30" s="79"/>
      <c r="J30" s="104"/>
      <c r="L30" s="93">
        <f>+C30-SUM(E30:J30)</f>
        <v>0</v>
      </c>
    </row>
    <row r="31" s="5" customFormat="1" ht="15.75" spans="1:13">
      <c r="A31" s="33" t="s">
        <v>545</v>
      </c>
      <c r="B31" s="26"/>
      <c r="C31" s="29">
        <v>14556457766.95</v>
      </c>
      <c r="D31" s="34"/>
      <c r="E31" s="66">
        <v>0</v>
      </c>
      <c r="F31" s="27">
        <v>70791894.9399948</v>
      </c>
      <c r="G31" s="27">
        <v>14485665872.01</v>
      </c>
      <c r="H31" s="70"/>
      <c r="I31" s="70"/>
      <c r="J31" s="96"/>
      <c r="L31" s="93">
        <f>+C31-SUM(E31:J31)</f>
        <v>0</v>
      </c>
      <c r="M31" s="27"/>
    </row>
    <row r="32" s="5" customFormat="1" ht="15.75" spans="1:13">
      <c r="A32" s="33"/>
      <c r="B32" s="26"/>
      <c r="C32" s="29"/>
      <c r="D32" s="34"/>
      <c r="E32" s="67"/>
      <c r="F32" s="68"/>
      <c r="G32" s="68"/>
      <c r="H32" s="70"/>
      <c r="I32" s="70"/>
      <c r="J32" s="96"/>
      <c r="L32" s="93"/>
      <c r="M32" s="27"/>
    </row>
    <row r="33" s="5" customFormat="1" ht="15.75" spans="1:13">
      <c r="A33" s="33" t="s">
        <v>541</v>
      </c>
      <c r="B33" s="26"/>
      <c r="C33" s="29">
        <v>93986881</v>
      </c>
      <c r="D33" s="34"/>
      <c r="E33" s="80"/>
      <c r="F33" s="68"/>
      <c r="G33" s="68"/>
      <c r="H33" s="70"/>
      <c r="I33" s="70"/>
      <c r="J33" s="96"/>
      <c r="L33" s="93">
        <f>+C33-SUM(E33:J33)</f>
        <v>93986881</v>
      </c>
      <c r="M33" s="107"/>
    </row>
    <row r="34" s="5" customFormat="1" ht="15.75" spans="1:12">
      <c r="A34" s="33"/>
      <c r="B34" s="26"/>
      <c r="C34" s="29"/>
      <c r="D34" s="34"/>
      <c r="E34" s="67"/>
      <c r="F34" s="68"/>
      <c r="G34" s="68"/>
      <c r="H34" s="70"/>
      <c r="I34" s="70"/>
      <c r="J34" s="96"/>
      <c r="L34" s="93"/>
    </row>
    <row r="35" s="5" customFormat="1" ht="15.75" spans="1:14">
      <c r="A35" s="33" t="s">
        <v>546</v>
      </c>
      <c r="B35" s="26"/>
      <c r="C35" s="29">
        <v>20979608119.15</v>
      </c>
      <c r="D35" s="34"/>
      <c r="E35" s="66">
        <v>0</v>
      </c>
      <c r="F35" s="27">
        <v>172497864.299999</v>
      </c>
      <c r="G35" s="27">
        <v>20807110254.85</v>
      </c>
      <c r="H35" s="70"/>
      <c r="I35" s="70"/>
      <c r="J35" s="96"/>
      <c r="L35" s="93">
        <f>+C35-SUM(E35:J35)</f>
        <v>0</v>
      </c>
      <c r="M35" s="27"/>
      <c r="N35" s="99"/>
    </row>
    <row r="36" s="5" customFormat="1" ht="15.75" spans="1:10">
      <c r="A36" s="46"/>
      <c r="B36" s="22"/>
      <c r="C36" s="47"/>
      <c r="D36" s="34"/>
      <c r="E36" s="81"/>
      <c r="F36" s="82"/>
      <c r="G36" s="82"/>
      <c r="H36" s="82"/>
      <c r="I36" s="82"/>
      <c r="J36" s="105"/>
    </row>
    <row r="37" s="5" customFormat="1" ht="15.75" spans="2:10">
      <c r="B37" s="22"/>
      <c r="C37" s="54"/>
      <c r="D37" s="22"/>
      <c r="E37" s="83"/>
      <c r="F37" s="83"/>
      <c r="G37" s="83"/>
      <c r="H37" s="54"/>
      <c r="I37" s="54"/>
      <c r="J37" s="54"/>
    </row>
    <row r="38" spans="3:10">
      <c r="C38" s="55"/>
      <c r="F38" s="56"/>
      <c r="G38" s="56"/>
      <c r="H38" s="56"/>
      <c r="I38" s="56"/>
      <c r="J38" s="56"/>
    </row>
    <row r="39" spans="3:10">
      <c r="C39" s="56"/>
      <c r="E39" s="56"/>
      <c r="F39" s="84"/>
      <c r="G39" s="84"/>
      <c r="H39" s="84"/>
      <c r="I39" s="84"/>
      <c r="J39" s="84"/>
    </row>
    <row r="40" spans="3:10">
      <c r="C40" s="57"/>
      <c r="E40" s="10"/>
      <c r="F40" s="56"/>
      <c r="G40" s="56"/>
      <c r="H40" s="56"/>
      <c r="I40" s="56"/>
      <c r="J40" s="56"/>
    </row>
    <row r="41" spans="3:6">
      <c r="C41" s="55"/>
      <c r="E41" s="85"/>
      <c r="F41" s="59"/>
    </row>
    <row r="42" spans="3:8">
      <c r="C42" s="55"/>
      <c r="E42" s="55"/>
      <c r="F42" s="59"/>
      <c r="H42" s="86"/>
    </row>
    <row r="43" spans="5:5">
      <c r="E43" s="55"/>
    </row>
    <row r="44" spans="5:5">
      <c r="E44" s="55"/>
    </row>
  </sheetData>
  <mergeCells count="2">
    <mergeCell ref="A1:J1"/>
    <mergeCell ref="E4:J4"/>
  </mergeCells>
  <pageMargins left="0.708661417322835" right="0.708661417322835" top="0.748031496062992" bottom="0.748031496062992" header="0.31496062992126" footer="0.31496062992126"/>
  <pageSetup paperSize="9" scale="65" orientation="landscape"/>
  <headerFooter/>
  <colBreaks count="1" manualBreakCount="1">
    <brk id="11" max="37" man="1"/>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11.4266666666667" defaultRowHeight="15" outlineLevelRow="6" outlineLevelCol="4"/>
  <sheetData>
    <row r="1" spans="1:5">
      <c r="A1" s="1">
        <f>IF('P&amp;L'!AL5&gt;'P&amp;L'!AM5,'P&amp;L'!AL5,'P&amp;L'!AM5)</f>
        <v>561359712.710447</v>
      </c>
      <c r="B1" s="2">
        <f>IF('P&amp;L'!AL5&gt;'P&amp;L'!AM5,0.34,-0.34)</f>
        <v>-0.34</v>
      </c>
      <c r="C1" s="1" t="e">
        <f>IF('P&amp;L'!AL5&gt;'P&amp;L'!AM5,'P&amp;L'!AL5-'P&amp;L'!AM5,NA())</f>
        <v>#N/A</v>
      </c>
      <c r="D1" s="1">
        <f>IF('P&amp;L'!AM5&gt;'P&amp;L'!AL5,'P&amp;L'!AL5-'P&amp;L'!AM5,NA())</f>
        <v>-205044993.527176</v>
      </c>
      <c r="E1" s="3">
        <f>IF('P&amp;L'!AM5=0,"",('P&amp;L'!AL5-'P&amp;L'!AM5)/'P&amp;L'!AM5)</f>
        <v>-0.365264889667884</v>
      </c>
    </row>
    <row r="2" spans="1:1">
      <c r="A2" s="1">
        <f>IF('P&amp;L'!AL5&gt;'P&amp;L'!AM5,0.34,-0.34)</f>
        <v>-0.34</v>
      </c>
    </row>
    <row r="3" spans="1:1">
      <c r="A3" s="1" t="e">
        <f>IF('P&amp;L'!AL5&gt;'P&amp;L'!AM5,'P&amp;L'!AL5-'P&amp;L'!AM5,NA())</f>
        <v>#N/A</v>
      </c>
    </row>
    <row r="4" spans="1:1">
      <c r="A4" s="1">
        <f>IF('P&amp;L'!AM5&gt;'P&amp;L'!AL5,'P&amp;L'!AL5-'P&amp;L'!AM5,NA())</f>
        <v>-205044993.527176</v>
      </c>
    </row>
    <row r="5" spans="1:1">
      <c r="A5" s="3">
        <f>IF('P&amp;L'!AM5=0,"",('P&amp;L'!AL5-'P&amp;L'!AM5)/'P&amp;L'!AM5)</f>
        <v>-0.365264889667884</v>
      </c>
    </row>
    <row r="7" spans="1:1">
      <c r="A7" t="s">
        <v>547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17</vt:i4>
      </vt:variant>
    </vt:vector>
  </HeadingPairs>
  <TitlesOfParts>
    <vt:vector size="17" baseType="lpstr">
      <vt:lpstr>Cover</vt:lpstr>
      <vt:lpstr>RH QS</vt:lpstr>
      <vt:lpstr>Parc </vt:lpstr>
      <vt:lpstr>CA</vt:lpstr>
      <vt:lpstr>MB</vt:lpstr>
      <vt:lpstr>Opex</vt:lpstr>
      <vt:lpstr>P&amp;L</vt:lpstr>
      <vt:lpstr>Trafic</vt:lpstr>
      <vt:lpstr>Indicateurs</vt:lpstr>
      <vt:lpstr>Capex</vt:lpstr>
      <vt:lpstr>Cash</vt:lpstr>
      <vt:lpstr>Projets Capex</vt:lpstr>
      <vt:lpstr>Data Mobile</vt:lpstr>
      <vt:lpstr>Trésorerie</vt:lpstr>
      <vt:lpstr>Mobile Money</vt:lpstr>
      <vt:lpstr>BA Clients</vt:lpstr>
      <vt:lpstr>Kutools_Chart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  Moustaou Salami Serki</dc:creator>
  <cp:lastModifiedBy>akashdixitks45</cp:lastModifiedBy>
  <dcterms:created xsi:type="dcterms:W3CDTF">2016-02-02T04:01:00Z</dcterms:created>
  <dcterms:modified xsi:type="dcterms:W3CDTF">2025-12-30T15:03:44Z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