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upply and Distribution\Canpotex\Tonnage Forecasts\2019\"/>
    </mc:Choice>
  </mc:AlternateContent>
  <xr:revisionPtr revIDLastSave="0" documentId="13_ncr:1_{096AA7E9-F645-4320-8D20-AFC8C5BE8EF4}" xr6:coauthVersionLast="41" xr6:coauthVersionMax="41" xr10:uidLastSave="{00000000-0000-0000-0000-000000000000}"/>
  <bookViews>
    <workbookView xWindow="28680" yWindow="-120" windowWidth="29040" windowHeight="15840" xr2:uid="{AE350A9C-8BCB-4C4E-A56B-1AFF00C2A903}"/>
  </bookViews>
  <sheets>
    <sheet name="Region" sheetId="1" r:id="rId1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0">Region!$AB$1:$BB$180</definedName>
    <definedName name="_xlnm.Print_Titles" localSheetId="0">Region!$A:$C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49" i="1" l="1"/>
  <c r="BA178" i="1" l="1"/>
  <c r="BB175" i="1"/>
  <c r="BB169" i="1"/>
  <c r="BA166" i="1"/>
  <c r="BB165" i="1"/>
  <c r="BA165" i="1"/>
  <c r="AZ178" i="1"/>
  <c r="AZ175" i="1"/>
  <c r="AZ172" i="1"/>
  <c r="AZ169" i="1"/>
  <c r="AZ166" i="1"/>
  <c r="AZ165" i="1"/>
  <c r="AX165" i="1"/>
  <c r="AY165" i="1"/>
  <c r="AP165" i="1"/>
  <c r="AQ165" i="1"/>
  <c r="AR165" i="1"/>
  <c r="AS165" i="1"/>
  <c r="AT165" i="1"/>
  <c r="AU165" i="1"/>
  <c r="AV165" i="1"/>
  <c r="AW165" i="1"/>
  <c r="AQ166" i="1"/>
  <c r="AR166" i="1"/>
  <c r="AS166" i="1"/>
  <c r="AT166" i="1"/>
  <c r="AU166" i="1"/>
  <c r="AV166" i="1"/>
  <c r="AW166" i="1"/>
  <c r="AX166" i="1"/>
  <c r="AY166" i="1"/>
  <c r="BB166" i="1" s="1"/>
  <c r="AQ167" i="1"/>
  <c r="AR167" i="1"/>
  <c r="AS167" i="1"/>
  <c r="AT167" i="1"/>
  <c r="AU167" i="1"/>
  <c r="AV167" i="1"/>
  <c r="AW167" i="1"/>
  <c r="AX167" i="1"/>
  <c r="AY167" i="1"/>
  <c r="AQ168" i="1"/>
  <c r="AR168" i="1"/>
  <c r="AS168" i="1"/>
  <c r="AT168" i="1"/>
  <c r="AU168" i="1"/>
  <c r="AV168" i="1"/>
  <c r="AW168" i="1"/>
  <c r="AX168" i="1"/>
  <c r="AY168" i="1"/>
  <c r="AQ169" i="1"/>
  <c r="AR169" i="1"/>
  <c r="AS169" i="1"/>
  <c r="AT169" i="1"/>
  <c r="AU169" i="1"/>
  <c r="AV169" i="1"/>
  <c r="AW169" i="1"/>
  <c r="AX169" i="1"/>
  <c r="BA169" i="1" s="1"/>
  <c r="AY169" i="1"/>
  <c r="AQ170" i="1"/>
  <c r="AR170" i="1"/>
  <c r="AS170" i="1"/>
  <c r="AT170" i="1"/>
  <c r="AU170" i="1"/>
  <c r="AV170" i="1"/>
  <c r="AW170" i="1"/>
  <c r="AX170" i="1"/>
  <c r="AY170" i="1"/>
  <c r="AQ171" i="1"/>
  <c r="AR171" i="1"/>
  <c r="AS171" i="1"/>
  <c r="AT171" i="1"/>
  <c r="AU171" i="1"/>
  <c r="AV171" i="1"/>
  <c r="AW171" i="1"/>
  <c r="AX171" i="1"/>
  <c r="AY171" i="1"/>
  <c r="AQ172" i="1"/>
  <c r="AR172" i="1"/>
  <c r="AS172" i="1"/>
  <c r="AT172" i="1"/>
  <c r="AU172" i="1"/>
  <c r="AV172" i="1"/>
  <c r="AW172" i="1"/>
  <c r="AX172" i="1"/>
  <c r="BA172" i="1" s="1"/>
  <c r="AY172" i="1"/>
  <c r="BB172" i="1" s="1"/>
  <c r="AQ173" i="1"/>
  <c r="AR173" i="1"/>
  <c r="AS173" i="1"/>
  <c r="AT173" i="1"/>
  <c r="AU173" i="1"/>
  <c r="AV173" i="1"/>
  <c r="AW173" i="1"/>
  <c r="AX173" i="1"/>
  <c r="AY173" i="1"/>
  <c r="AQ174" i="1"/>
  <c r="AR174" i="1"/>
  <c r="AS174" i="1"/>
  <c r="AT174" i="1"/>
  <c r="AU174" i="1"/>
  <c r="AV174" i="1"/>
  <c r="AW174" i="1"/>
  <c r="AX174" i="1"/>
  <c r="AY174" i="1"/>
  <c r="AQ175" i="1"/>
  <c r="AR175" i="1"/>
  <c r="AS175" i="1"/>
  <c r="AT175" i="1"/>
  <c r="AU175" i="1"/>
  <c r="AV175" i="1"/>
  <c r="AW175" i="1"/>
  <c r="AX175" i="1"/>
  <c r="BA175" i="1" s="1"/>
  <c r="AY175" i="1"/>
  <c r="AQ176" i="1"/>
  <c r="AR176" i="1"/>
  <c r="AS176" i="1"/>
  <c r="AT176" i="1"/>
  <c r="AU176" i="1"/>
  <c r="AV176" i="1"/>
  <c r="AW176" i="1"/>
  <c r="AX176" i="1"/>
  <c r="AY176" i="1"/>
  <c r="AQ177" i="1"/>
  <c r="AR177" i="1"/>
  <c r="AS177" i="1"/>
  <c r="AT177" i="1"/>
  <c r="AU177" i="1"/>
  <c r="AV177" i="1"/>
  <c r="AW177" i="1"/>
  <c r="AX177" i="1"/>
  <c r="AY177" i="1"/>
  <c r="AQ178" i="1"/>
  <c r="AR178" i="1"/>
  <c r="AS178" i="1"/>
  <c r="AT178" i="1"/>
  <c r="AU178" i="1"/>
  <c r="AV178" i="1"/>
  <c r="AW178" i="1"/>
  <c r="AX178" i="1"/>
  <c r="AY178" i="1"/>
  <c r="BB178" i="1" s="1"/>
  <c r="AQ179" i="1"/>
  <c r="AR179" i="1"/>
  <c r="AS179" i="1"/>
  <c r="AT179" i="1"/>
  <c r="AU179" i="1"/>
  <c r="AV179" i="1"/>
  <c r="AW179" i="1"/>
  <c r="AX179" i="1"/>
  <c r="AY179" i="1"/>
  <c r="AQ180" i="1"/>
  <c r="AR180" i="1"/>
  <c r="AS180" i="1"/>
  <c r="AT180" i="1"/>
  <c r="AU180" i="1"/>
  <c r="AV180" i="1"/>
  <c r="AW180" i="1"/>
  <c r="AX180" i="1"/>
  <c r="AY180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BB158" i="1"/>
  <c r="BA158" i="1"/>
  <c r="AZ158" i="1"/>
  <c r="BB155" i="1"/>
  <c r="BA155" i="1"/>
  <c r="AZ155" i="1"/>
  <c r="BB152" i="1"/>
  <c r="BA152" i="1"/>
  <c r="AZ152" i="1"/>
  <c r="BB149" i="1"/>
  <c r="BA149" i="1"/>
  <c r="AZ149" i="1"/>
  <c r="BB146" i="1"/>
  <c r="BA146" i="1"/>
  <c r="AZ146" i="1"/>
  <c r="BB145" i="1"/>
  <c r="BA145" i="1"/>
  <c r="AZ145" i="1"/>
  <c r="BB138" i="1"/>
  <c r="BA138" i="1"/>
  <c r="AZ138" i="1"/>
  <c r="BB135" i="1"/>
  <c r="BA135" i="1"/>
  <c r="AZ135" i="1"/>
  <c r="BB132" i="1"/>
  <c r="BA132" i="1"/>
  <c r="AZ132" i="1"/>
  <c r="BB129" i="1"/>
  <c r="BA129" i="1"/>
  <c r="AZ129" i="1"/>
  <c r="BB126" i="1"/>
  <c r="BA126" i="1"/>
  <c r="AZ126" i="1"/>
  <c r="BB125" i="1"/>
  <c r="BA125" i="1"/>
  <c r="AZ125" i="1"/>
  <c r="BB118" i="1"/>
  <c r="BA118" i="1"/>
  <c r="AZ118" i="1"/>
  <c r="BB115" i="1"/>
  <c r="BA115" i="1"/>
  <c r="AZ115" i="1"/>
  <c r="BB112" i="1"/>
  <c r="BA112" i="1"/>
  <c r="AZ112" i="1"/>
  <c r="BB109" i="1"/>
  <c r="BA109" i="1"/>
  <c r="AZ109" i="1"/>
  <c r="BB106" i="1"/>
  <c r="BA106" i="1"/>
  <c r="AZ106" i="1"/>
  <c r="BB105" i="1"/>
  <c r="BA105" i="1"/>
  <c r="AZ105" i="1"/>
  <c r="BB98" i="1"/>
  <c r="BA98" i="1"/>
  <c r="AZ98" i="1"/>
  <c r="BB95" i="1"/>
  <c r="BA95" i="1"/>
  <c r="AZ95" i="1"/>
  <c r="BB92" i="1"/>
  <c r="BA92" i="1"/>
  <c r="AZ92" i="1"/>
  <c r="BB89" i="1"/>
  <c r="BA89" i="1"/>
  <c r="AZ89" i="1"/>
  <c r="BB86" i="1"/>
  <c r="BA86" i="1"/>
  <c r="AZ86" i="1"/>
  <c r="BB85" i="1"/>
  <c r="BA85" i="1"/>
  <c r="AZ85" i="1"/>
  <c r="BB78" i="1"/>
  <c r="BA78" i="1"/>
  <c r="AZ78" i="1"/>
  <c r="BB75" i="1"/>
  <c r="BA75" i="1"/>
  <c r="AZ75" i="1"/>
  <c r="BB72" i="1"/>
  <c r="BA72" i="1"/>
  <c r="AZ72" i="1"/>
  <c r="BB69" i="1"/>
  <c r="BA69" i="1"/>
  <c r="AZ69" i="1"/>
  <c r="BB66" i="1"/>
  <c r="BA66" i="1"/>
  <c r="AZ66" i="1"/>
  <c r="BB65" i="1"/>
  <c r="BA65" i="1"/>
  <c r="AZ65" i="1"/>
  <c r="BB58" i="1"/>
  <c r="BA58" i="1"/>
  <c r="AZ58" i="1"/>
  <c r="BB55" i="1"/>
  <c r="BA55" i="1"/>
  <c r="AZ55" i="1"/>
  <c r="BB52" i="1"/>
  <c r="BA52" i="1"/>
  <c r="AZ52" i="1"/>
  <c r="BB49" i="1"/>
  <c r="BA49" i="1"/>
  <c r="AZ49" i="1"/>
  <c r="BB46" i="1"/>
  <c r="BA46" i="1"/>
  <c r="AZ46" i="1"/>
  <c r="BB45" i="1"/>
  <c r="BA45" i="1"/>
  <c r="AZ45" i="1"/>
  <c r="BB25" i="1"/>
  <c r="BA25" i="1"/>
  <c r="AZ25" i="1"/>
  <c r="AZ26" i="1"/>
  <c r="BA26" i="1" l="1"/>
  <c r="BB38" i="1"/>
  <c r="BA38" i="1"/>
  <c r="AZ38" i="1"/>
  <c r="BB35" i="1"/>
  <c r="BA35" i="1"/>
  <c r="AZ35" i="1"/>
  <c r="BB32" i="1"/>
  <c r="BA32" i="1"/>
  <c r="AZ32" i="1"/>
  <c r="BB29" i="1"/>
  <c r="BA29" i="1"/>
  <c r="AZ29" i="1"/>
  <c r="BB26" i="1"/>
  <c r="AY25" i="1"/>
  <c r="AY40" i="1"/>
  <c r="AX40" i="1"/>
  <c r="AW40" i="1"/>
  <c r="AV40" i="1"/>
  <c r="AU40" i="1"/>
  <c r="AT40" i="1"/>
  <c r="AS40" i="1"/>
  <c r="AR40" i="1"/>
  <c r="AQ40" i="1"/>
  <c r="AP40" i="1"/>
  <c r="AY39" i="1"/>
  <c r="AX39" i="1"/>
  <c r="AW39" i="1"/>
  <c r="AV39" i="1"/>
  <c r="AU39" i="1"/>
  <c r="AT39" i="1"/>
  <c r="AS39" i="1"/>
  <c r="AR39" i="1"/>
  <c r="AQ39" i="1"/>
  <c r="AP39" i="1"/>
  <c r="AY38" i="1"/>
  <c r="AX38" i="1"/>
  <c r="AW38" i="1"/>
  <c r="AV38" i="1"/>
  <c r="AU38" i="1"/>
  <c r="AT38" i="1"/>
  <c r="AS38" i="1"/>
  <c r="AR38" i="1"/>
  <c r="AQ38" i="1"/>
  <c r="AP38" i="1"/>
  <c r="AY37" i="1"/>
  <c r="AX37" i="1"/>
  <c r="AW37" i="1"/>
  <c r="AV37" i="1"/>
  <c r="AU37" i="1"/>
  <c r="AT37" i="1"/>
  <c r="AS37" i="1"/>
  <c r="AR37" i="1"/>
  <c r="AQ37" i="1"/>
  <c r="AP37" i="1"/>
  <c r="AY36" i="1"/>
  <c r="AX36" i="1"/>
  <c r="AW36" i="1"/>
  <c r="AV36" i="1"/>
  <c r="AU36" i="1"/>
  <c r="AT36" i="1"/>
  <c r="AS36" i="1"/>
  <c r="AR36" i="1"/>
  <c r="AQ36" i="1"/>
  <c r="AP36" i="1"/>
  <c r="AY35" i="1"/>
  <c r="AX35" i="1"/>
  <c r="AW35" i="1"/>
  <c r="AV35" i="1"/>
  <c r="AU35" i="1"/>
  <c r="AT35" i="1"/>
  <c r="AS35" i="1"/>
  <c r="AR35" i="1"/>
  <c r="AQ35" i="1"/>
  <c r="AP35" i="1"/>
  <c r="AY34" i="1"/>
  <c r="AX34" i="1"/>
  <c r="AW34" i="1"/>
  <c r="AV34" i="1"/>
  <c r="AU34" i="1"/>
  <c r="AT34" i="1"/>
  <c r="AS34" i="1"/>
  <c r="AR34" i="1"/>
  <c r="AQ34" i="1"/>
  <c r="AP34" i="1"/>
  <c r="AY33" i="1"/>
  <c r="AX33" i="1"/>
  <c r="AW33" i="1"/>
  <c r="AV33" i="1"/>
  <c r="AU33" i="1"/>
  <c r="AT33" i="1"/>
  <c r="AS33" i="1"/>
  <c r="AR33" i="1"/>
  <c r="AQ33" i="1"/>
  <c r="AP33" i="1"/>
  <c r="AY32" i="1"/>
  <c r="AX32" i="1"/>
  <c r="AW32" i="1"/>
  <c r="AV32" i="1"/>
  <c r="AU32" i="1"/>
  <c r="AT32" i="1"/>
  <c r="AS32" i="1"/>
  <c r="AR32" i="1"/>
  <c r="AQ32" i="1"/>
  <c r="AP32" i="1"/>
  <c r="AY31" i="1"/>
  <c r="AX31" i="1"/>
  <c r="AW31" i="1"/>
  <c r="AV31" i="1"/>
  <c r="AU31" i="1"/>
  <c r="AT31" i="1"/>
  <c r="AS31" i="1"/>
  <c r="AR31" i="1"/>
  <c r="AQ31" i="1"/>
  <c r="AP31" i="1"/>
  <c r="AY30" i="1"/>
  <c r="AX30" i="1"/>
  <c r="AW30" i="1"/>
  <c r="AV30" i="1"/>
  <c r="AU30" i="1"/>
  <c r="AT30" i="1"/>
  <c r="AS30" i="1"/>
  <c r="AR30" i="1"/>
  <c r="AQ30" i="1"/>
  <c r="AP30" i="1"/>
  <c r="AY29" i="1"/>
  <c r="AX29" i="1"/>
  <c r="AW29" i="1"/>
  <c r="AV29" i="1"/>
  <c r="AU29" i="1"/>
  <c r="AT29" i="1"/>
  <c r="AS29" i="1"/>
  <c r="AR29" i="1"/>
  <c r="AQ29" i="1"/>
  <c r="AP29" i="1"/>
  <c r="AY28" i="1"/>
  <c r="AX28" i="1"/>
  <c r="AW28" i="1"/>
  <c r="AV28" i="1"/>
  <c r="AU28" i="1"/>
  <c r="AT28" i="1"/>
  <c r="AS28" i="1"/>
  <c r="AR28" i="1"/>
  <c r="AQ28" i="1"/>
  <c r="AP28" i="1"/>
  <c r="AY27" i="1"/>
  <c r="AX27" i="1"/>
  <c r="AW27" i="1"/>
  <c r="AV27" i="1"/>
  <c r="AU27" i="1"/>
  <c r="AT27" i="1"/>
  <c r="AS27" i="1"/>
  <c r="AR27" i="1"/>
  <c r="AQ27" i="1"/>
  <c r="AP27" i="1"/>
  <c r="AY26" i="1"/>
  <c r="AX26" i="1"/>
  <c r="AW26" i="1"/>
  <c r="AV26" i="1"/>
  <c r="AU26" i="1"/>
  <c r="AT26" i="1"/>
  <c r="AS26" i="1"/>
  <c r="AR26" i="1"/>
  <c r="AQ26" i="1"/>
  <c r="AP26" i="1"/>
  <c r="AX25" i="1"/>
  <c r="AW25" i="1"/>
  <c r="AV25" i="1"/>
  <c r="AU25" i="1"/>
  <c r="AT25" i="1"/>
  <c r="AS25" i="1"/>
  <c r="AR25" i="1"/>
  <c r="AQ25" i="1"/>
  <c r="AP25" i="1"/>
  <c r="AY60" i="1"/>
  <c r="AX60" i="1"/>
  <c r="AW60" i="1"/>
  <c r="AV60" i="1"/>
  <c r="AU60" i="1"/>
  <c r="AT60" i="1"/>
  <c r="AS60" i="1"/>
  <c r="AR60" i="1"/>
  <c r="AQ60" i="1"/>
  <c r="AP60" i="1"/>
  <c r="AY59" i="1"/>
  <c r="AX59" i="1"/>
  <c r="AW59" i="1"/>
  <c r="AV59" i="1"/>
  <c r="AU59" i="1"/>
  <c r="AT59" i="1"/>
  <c r="AS59" i="1"/>
  <c r="AR59" i="1"/>
  <c r="AQ59" i="1"/>
  <c r="AP59" i="1"/>
  <c r="AY58" i="1"/>
  <c r="AX58" i="1"/>
  <c r="AW58" i="1"/>
  <c r="AV58" i="1"/>
  <c r="AU58" i="1"/>
  <c r="AT58" i="1"/>
  <c r="AS58" i="1"/>
  <c r="AR58" i="1"/>
  <c r="AQ58" i="1"/>
  <c r="AP58" i="1"/>
  <c r="AY57" i="1"/>
  <c r="AX57" i="1"/>
  <c r="AW57" i="1"/>
  <c r="AV57" i="1"/>
  <c r="AU57" i="1"/>
  <c r="AT57" i="1"/>
  <c r="AS57" i="1"/>
  <c r="AR57" i="1"/>
  <c r="AQ57" i="1"/>
  <c r="AP57" i="1"/>
  <c r="AY56" i="1"/>
  <c r="AX56" i="1"/>
  <c r="AW56" i="1"/>
  <c r="AV56" i="1"/>
  <c r="AU56" i="1"/>
  <c r="AT56" i="1"/>
  <c r="AS56" i="1"/>
  <c r="AR56" i="1"/>
  <c r="AQ56" i="1"/>
  <c r="AP56" i="1"/>
  <c r="AY55" i="1"/>
  <c r="AX55" i="1"/>
  <c r="AW55" i="1"/>
  <c r="AV55" i="1"/>
  <c r="AU55" i="1"/>
  <c r="AT55" i="1"/>
  <c r="AS55" i="1"/>
  <c r="AR55" i="1"/>
  <c r="AQ55" i="1"/>
  <c r="AP55" i="1"/>
  <c r="AY54" i="1"/>
  <c r="AX54" i="1"/>
  <c r="AW54" i="1"/>
  <c r="AV54" i="1"/>
  <c r="AU54" i="1"/>
  <c r="AT54" i="1"/>
  <c r="AS54" i="1"/>
  <c r="AR54" i="1"/>
  <c r="AQ54" i="1"/>
  <c r="AP54" i="1"/>
  <c r="AY53" i="1"/>
  <c r="AX53" i="1"/>
  <c r="AW53" i="1"/>
  <c r="AV53" i="1"/>
  <c r="AU53" i="1"/>
  <c r="AT53" i="1"/>
  <c r="AS53" i="1"/>
  <c r="AR53" i="1"/>
  <c r="AQ53" i="1"/>
  <c r="AP53" i="1"/>
  <c r="AY52" i="1"/>
  <c r="AX52" i="1"/>
  <c r="AW52" i="1"/>
  <c r="AV52" i="1"/>
  <c r="AU52" i="1"/>
  <c r="AT52" i="1"/>
  <c r="AS52" i="1"/>
  <c r="AR52" i="1"/>
  <c r="AQ52" i="1"/>
  <c r="AP52" i="1"/>
  <c r="AY51" i="1"/>
  <c r="AX51" i="1"/>
  <c r="AW51" i="1"/>
  <c r="AV51" i="1"/>
  <c r="AU51" i="1"/>
  <c r="AT51" i="1"/>
  <c r="AS51" i="1"/>
  <c r="AR51" i="1"/>
  <c r="AQ51" i="1"/>
  <c r="AP51" i="1"/>
  <c r="AY50" i="1"/>
  <c r="AX50" i="1"/>
  <c r="AW50" i="1"/>
  <c r="AV50" i="1"/>
  <c r="AU50" i="1"/>
  <c r="AT50" i="1"/>
  <c r="AS50" i="1"/>
  <c r="AR50" i="1"/>
  <c r="AQ50" i="1"/>
  <c r="AP50" i="1"/>
  <c r="AY49" i="1"/>
  <c r="AX49" i="1"/>
  <c r="AW49" i="1"/>
  <c r="AV49" i="1"/>
  <c r="AU49" i="1"/>
  <c r="AT49" i="1"/>
  <c r="AS49" i="1"/>
  <c r="AR49" i="1"/>
  <c r="AQ49" i="1"/>
  <c r="AP49" i="1"/>
  <c r="AY48" i="1"/>
  <c r="AX48" i="1"/>
  <c r="AW48" i="1"/>
  <c r="AV48" i="1"/>
  <c r="AU48" i="1"/>
  <c r="AT48" i="1"/>
  <c r="AS48" i="1"/>
  <c r="AR48" i="1"/>
  <c r="AQ48" i="1"/>
  <c r="AP48" i="1"/>
  <c r="AY47" i="1"/>
  <c r="AX47" i="1"/>
  <c r="AW47" i="1"/>
  <c r="AV47" i="1"/>
  <c r="AU47" i="1"/>
  <c r="AT47" i="1"/>
  <c r="AS47" i="1"/>
  <c r="AR47" i="1"/>
  <c r="AQ47" i="1"/>
  <c r="AP47" i="1"/>
  <c r="AY46" i="1"/>
  <c r="AX46" i="1"/>
  <c r="AW46" i="1"/>
  <c r="AV46" i="1"/>
  <c r="AU46" i="1"/>
  <c r="AT46" i="1"/>
  <c r="AS46" i="1"/>
  <c r="AR46" i="1"/>
  <c r="AQ46" i="1"/>
  <c r="AP46" i="1"/>
  <c r="AY45" i="1"/>
  <c r="AX45" i="1"/>
  <c r="AW45" i="1"/>
  <c r="AV45" i="1"/>
  <c r="AU45" i="1"/>
  <c r="AT45" i="1"/>
  <c r="AS45" i="1"/>
  <c r="AR45" i="1"/>
  <c r="AQ45" i="1"/>
  <c r="AP45" i="1"/>
  <c r="AY80" i="1"/>
  <c r="AX80" i="1"/>
  <c r="AW80" i="1"/>
  <c r="AV80" i="1"/>
  <c r="AU80" i="1"/>
  <c r="AT80" i="1"/>
  <c r="AS80" i="1"/>
  <c r="AR80" i="1"/>
  <c r="AQ80" i="1"/>
  <c r="AP80" i="1"/>
  <c r="AY79" i="1"/>
  <c r="AX79" i="1"/>
  <c r="AW79" i="1"/>
  <c r="AV79" i="1"/>
  <c r="AU79" i="1"/>
  <c r="AT79" i="1"/>
  <c r="AS79" i="1"/>
  <c r="AR79" i="1"/>
  <c r="AQ79" i="1"/>
  <c r="AP79" i="1"/>
  <c r="AY78" i="1"/>
  <c r="AX78" i="1"/>
  <c r="AW78" i="1"/>
  <c r="AV78" i="1"/>
  <c r="AU78" i="1"/>
  <c r="AT78" i="1"/>
  <c r="AS78" i="1"/>
  <c r="AR78" i="1"/>
  <c r="AQ78" i="1"/>
  <c r="AP78" i="1"/>
  <c r="AY77" i="1"/>
  <c r="AX77" i="1"/>
  <c r="AW77" i="1"/>
  <c r="AV77" i="1"/>
  <c r="AU77" i="1"/>
  <c r="AT77" i="1"/>
  <c r="AS77" i="1"/>
  <c r="AR77" i="1"/>
  <c r="AQ77" i="1"/>
  <c r="AP77" i="1"/>
  <c r="AY76" i="1"/>
  <c r="AX76" i="1"/>
  <c r="AW76" i="1"/>
  <c r="AV76" i="1"/>
  <c r="AU76" i="1"/>
  <c r="AT76" i="1"/>
  <c r="AS76" i="1"/>
  <c r="AR76" i="1"/>
  <c r="AQ76" i="1"/>
  <c r="AP76" i="1"/>
  <c r="AY75" i="1"/>
  <c r="AX75" i="1"/>
  <c r="AW75" i="1"/>
  <c r="AV75" i="1"/>
  <c r="AU75" i="1"/>
  <c r="AT75" i="1"/>
  <c r="AS75" i="1"/>
  <c r="AR75" i="1"/>
  <c r="AQ75" i="1"/>
  <c r="AP75" i="1"/>
  <c r="AY74" i="1"/>
  <c r="AX74" i="1"/>
  <c r="AW74" i="1"/>
  <c r="AV74" i="1"/>
  <c r="AU74" i="1"/>
  <c r="AT74" i="1"/>
  <c r="AS74" i="1"/>
  <c r="AR74" i="1"/>
  <c r="AQ74" i="1"/>
  <c r="AP74" i="1"/>
  <c r="AY73" i="1"/>
  <c r="AX73" i="1"/>
  <c r="AW73" i="1"/>
  <c r="AV73" i="1"/>
  <c r="AU73" i="1"/>
  <c r="AT73" i="1"/>
  <c r="AS73" i="1"/>
  <c r="AR73" i="1"/>
  <c r="AQ73" i="1"/>
  <c r="AP73" i="1"/>
  <c r="AY72" i="1"/>
  <c r="AX72" i="1"/>
  <c r="AW72" i="1"/>
  <c r="AV72" i="1"/>
  <c r="AU72" i="1"/>
  <c r="AT72" i="1"/>
  <c r="AS72" i="1"/>
  <c r="AR72" i="1"/>
  <c r="AQ72" i="1"/>
  <c r="AP72" i="1"/>
  <c r="AY71" i="1"/>
  <c r="AX71" i="1"/>
  <c r="AW71" i="1"/>
  <c r="AV71" i="1"/>
  <c r="AU71" i="1"/>
  <c r="AT71" i="1"/>
  <c r="AS71" i="1"/>
  <c r="AR71" i="1"/>
  <c r="AQ71" i="1"/>
  <c r="AP71" i="1"/>
  <c r="AY70" i="1"/>
  <c r="AX70" i="1"/>
  <c r="AW70" i="1"/>
  <c r="AV70" i="1"/>
  <c r="AU70" i="1"/>
  <c r="AT70" i="1"/>
  <c r="AS70" i="1"/>
  <c r="AR70" i="1"/>
  <c r="AQ70" i="1"/>
  <c r="AP70" i="1"/>
  <c r="AY69" i="1"/>
  <c r="AX69" i="1"/>
  <c r="AW69" i="1"/>
  <c r="AV69" i="1"/>
  <c r="AU69" i="1"/>
  <c r="AT69" i="1"/>
  <c r="AS69" i="1"/>
  <c r="AR69" i="1"/>
  <c r="AQ69" i="1"/>
  <c r="AP69" i="1"/>
  <c r="AY68" i="1"/>
  <c r="AX68" i="1"/>
  <c r="AW68" i="1"/>
  <c r="AV68" i="1"/>
  <c r="AU68" i="1"/>
  <c r="AT68" i="1"/>
  <c r="AS68" i="1"/>
  <c r="AR68" i="1"/>
  <c r="AQ68" i="1"/>
  <c r="AP68" i="1"/>
  <c r="AY67" i="1"/>
  <c r="AX67" i="1"/>
  <c r="AW67" i="1"/>
  <c r="AV67" i="1"/>
  <c r="AU67" i="1"/>
  <c r="AT67" i="1"/>
  <c r="AS67" i="1"/>
  <c r="AR67" i="1"/>
  <c r="AQ67" i="1"/>
  <c r="AP67" i="1"/>
  <c r="AY66" i="1"/>
  <c r="AX66" i="1"/>
  <c r="AW66" i="1"/>
  <c r="AV66" i="1"/>
  <c r="AU66" i="1"/>
  <c r="AT66" i="1"/>
  <c r="AS66" i="1"/>
  <c r="AR66" i="1"/>
  <c r="AQ66" i="1"/>
  <c r="AP66" i="1"/>
  <c r="AY65" i="1"/>
  <c r="AX65" i="1"/>
  <c r="AW65" i="1"/>
  <c r="AV65" i="1"/>
  <c r="AU65" i="1"/>
  <c r="AT65" i="1"/>
  <c r="AS65" i="1"/>
  <c r="AR65" i="1"/>
  <c r="AQ65" i="1"/>
  <c r="AP65" i="1"/>
  <c r="AY100" i="1"/>
  <c r="AX100" i="1"/>
  <c r="AW100" i="1"/>
  <c r="AV100" i="1"/>
  <c r="AU100" i="1"/>
  <c r="AT100" i="1"/>
  <c r="AS100" i="1"/>
  <c r="AR100" i="1"/>
  <c r="AQ100" i="1"/>
  <c r="AP100" i="1"/>
  <c r="AY99" i="1"/>
  <c r="AX99" i="1"/>
  <c r="AW99" i="1"/>
  <c r="AV99" i="1"/>
  <c r="AU99" i="1"/>
  <c r="AT99" i="1"/>
  <c r="AS99" i="1"/>
  <c r="AR99" i="1"/>
  <c r="AQ99" i="1"/>
  <c r="AP99" i="1"/>
  <c r="AY98" i="1"/>
  <c r="AX98" i="1"/>
  <c r="AW98" i="1"/>
  <c r="AV98" i="1"/>
  <c r="AU98" i="1"/>
  <c r="AT98" i="1"/>
  <c r="AS98" i="1"/>
  <c r="AR98" i="1"/>
  <c r="AQ98" i="1"/>
  <c r="AP98" i="1"/>
  <c r="AY97" i="1"/>
  <c r="AX97" i="1"/>
  <c r="AW97" i="1"/>
  <c r="AV97" i="1"/>
  <c r="AU97" i="1"/>
  <c r="AT97" i="1"/>
  <c r="AS97" i="1"/>
  <c r="AR97" i="1"/>
  <c r="AQ97" i="1"/>
  <c r="AP97" i="1"/>
  <c r="AY96" i="1"/>
  <c r="AX96" i="1"/>
  <c r="AW96" i="1"/>
  <c r="AV96" i="1"/>
  <c r="AU96" i="1"/>
  <c r="AT96" i="1"/>
  <c r="AS96" i="1"/>
  <c r="AR96" i="1"/>
  <c r="AQ96" i="1"/>
  <c r="AP96" i="1"/>
  <c r="AY95" i="1"/>
  <c r="AX95" i="1"/>
  <c r="AW95" i="1"/>
  <c r="AV95" i="1"/>
  <c r="AU95" i="1"/>
  <c r="AT95" i="1"/>
  <c r="AS95" i="1"/>
  <c r="AR95" i="1"/>
  <c r="AQ95" i="1"/>
  <c r="AP95" i="1"/>
  <c r="AY94" i="1"/>
  <c r="AX94" i="1"/>
  <c r="AW94" i="1"/>
  <c r="AV94" i="1"/>
  <c r="AU94" i="1"/>
  <c r="AT94" i="1"/>
  <c r="AS94" i="1"/>
  <c r="AR94" i="1"/>
  <c r="AQ94" i="1"/>
  <c r="AP94" i="1"/>
  <c r="AY93" i="1"/>
  <c r="AX93" i="1"/>
  <c r="AW93" i="1"/>
  <c r="AV93" i="1"/>
  <c r="AU93" i="1"/>
  <c r="AT93" i="1"/>
  <c r="AS93" i="1"/>
  <c r="AR93" i="1"/>
  <c r="AQ93" i="1"/>
  <c r="AP93" i="1"/>
  <c r="AY92" i="1"/>
  <c r="AX92" i="1"/>
  <c r="AW92" i="1"/>
  <c r="AV92" i="1"/>
  <c r="AU92" i="1"/>
  <c r="AT92" i="1"/>
  <c r="AS92" i="1"/>
  <c r="AR92" i="1"/>
  <c r="AQ92" i="1"/>
  <c r="AP92" i="1"/>
  <c r="AY91" i="1"/>
  <c r="AX91" i="1"/>
  <c r="AW91" i="1"/>
  <c r="AV91" i="1"/>
  <c r="AU91" i="1"/>
  <c r="AT91" i="1"/>
  <c r="AS91" i="1"/>
  <c r="AR91" i="1"/>
  <c r="AQ91" i="1"/>
  <c r="AP91" i="1"/>
  <c r="AY90" i="1"/>
  <c r="AX90" i="1"/>
  <c r="AW90" i="1"/>
  <c r="AV90" i="1"/>
  <c r="AU90" i="1"/>
  <c r="AT90" i="1"/>
  <c r="AS90" i="1"/>
  <c r="AR90" i="1"/>
  <c r="AQ90" i="1"/>
  <c r="AP90" i="1"/>
  <c r="AY89" i="1"/>
  <c r="AX89" i="1"/>
  <c r="AW89" i="1"/>
  <c r="AV89" i="1"/>
  <c r="AU89" i="1"/>
  <c r="AT89" i="1"/>
  <c r="AS89" i="1"/>
  <c r="AR89" i="1"/>
  <c r="AQ89" i="1"/>
  <c r="AP89" i="1"/>
  <c r="AY88" i="1"/>
  <c r="AX88" i="1"/>
  <c r="AW88" i="1"/>
  <c r="AV88" i="1"/>
  <c r="AU88" i="1"/>
  <c r="AT88" i="1"/>
  <c r="AS88" i="1"/>
  <c r="AR88" i="1"/>
  <c r="AQ88" i="1"/>
  <c r="AP88" i="1"/>
  <c r="AY87" i="1"/>
  <c r="AX87" i="1"/>
  <c r="AW87" i="1"/>
  <c r="AV87" i="1"/>
  <c r="AU87" i="1"/>
  <c r="AT87" i="1"/>
  <c r="AS87" i="1"/>
  <c r="AR87" i="1"/>
  <c r="AQ87" i="1"/>
  <c r="AP87" i="1"/>
  <c r="AY86" i="1"/>
  <c r="AX86" i="1"/>
  <c r="AW86" i="1"/>
  <c r="AV86" i="1"/>
  <c r="AU86" i="1"/>
  <c r="AT86" i="1"/>
  <c r="AS86" i="1"/>
  <c r="AR86" i="1"/>
  <c r="AQ86" i="1"/>
  <c r="AP86" i="1"/>
  <c r="AY85" i="1"/>
  <c r="AX85" i="1"/>
  <c r="AW85" i="1"/>
  <c r="AV85" i="1"/>
  <c r="AU85" i="1"/>
  <c r="AT85" i="1"/>
  <c r="AS85" i="1"/>
  <c r="AR85" i="1"/>
  <c r="AQ85" i="1"/>
  <c r="AP85" i="1"/>
  <c r="AY120" i="1" l="1"/>
  <c r="AX120" i="1"/>
  <c r="AW120" i="1"/>
  <c r="AV120" i="1"/>
  <c r="AU120" i="1"/>
  <c r="AT120" i="1"/>
  <c r="AS120" i="1"/>
  <c r="AR120" i="1"/>
  <c r="AQ120" i="1"/>
  <c r="AP120" i="1"/>
  <c r="AY119" i="1"/>
  <c r="AX119" i="1"/>
  <c r="AW119" i="1"/>
  <c r="AV119" i="1"/>
  <c r="AU119" i="1"/>
  <c r="AT119" i="1"/>
  <c r="AS119" i="1"/>
  <c r="AR119" i="1"/>
  <c r="AQ119" i="1"/>
  <c r="AP119" i="1"/>
  <c r="AY118" i="1"/>
  <c r="AX118" i="1"/>
  <c r="AW118" i="1"/>
  <c r="AV118" i="1"/>
  <c r="AU118" i="1"/>
  <c r="AT118" i="1"/>
  <c r="AS118" i="1"/>
  <c r="AR118" i="1"/>
  <c r="AQ118" i="1"/>
  <c r="AP118" i="1"/>
  <c r="AY117" i="1"/>
  <c r="AX117" i="1"/>
  <c r="AW117" i="1"/>
  <c r="AV117" i="1"/>
  <c r="AU117" i="1"/>
  <c r="AT117" i="1"/>
  <c r="AS117" i="1"/>
  <c r="AR117" i="1"/>
  <c r="AQ117" i="1"/>
  <c r="AP117" i="1"/>
  <c r="AY116" i="1"/>
  <c r="AX116" i="1"/>
  <c r="AW116" i="1"/>
  <c r="AV116" i="1"/>
  <c r="AU116" i="1"/>
  <c r="AT116" i="1"/>
  <c r="AS116" i="1"/>
  <c r="AR116" i="1"/>
  <c r="AQ116" i="1"/>
  <c r="AP116" i="1"/>
  <c r="AY115" i="1"/>
  <c r="AX115" i="1"/>
  <c r="AW115" i="1"/>
  <c r="AV115" i="1"/>
  <c r="AU115" i="1"/>
  <c r="AT115" i="1"/>
  <c r="AS115" i="1"/>
  <c r="AR115" i="1"/>
  <c r="AQ115" i="1"/>
  <c r="AP115" i="1"/>
  <c r="AY114" i="1"/>
  <c r="AX114" i="1"/>
  <c r="AW114" i="1"/>
  <c r="AV114" i="1"/>
  <c r="AU114" i="1"/>
  <c r="AT114" i="1"/>
  <c r="AS114" i="1"/>
  <c r="AR114" i="1"/>
  <c r="AQ114" i="1"/>
  <c r="AP114" i="1"/>
  <c r="AY113" i="1"/>
  <c r="AX113" i="1"/>
  <c r="AW113" i="1"/>
  <c r="AV113" i="1"/>
  <c r="AU113" i="1"/>
  <c r="AT113" i="1"/>
  <c r="AS113" i="1"/>
  <c r="AR113" i="1"/>
  <c r="AQ113" i="1"/>
  <c r="AP113" i="1"/>
  <c r="AY112" i="1"/>
  <c r="AX112" i="1"/>
  <c r="AW112" i="1"/>
  <c r="AV112" i="1"/>
  <c r="AU112" i="1"/>
  <c r="AT112" i="1"/>
  <c r="AS112" i="1"/>
  <c r="AR112" i="1"/>
  <c r="AQ112" i="1"/>
  <c r="AP112" i="1"/>
  <c r="AY111" i="1"/>
  <c r="AX111" i="1"/>
  <c r="AW111" i="1"/>
  <c r="AV111" i="1"/>
  <c r="AU111" i="1"/>
  <c r="AT111" i="1"/>
  <c r="AS111" i="1"/>
  <c r="AR111" i="1"/>
  <c r="AQ111" i="1"/>
  <c r="AP111" i="1"/>
  <c r="AY110" i="1"/>
  <c r="AX110" i="1"/>
  <c r="AW110" i="1"/>
  <c r="AV110" i="1"/>
  <c r="AU110" i="1"/>
  <c r="AT110" i="1"/>
  <c r="AS110" i="1"/>
  <c r="AR110" i="1"/>
  <c r="AQ110" i="1"/>
  <c r="AP110" i="1"/>
  <c r="AY109" i="1"/>
  <c r="AX109" i="1"/>
  <c r="AW109" i="1"/>
  <c r="AV109" i="1"/>
  <c r="AU109" i="1"/>
  <c r="AT109" i="1"/>
  <c r="AS109" i="1"/>
  <c r="AR109" i="1"/>
  <c r="AQ109" i="1"/>
  <c r="AP109" i="1"/>
  <c r="AY108" i="1"/>
  <c r="AX108" i="1"/>
  <c r="AW108" i="1"/>
  <c r="AV108" i="1"/>
  <c r="AU108" i="1"/>
  <c r="AT108" i="1"/>
  <c r="AS108" i="1"/>
  <c r="AR108" i="1"/>
  <c r="AQ108" i="1"/>
  <c r="AP108" i="1"/>
  <c r="AY107" i="1"/>
  <c r="AX107" i="1"/>
  <c r="AW107" i="1"/>
  <c r="AV107" i="1"/>
  <c r="AU107" i="1"/>
  <c r="AT107" i="1"/>
  <c r="AS107" i="1"/>
  <c r="AR107" i="1"/>
  <c r="AQ107" i="1"/>
  <c r="AP107" i="1"/>
  <c r="AY106" i="1"/>
  <c r="AX106" i="1"/>
  <c r="AW106" i="1"/>
  <c r="AV106" i="1"/>
  <c r="AU106" i="1"/>
  <c r="AT106" i="1"/>
  <c r="AS106" i="1"/>
  <c r="AR106" i="1"/>
  <c r="AQ106" i="1"/>
  <c r="AP106" i="1"/>
  <c r="AY105" i="1"/>
  <c r="AX105" i="1"/>
  <c r="AW105" i="1"/>
  <c r="AV105" i="1"/>
  <c r="AU105" i="1"/>
  <c r="AT105" i="1"/>
  <c r="AS105" i="1"/>
  <c r="AR105" i="1"/>
  <c r="AQ105" i="1"/>
  <c r="AP105" i="1"/>
  <c r="AY140" i="1"/>
  <c r="AX140" i="1"/>
  <c r="AW140" i="1"/>
  <c r="AV140" i="1"/>
  <c r="AU140" i="1"/>
  <c r="AT140" i="1"/>
  <c r="AS140" i="1"/>
  <c r="AR140" i="1"/>
  <c r="AQ140" i="1"/>
  <c r="AP140" i="1"/>
  <c r="AY139" i="1"/>
  <c r="AX139" i="1"/>
  <c r="AW139" i="1"/>
  <c r="AV139" i="1"/>
  <c r="AU139" i="1"/>
  <c r="AT139" i="1"/>
  <c r="AS139" i="1"/>
  <c r="AR139" i="1"/>
  <c r="AQ139" i="1"/>
  <c r="AP139" i="1"/>
  <c r="AY138" i="1"/>
  <c r="AX138" i="1"/>
  <c r="AW138" i="1"/>
  <c r="AV138" i="1"/>
  <c r="AU138" i="1"/>
  <c r="AT138" i="1"/>
  <c r="AS138" i="1"/>
  <c r="AR138" i="1"/>
  <c r="AQ138" i="1"/>
  <c r="AP138" i="1"/>
  <c r="AY137" i="1"/>
  <c r="AX137" i="1"/>
  <c r="AW137" i="1"/>
  <c r="AV137" i="1"/>
  <c r="AU137" i="1"/>
  <c r="AT137" i="1"/>
  <c r="AS137" i="1"/>
  <c r="AR137" i="1"/>
  <c r="AQ137" i="1"/>
  <c r="AP137" i="1"/>
  <c r="AY136" i="1"/>
  <c r="AX136" i="1"/>
  <c r="AW136" i="1"/>
  <c r="AV136" i="1"/>
  <c r="AU136" i="1"/>
  <c r="AT136" i="1"/>
  <c r="AS136" i="1"/>
  <c r="AR136" i="1"/>
  <c r="AQ136" i="1"/>
  <c r="AP136" i="1"/>
  <c r="AY135" i="1"/>
  <c r="AX135" i="1"/>
  <c r="AW135" i="1"/>
  <c r="AV135" i="1"/>
  <c r="AU135" i="1"/>
  <c r="AT135" i="1"/>
  <c r="AS135" i="1"/>
  <c r="AR135" i="1"/>
  <c r="AQ135" i="1"/>
  <c r="AP135" i="1"/>
  <c r="AY134" i="1"/>
  <c r="AX134" i="1"/>
  <c r="AW134" i="1"/>
  <c r="AV134" i="1"/>
  <c r="AU134" i="1"/>
  <c r="AT134" i="1"/>
  <c r="AS134" i="1"/>
  <c r="AR134" i="1"/>
  <c r="AQ134" i="1"/>
  <c r="AP134" i="1"/>
  <c r="AY133" i="1"/>
  <c r="AX133" i="1"/>
  <c r="AW133" i="1"/>
  <c r="AV133" i="1"/>
  <c r="AU133" i="1"/>
  <c r="AT133" i="1"/>
  <c r="AS133" i="1"/>
  <c r="AR133" i="1"/>
  <c r="AQ133" i="1"/>
  <c r="AP133" i="1"/>
  <c r="AY132" i="1"/>
  <c r="AX132" i="1"/>
  <c r="AW132" i="1"/>
  <c r="AV132" i="1"/>
  <c r="AU132" i="1"/>
  <c r="AT132" i="1"/>
  <c r="AS132" i="1"/>
  <c r="AR132" i="1"/>
  <c r="AQ132" i="1"/>
  <c r="AP132" i="1"/>
  <c r="AY131" i="1"/>
  <c r="AX131" i="1"/>
  <c r="AW131" i="1"/>
  <c r="AV131" i="1"/>
  <c r="AU131" i="1"/>
  <c r="AT131" i="1"/>
  <c r="AS131" i="1"/>
  <c r="AR131" i="1"/>
  <c r="AQ131" i="1"/>
  <c r="AP131" i="1"/>
  <c r="AY130" i="1"/>
  <c r="AX130" i="1"/>
  <c r="AW130" i="1"/>
  <c r="AV130" i="1"/>
  <c r="AU130" i="1"/>
  <c r="AT130" i="1"/>
  <c r="AS130" i="1"/>
  <c r="AR130" i="1"/>
  <c r="AQ130" i="1"/>
  <c r="AP130" i="1"/>
  <c r="AY129" i="1"/>
  <c r="AX129" i="1"/>
  <c r="AW129" i="1"/>
  <c r="AV129" i="1"/>
  <c r="AU129" i="1"/>
  <c r="AT129" i="1"/>
  <c r="AS129" i="1"/>
  <c r="AR129" i="1"/>
  <c r="AQ129" i="1"/>
  <c r="AP129" i="1"/>
  <c r="AY128" i="1"/>
  <c r="AX128" i="1"/>
  <c r="AW128" i="1"/>
  <c r="AV128" i="1"/>
  <c r="AU128" i="1"/>
  <c r="AT128" i="1"/>
  <c r="AS128" i="1"/>
  <c r="AR128" i="1"/>
  <c r="AQ128" i="1"/>
  <c r="AP128" i="1"/>
  <c r="AY127" i="1"/>
  <c r="AX127" i="1"/>
  <c r="AW127" i="1"/>
  <c r="AV127" i="1"/>
  <c r="AU127" i="1"/>
  <c r="AT127" i="1"/>
  <c r="AS127" i="1"/>
  <c r="AR127" i="1"/>
  <c r="AQ127" i="1"/>
  <c r="AP127" i="1"/>
  <c r="AY126" i="1"/>
  <c r="AX126" i="1"/>
  <c r="AW126" i="1"/>
  <c r="AV126" i="1"/>
  <c r="AU126" i="1"/>
  <c r="AT126" i="1"/>
  <c r="AS126" i="1"/>
  <c r="AR126" i="1"/>
  <c r="AQ126" i="1"/>
  <c r="AP126" i="1"/>
  <c r="AY125" i="1"/>
  <c r="AX125" i="1"/>
  <c r="AW125" i="1"/>
  <c r="AV125" i="1"/>
  <c r="AU125" i="1"/>
  <c r="AT125" i="1"/>
  <c r="AS125" i="1"/>
  <c r="AR125" i="1"/>
  <c r="AQ125" i="1"/>
  <c r="AP125" i="1"/>
  <c r="Z161" i="1" l="1"/>
  <c r="AP146" i="1"/>
  <c r="AQ146" i="1"/>
  <c r="AR146" i="1"/>
  <c r="AS146" i="1"/>
  <c r="AT146" i="1"/>
  <c r="AU146" i="1"/>
  <c r="AV146" i="1"/>
  <c r="AW146" i="1"/>
  <c r="AX146" i="1"/>
  <c r="AY146" i="1"/>
  <c r="AP147" i="1"/>
  <c r="AQ147" i="1"/>
  <c r="AR147" i="1"/>
  <c r="AS147" i="1"/>
  <c r="AT147" i="1"/>
  <c r="AU147" i="1"/>
  <c r="AV147" i="1"/>
  <c r="AW147" i="1"/>
  <c r="AX147" i="1"/>
  <c r="AY147" i="1"/>
  <c r="AP148" i="1"/>
  <c r="AQ148" i="1"/>
  <c r="AR148" i="1"/>
  <c r="AS148" i="1"/>
  <c r="AT148" i="1"/>
  <c r="AU148" i="1"/>
  <c r="AV148" i="1"/>
  <c r="AW148" i="1"/>
  <c r="AX148" i="1"/>
  <c r="AY148" i="1"/>
  <c r="AP149" i="1"/>
  <c r="AQ149" i="1"/>
  <c r="AR149" i="1"/>
  <c r="AS149" i="1"/>
  <c r="AT149" i="1"/>
  <c r="AV149" i="1"/>
  <c r="AW149" i="1"/>
  <c r="AX149" i="1"/>
  <c r="AY149" i="1"/>
  <c r="AP150" i="1"/>
  <c r="AQ150" i="1"/>
  <c r="AR150" i="1"/>
  <c r="AS150" i="1"/>
  <c r="AT150" i="1"/>
  <c r="AU150" i="1"/>
  <c r="AV150" i="1"/>
  <c r="AW150" i="1"/>
  <c r="AX150" i="1"/>
  <c r="AY150" i="1"/>
  <c r="AP151" i="1"/>
  <c r="AQ151" i="1"/>
  <c r="AR151" i="1"/>
  <c r="AS151" i="1"/>
  <c r="AT151" i="1"/>
  <c r="AU151" i="1"/>
  <c r="AV151" i="1"/>
  <c r="AW151" i="1"/>
  <c r="AX151" i="1"/>
  <c r="AY151" i="1"/>
  <c r="AP152" i="1"/>
  <c r="AQ152" i="1"/>
  <c r="AR152" i="1"/>
  <c r="AS152" i="1"/>
  <c r="AT152" i="1"/>
  <c r="AU152" i="1"/>
  <c r="AV152" i="1"/>
  <c r="AW152" i="1"/>
  <c r="AX152" i="1"/>
  <c r="AY152" i="1"/>
  <c r="AP153" i="1"/>
  <c r="AQ153" i="1"/>
  <c r="AR153" i="1"/>
  <c r="AS153" i="1"/>
  <c r="AT153" i="1"/>
  <c r="AU153" i="1"/>
  <c r="AV153" i="1"/>
  <c r="AW153" i="1"/>
  <c r="AX153" i="1"/>
  <c r="AY153" i="1"/>
  <c r="AP154" i="1"/>
  <c r="AQ154" i="1"/>
  <c r="AR154" i="1"/>
  <c r="AS154" i="1"/>
  <c r="AT154" i="1"/>
  <c r="AU154" i="1"/>
  <c r="AV154" i="1"/>
  <c r="AW154" i="1"/>
  <c r="AX154" i="1"/>
  <c r="AY154" i="1"/>
  <c r="AP155" i="1"/>
  <c r="AQ155" i="1"/>
  <c r="AR155" i="1"/>
  <c r="AS155" i="1"/>
  <c r="AT155" i="1"/>
  <c r="AU155" i="1"/>
  <c r="AV155" i="1"/>
  <c r="AW155" i="1"/>
  <c r="AX155" i="1"/>
  <c r="AY155" i="1"/>
  <c r="AP156" i="1"/>
  <c r="AQ156" i="1"/>
  <c r="AR156" i="1"/>
  <c r="AS156" i="1"/>
  <c r="AT156" i="1"/>
  <c r="AU156" i="1"/>
  <c r="AV156" i="1"/>
  <c r="AW156" i="1"/>
  <c r="AX156" i="1"/>
  <c r="AY156" i="1"/>
  <c r="AP157" i="1"/>
  <c r="AQ157" i="1"/>
  <c r="AR157" i="1"/>
  <c r="AS157" i="1"/>
  <c r="AT157" i="1"/>
  <c r="AU157" i="1"/>
  <c r="AV157" i="1"/>
  <c r="AW157" i="1"/>
  <c r="AX157" i="1"/>
  <c r="AY157" i="1"/>
  <c r="AP158" i="1"/>
  <c r="AQ158" i="1"/>
  <c r="AR158" i="1"/>
  <c r="AS158" i="1"/>
  <c r="AT158" i="1"/>
  <c r="AU158" i="1"/>
  <c r="AV158" i="1"/>
  <c r="AW158" i="1"/>
  <c r="AX158" i="1"/>
  <c r="AY158" i="1"/>
  <c r="AP159" i="1"/>
  <c r="AQ159" i="1"/>
  <c r="AR159" i="1"/>
  <c r="AS159" i="1"/>
  <c r="AT159" i="1"/>
  <c r="AU159" i="1"/>
  <c r="AV159" i="1"/>
  <c r="AW159" i="1"/>
  <c r="AX159" i="1"/>
  <c r="AY159" i="1"/>
  <c r="AP160" i="1"/>
  <c r="AQ160" i="1"/>
  <c r="AR160" i="1"/>
  <c r="AS160" i="1"/>
  <c r="AT160" i="1"/>
  <c r="AU160" i="1"/>
  <c r="AV160" i="1"/>
  <c r="AW160" i="1"/>
  <c r="AX160" i="1"/>
  <c r="AY160" i="1"/>
  <c r="AQ145" i="1"/>
  <c r="AR145" i="1"/>
  <c r="AS145" i="1"/>
  <c r="AT145" i="1"/>
  <c r="AU145" i="1"/>
  <c r="AV145" i="1"/>
  <c r="AW145" i="1"/>
  <c r="AX145" i="1"/>
  <c r="AY145" i="1"/>
  <c r="AP145" i="1"/>
</calcChain>
</file>

<file path=xl/sharedStrings.xml><?xml version="1.0" encoding="utf-8"?>
<sst xmlns="http://schemas.openxmlformats.org/spreadsheetml/2006/main" count="1008" uniqueCount="68">
  <si>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</si>
  <si>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</si>
  <si>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</si>
  <si>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</si>
  <si>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All_Regions</t>
  </si>
  <si>
    <t>All_Grades</t>
  </si>
  <si>
    <t>Asia</t>
  </si>
  <si>
    <t xml:space="preserve">  AS</t>
  </si>
  <si>
    <t xml:space="preserve">  STD _P</t>
  </si>
  <si>
    <t xml:space="preserve">  PRM _P</t>
  </si>
  <si>
    <t>Latin America</t>
  </si>
  <si>
    <t xml:space="preserve">  LA</t>
  </si>
  <si>
    <t>Oceania</t>
  </si>
  <si>
    <t xml:space="preserve">  OC</t>
  </si>
  <si>
    <t>Europe</t>
  </si>
  <si>
    <t xml:space="preserve">  EU</t>
  </si>
  <si>
    <t>Africa</t>
  </si>
  <si>
    <t xml:space="preserve">  AF</t>
  </si>
  <si>
    <t>Jul-19 YTD
 Actual</t>
  </si>
  <si>
    <t>Aug-19
 Forecast</t>
  </si>
  <si>
    <t>Sep-19
 Forecast</t>
  </si>
  <si>
    <t>Oct-19
 Forecast</t>
  </si>
  <si>
    <t>Nov-19
 Forecast</t>
  </si>
  <si>
    <t>Qtr 1 2019 
Actual</t>
  </si>
  <si>
    <t>Qtr 2 2019 
Actual</t>
  </si>
  <si>
    <t>Qtr 3 2019 
Forecast</t>
  </si>
  <si>
    <t>Qtr 4 2019 
Forecast</t>
  </si>
  <si>
    <t>2019 
Forecast</t>
  </si>
  <si>
    <t>October Doc</t>
  </si>
  <si>
    <t>Aug-19 YTD
 Actual</t>
  </si>
  <si>
    <t>Dec-19
 Forecast</t>
  </si>
  <si>
    <t>September Doc</t>
  </si>
  <si>
    <t>Variance Oct vs Sept</t>
  </si>
  <si>
    <t>August Doc</t>
  </si>
  <si>
    <t>Jun-19 YTD
 Actual</t>
  </si>
  <si>
    <t>Jul-19
 Forecast</t>
  </si>
  <si>
    <t>May-19 YTD
 Actual</t>
  </si>
  <si>
    <t>Jun-19
 Forecast</t>
  </si>
  <si>
    <t>Qtr 2 2019 
Forecast</t>
  </si>
  <si>
    <t>July Doc</t>
  </si>
  <si>
    <t>Aug vs July</t>
  </si>
  <si>
    <t>Sept vs Aug</t>
  </si>
  <si>
    <t>June Doc</t>
  </si>
  <si>
    <t>Apr-19 YTD
 Actual</t>
  </si>
  <si>
    <t>May-19
 Forecast</t>
  </si>
  <si>
    <t>Qtr 1 2019 
Forecast</t>
  </si>
  <si>
    <t>Netback ($/mt)</t>
  </si>
  <si>
    <t>May Doc</t>
  </si>
  <si>
    <t>Mar-19 YTD
 Actual</t>
  </si>
  <si>
    <t>Apr-19
 Forecast</t>
  </si>
  <si>
    <t>April Doc</t>
  </si>
  <si>
    <t>March Doc</t>
  </si>
  <si>
    <t>Jan-19
 Forecast</t>
  </si>
  <si>
    <t>Feb-19
 Forecast</t>
  </si>
  <si>
    <t>Mar-19
 Forecast</t>
  </si>
  <si>
    <t>Feb-19 YTD
 Actual</t>
  </si>
  <si>
    <t>Mar-19 YTD
 Forecast</t>
  </si>
  <si>
    <t>July vs June</t>
  </si>
  <si>
    <t>June vs May</t>
  </si>
  <si>
    <t>May vs April</t>
  </si>
  <si>
    <t>April vs March</t>
  </si>
  <si>
    <t>Vol Var</t>
  </si>
  <si>
    <t>Price Var</t>
  </si>
  <si>
    <t>Var $ impact</t>
  </si>
  <si>
    <r>
      <t>Ntb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</si>
  <si>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Ntb ($/mt)</t>
  </si>
  <si>
    <t>Variance Oct vs March</t>
  </si>
  <si>
    <t>Canpotex Market Update analysis month over month - Price Volume variance by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</si>
</sst>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 val="singleAccounting"/>
      <sz val="14"/>
      <color rgb="FF2D7F6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auto="1"/>
      </patternFill>
    </fill>
    <fill>
      <patternFill patternType="solid">
        <fgColor rgb="FF0066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1"/>
    <xf numFmtId="0" fontId="8" fillId="0" borderId="1"/>
  </cellStyleXfs>
  <cellXfs count="70">
    <xf numFmtId="0" fontId="0" fillId="0" borderId="0" xfId="0"/>
    <xf numFmtId="0" fontId="4" fillId="2" borderId="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3" borderId="0" xfId="0" applyFont="1" applyFill="1" applyBorder="1"/>
    <xf numFmtId="0" fontId="8" fillId="3" borderId="0" xfId="3" applyFont="1" applyFill="1" applyBorder="1" applyAlignment="1">
      <alignment horizontal="left"/>
    </xf>
    <xf numFmtId="0" fontId="9" fillId="3" borderId="0" xfId="4" applyFont="1" applyFill="1" applyBorder="1" applyAlignment="1">
      <alignment horizontal="left"/>
    </xf>
    <xf numFmtId="164" fontId="10" fillId="3" borderId="2" xfId="1" applyNumberFormat="1" applyFont="1" applyFill="1" applyBorder="1"/>
    <xf numFmtId="44" fontId="11" fillId="3" borderId="0" xfId="2" applyFont="1" applyFill="1" applyBorder="1"/>
    <xf numFmtId="0" fontId="12" fillId="4" borderId="0" xfId="0" applyFont="1" applyFill="1" applyBorder="1"/>
    <xf numFmtId="0" fontId="8" fillId="4" borderId="0" xfId="3" applyFont="1" applyFill="1" applyBorder="1" applyAlignment="1">
      <alignment horizontal="left"/>
    </xf>
    <xf numFmtId="0" fontId="13" fillId="4" borderId="0" xfId="4" applyFont="1" applyFill="1" applyBorder="1" applyAlignment="1">
      <alignment horizontal="left"/>
    </xf>
    <xf numFmtId="164" fontId="14" fillId="4" borderId="2" xfId="1" applyNumberFormat="1" applyFont="1" applyFill="1" applyBorder="1"/>
    <xf numFmtId="44" fontId="15" fillId="4" borderId="0" xfId="2" applyFont="1" applyFill="1" applyBorder="1"/>
    <xf numFmtId="0" fontId="3" fillId="5" borderId="3" xfId="0" applyFont="1" applyFill="1" applyBorder="1"/>
    <xf numFmtId="0" fontId="8" fillId="5" borderId="4" xfId="3" applyFont="1" applyFill="1" applyBorder="1" applyAlignment="1">
      <alignment horizontal="left"/>
    </xf>
    <xf numFmtId="0" fontId="9" fillId="5" borderId="4" xfId="4" applyFont="1" applyFill="1" applyBorder="1" applyAlignment="1">
      <alignment horizontal="left"/>
    </xf>
    <xf numFmtId="164" fontId="16" fillId="5" borderId="5" xfId="1" applyNumberFormat="1" applyFont="1" applyFill="1" applyBorder="1"/>
    <xf numFmtId="43" fontId="15" fillId="5" borderId="6" xfId="1" applyFont="1" applyFill="1" applyBorder="1"/>
    <xf numFmtId="164" fontId="14" fillId="5" borderId="5" xfId="1" applyNumberFormat="1" applyFont="1" applyFill="1" applyBorder="1"/>
    <xf numFmtId="43" fontId="15" fillId="5" borderId="7" xfId="1" applyFont="1" applyFill="1" applyBorder="1"/>
    <xf numFmtId="0" fontId="3" fillId="5" borderId="8" xfId="0" applyFont="1" applyFill="1" applyBorder="1"/>
    <xf numFmtId="0" fontId="8" fillId="5" borderId="9" xfId="3" applyFont="1" applyFill="1" applyBorder="1" applyAlignment="1">
      <alignment horizontal="left"/>
    </xf>
    <xf numFmtId="0" fontId="9" fillId="5" borderId="9" xfId="4" applyFont="1" applyFill="1" applyBorder="1" applyAlignment="1">
      <alignment horizontal="left"/>
    </xf>
    <xf numFmtId="164" fontId="16" fillId="5" borderId="10" xfId="1" applyNumberFormat="1" applyFont="1" applyFill="1" applyBorder="1"/>
    <xf numFmtId="43" fontId="15" fillId="5" borderId="11" xfId="1" applyFont="1" applyFill="1" applyBorder="1"/>
    <xf numFmtId="164" fontId="14" fillId="5" borderId="10" xfId="1" applyNumberFormat="1" applyFont="1" applyFill="1" applyBorder="1"/>
    <xf numFmtId="43" fontId="15" fillId="5" borderId="12" xfId="1" applyFont="1" applyFill="1" applyBorder="1"/>
    <xf numFmtId="164" fontId="17" fillId="4" borderId="2" xfId="1" applyNumberFormat="1" applyFont="1" applyFill="1" applyBorder="1"/>
    <xf numFmtId="0" fontId="12" fillId="4" borderId="13" xfId="0" applyFont="1" applyFill="1" applyBorder="1"/>
    <xf numFmtId="0" fontId="8" fillId="4" borderId="13" xfId="3" applyFont="1" applyFill="1" applyBorder="1" applyAlignment="1">
      <alignment horizontal="left"/>
    </xf>
    <xf numFmtId="0" fontId="13" fillId="4" borderId="13" xfId="4" applyFont="1" applyFill="1" applyBorder="1" applyAlignment="1">
      <alignment horizontal="left"/>
    </xf>
    <xf numFmtId="164" fontId="16" fillId="5" borderId="5" xfId="1" applyNumberFormat="1" applyFont="1" applyFill="1" applyBorder="1" applyAlignment="1">
      <alignment horizontal="right"/>
    </xf>
    <xf numFmtId="43" fontId="15" fillId="5" borderId="6" xfId="1" applyFont="1" applyFill="1" applyBorder="1" applyAlignment="1">
      <alignment horizontal="right"/>
    </xf>
    <xf numFmtId="164" fontId="17" fillId="4" borderId="2" xfId="1" applyNumberFormat="1" applyFont="1" applyFill="1" applyBorder="1" applyAlignment="1">
      <alignment horizontal="right"/>
    </xf>
    <xf numFmtId="44" fontId="15" fillId="4" borderId="0" xfId="2" applyFont="1" applyFill="1" applyBorder="1" applyAlignment="1">
      <alignment horizontal="right"/>
    </xf>
    <xf numFmtId="164" fontId="14" fillId="5" borderId="5" xfId="1" applyNumberFormat="1" applyFont="1" applyFill="1" applyBorder="1" applyAlignment="1">
      <alignment horizontal="right"/>
    </xf>
    <xf numFmtId="164" fontId="15" fillId="5" borderId="5" xfId="1" applyNumberFormat="1" applyFont="1" applyFill="1" applyBorder="1" applyAlignment="1">
      <alignment horizontal="right"/>
    </xf>
    <xf numFmtId="164" fontId="14" fillId="4" borderId="2" xfId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43" fontId="15" fillId="5" borderId="4" xfId="1" applyFont="1" applyFill="1" applyBorder="1"/>
    <xf numFmtId="43" fontId="15" fillId="5" borderId="9" xfId="1" applyFont="1" applyFill="1" applyBorder="1"/>
    <xf numFmtId="43" fontId="15" fillId="5" borderId="4" xfId="1" applyFont="1" applyFill="1" applyBorder="1" applyAlignment="1">
      <alignment horizontal="right"/>
    </xf>
    <xf numFmtId="164" fontId="0" fillId="0" borderId="0" xfId="0" applyNumberFormat="1"/>
    <xf numFmtId="0" fontId="2" fillId="2" borderId="0" xfId="0" applyFont="1" applyFill="1" applyBorder="1" applyAlignment="1">
      <alignment wrapText="1"/>
    </xf>
    <xf numFmtId="0" fontId="3" fillId="5" borderId="0" xfId="0" applyFont="1" applyFill="1" applyBorder="1"/>
    <xf numFmtId="0" fontId="8" fillId="5" borderId="0" xfId="3" applyFont="1" applyFill="1" applyBorder="1" applyAlignment="1">
      <alignment horizontal="left"/>
    </xf>
    <xf numFmtId="0" fontId="9" fillId="5" borderId="0" xfId="4" applyFont="1" applyFill="1" applyBorder="1" applyAlignment="1">
      <alignment horizontal="left"/>
    </xf>
    <xf numFmtId="164" fontId="16" fillId="5" borderId="0" xfId="1" applyNumberFormat="1" applyFont="1" applyFill="1" applyBorder="1"/>
    <xf numFmtId="43" fontId="15" fillId="5" borderId="0" xfId="1" applyFont="1" applyFill="1" applyBorder="1"/>
    <xf numFmtId="164" fontId="14" fillId="5" borderId="0" xfId="1" applyNumberFormat="1" applyFont="1" applyFill="1" applyBorder="1"/>
    <xf numFmtId="0" fontId="2" fillId="6" borderId="0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4" fillId="7" borderId="0" xfId="0" applyFont="1" applyFill="1" applyBorder="1"/>
    <xf numFmtId="0" fontId="7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wrapText="1"/>
    </xf>
    <xf numFmtId="164" fontId="0" fillId="0" borderId="0" xfId="1" applyNumberFormat="1" applyFont="1"/>
    <xf numFmtId="164" fontId="6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center" vertical="center"/>
    </xf>
    <xf numFmtId="0" fontId="5" fillId="2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center" wrapText="1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</cellXfs>
  <cellStyles count="5">
    <cellStyle name="_Row1" xfId="3" xr:uid="{D7100587-07EF-4BC9-B928-26C501637DD6}"/>
    <cellStyle name="_Row2" xfId="4" xr:uid="{DF3A35A6-55EB-4F76-9975-3F287AC3D37C}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200F-75DF-46FD-BD0F-7F0E1BB6FC8E}">
  <sheetPr>
    <tabColor theme="5"/>
  </sheetPr>
  <dimension ref="A1:BB180"/>
  <sheetViews>
    <sheetView showGridLines="0" tabSelected="1" zoomScale="85" zoomScaleNormal="85" workbookViewId="0">
      <pane xSplit="3" topLeftCell="D1" activePane="topRight" state="frozen"/>
      <selection activeCell="A6" sqref="A6"/>
      <selection pane="topRight" activeCell="AE142" sqref="AE142"/>
    </sheetView>
  </sheetViews>
  <sheetFormatPr defaultRowHeight="15" outlineLevelCol="1" x14ac:dyDescent="0.25"/>
  <cols>
    <col min="1" max="1" width="17.5703125" customWidth="1"/>
    <col min="2" max="2" width="5.140625" customWidth="1" outlineLevel="1"/>
    <col min="3" max="3" width="8.28515625" customWidth="1"/>
    <col min="4" max="4" width="14.28515625" hidden="1" customWidth="1"/>
    <col min="5" max="5" width="20.28515625" hidden="1" customWidth="1"/>
    <col min="6" max="6" width="14.5703125" hidden="1" customWidth="1"/>
    <col min="7" max="7" width="20.28515625" hidden="1" customWidth="1"/>
    <col min="8" max="8" width="12.7109375" hidden="1" customWidth="1"/>
    <col min="9" max="9" width="20.28515625" hidden="1" customWidth="1"/>
    <col min="10" max="10" width="12.7109375" hidden="1" customWidth="1"/>
    <col min="11" max="11" width="20.28515625" hidden="1" customWidth="1"/>
    <col min="12" max="12" width="12.7109375" hidden="1" customWidth="1"/>
    <col min="13" max="13" width="20.28515625" hidden="1" customWidth="1"/>
    <col min="14" max="14" width="12.42578125" hidden="1" customWidth="1"/>
    <col min="15" max="15" width="20.28515625" hidden="1" customWidth="1"/>
    <col min="16" max="16" width="12.42578125" hidden="1" customWidth="1"/>
    <col min="17" max="17" width="20.28515625" hidden="1" customWidth="1"/>
    <col min="18" max="18" width="12.7109375" hidden="1" customWidth="1"/>
    <col min="19" max="19" width="20.28515625" hidden="1" customWidth="1"/>
    <col min="20" max="20" width="12.7109375" hidden="1" customWidth="1"/>
    <col min="21" max="21" width="20.28515625" hidden="1" customWidth="1"/>
    <col min="22" max="22" width="12.7109375" hidden="1" customWidth="1"/>
    <col min="23" max="23" width="20.28515625" hidden="1" customWidth="1"/>
    <col min="24" max="24" width="12.7109375" hidden="1" customWidth="1"/>
    <col min="25" max="25" width="20.28515625" hidden="1" customWidth="1"/>
    <col min="26" max="27" width="17.7109375" hidden="1" customWidth="1"/>
    <col min="28" max="28" width="13.42578125" bestFit="1" customWidth="1"/>
    <col min="29" max="29" width="14.42578125" bestFit="1" customWidth="1"/>
    <col min="30" max="30" width="12.7109375" bestFit="1" customWidth="1"/>
    <col min="31" max="31" width="14.42578125" bestFit="1" customWidth="1"/>
    <col min="32" max="32" width="12.7109375" bestFit="1" customWidth="1"/>
    <col min="33" max="33" width="14.42578125" bestFit="1" customWidth="1"/>
    <col min="34" max="34" width="12.7109375" bestFit="1" customWidth="1"/>
    <col min="35" max="35" width="14.42578125" bestFit="1" customWidth="1"/>
    <col min="36" max="36" width="13.42578125" bestFit="1" customWidth="1"/>
    <col min="37" max="37" width="14.42578125" bestFit="1" customWidth="1"/>
    <col min="38" max="38" width="4.42578125" customWidth="1"/>
    <col min="39" max="39" width="17.140625" customWidth="1"/>
    <col min="40" max="40" width="4.7109375" customWidth="1"/>
    <col min="41" max="41" width="7.85546875" customWidth="1"/>
    <col min="42" max="42" width="13.42578125" bestFit="1" customWidth="1"/>
    <col min="43" max="43" width="14.42578125" bestFit="1" customWidth="1"/>
    <col min="44" max="44" width="13.42578125" bestFit="1" customWidth="1"/>
    <col min="45" max="45" width="14.42578125" bestFit="1" customWidth="1"/>
    <col min="46" max="46" width="13" bestFit="1" customWidth="1"/>
    <col min="47" max="47" width="14.42578125" bestFit="1" customWidth="1"/>
    <col min="48" max="48" width="13.42578125" bestFit="1" customWidth="1"/>
    <col min="49" max="49" width="14.42578125" bestFit="1" customWidth="1"/>
    <col min="50" max="50" width="13.42578125" bestFit="1" customWidth="1"/>
    <col min="51" max="51" width="14.42578125" bestFit="1" customWidth="1"/>
    <col min="52" max="53" width="15.7109375" style="60" bestFit="1" customWidth="1"/>
    <col min="54" max="54" width="14.5703125" style="60" bestFit="1" customWidth="1"/>
  </cols>
  <sheetData>
    <row r="1" spans="1:54" ht="24" thickBot="1" x14ac:dyDescent="0.4">
      <c r="AB1" s="67" t="s">
        <v>67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9"/>
    </row>
    <row r="2" spans="1:54" ht="21" x14ac:dyDescent="0.45">
      <c r="A2" s="65" t="s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54" s="2" customFormat="1" ht="37.5" customHeight="1" x14ac:dyDescent="0.4">
      <c r="A3" s="54" t="s">
        <v>51</v>
      </c>
      <c r="B3" s="55"/>
      <c r="C3" s="55"/>
      <c r="D3" s="66" t="s">
        <v>52</v>
      </c>
      <c r="E3" s="66"/>
      <c r="F3" s="66" t="s">
        <v>53</v>
      </c>
      <c r="G3" s="66"/>
      <c r="H3" s="66" t="s">
        <v>54</v>
      </c>
      <c r="I3" s="66"/>
      <c r="J3" s="66" t="s">
        <v>49</v>
      </c>
      <c r="K3" s="66"/>
      <c r="L3" s="66" t="s">
        <v>44</v>
      </c>
      <c r="M3" s="66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6" t="s">
        <v>45</v>
      </c>
      <c r="AC3" s="66"/>
      <c r="AD3" s="66" t="s">
        <v>38</v>
      </c>
      <c r="AE3" s="66"/>
      <c r="AF3" s="66" t="s">
        <v>25</v>
      </c>
      <c r="AG3" s="66"/>
      <c r="AH3" s="66" t="s">
        <v>26</v>
      </c>
      <c r="AI3" s="66"/>
      <c r="AJ3" s="66" t="s">
        <v>27</v>
      </c>
      <c r="AK3" s="66"/>
      <c r="AZ3" s="61"/>
      <c r="BA3" s="61"/>
      <c r="BB3" s="61"/>
    </row>
    <row r="4" spans="1:54" ht="17.25" x14ac:dyDescent="0.4">
      <c r="A4" s="56"/>
      <c r="B4" s="56"/>
      <c r="C4" s="56"/>
      <c r="D4" s="57" t="s">
        <v>1</v>
      </c>
      <c r="E4" s="58" t="s">
        <v>2</v>
      </c>
      <c r="F4" s="57" t="s">
        <v>1</v>
      </c>
      <c r="G4" s="58" t="s">
        <v>2</v>
      </c>
      <c r="H4" s="57" t="s">
        <v>1</v>
      </c>
      <c r="I4" s="58" t="s">
        <v>2</v>
      </c>
      <c r="J4" s="57" t="s">
        <v>1</v>
      </c>
      <c r="K4" s="58" t="s">
        <v>2</v>
      </c>
      <c r="L4" s="57" t="s">
        <v>1</v>
      </c>
      <c r="M4" s="58" t="s">
        <v>2</v>
      </c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7" t="s">
        <v>1</v>
      </c>
      <c r="AC4" s="58" t="s">
        <v>64</v>
      </c>
      <c r="AD4" s="57" t="s">
        <v>1</v>
      </c>
      <c r="AE4" s="58" t="s">
        <v>64</v>
      </c>
      <c r="AF4" s="57" t="s">
        <v>1</v>
      </c>
      <c r="AG4" s="58" t="s">
        <v>64</v>
      </c>
      <c r="AH4" s="57" t="s">
        <v>1</v>
      </c>
      <c r="AI4" s="58" t="s">
        <v>64</v>
      </c>
      <c r="AJ4" s="57" t="s">
        <v>1</v>
      </c>
      <c r="AK4" s="58" t="s">
        <v>64</v>
      </c>
      <c r="AO4" s="64"/>
      <c r="AP4" s="64"/>
      <c r="AQ4" s="64"/>
      <c r="AR4" s="64"/>
      <c r="AS4" s="64"/>
      <c r="AT4" s="64"/>
    </row>
    <row r="5" spans="1:54" x14ac:dyDescent="0.25">
      <c r="A5" s="6" t="s">
        <v>3</v>
      </c>
      <c r="B5" s="7" t="s">
        <v>4</v>
      </c>
      <c r="C5" s="8" t="s">
        <v>5</v>
      </c>
      <c r="D5" s="9">
        <v>823897.31</v>
      </c>
      <c r="E5" s="10">
        <v>207.87390454024001</v>
      </c>
      <c r="F5" s="9">
        <v>1167397.6399999999</v>
      </c>
      <c r="G5" s="10">
        <v>221.80646346416</v>
      </c>
      <c r="H5" s="9">
        <v>939976</v>
      </c>
      <c r="I5" s="10">
        <v>231.48622898328</v>
      </c>
      <c r="J5" s="9">
        <v>1145720</v>
      </c>
      <c r="K5" s="10">
        <v>233.57975988192999</v>
      </c>
      <c r="L5" s="9">
        <v>1231152</v>
      </c>
      <c r="M5" s="10">
        <v>228.22233205775001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9">
        <v>2931270.95</v>
      </c>
      <c r="AC5" s="10">
        <v>220.99444349541</v>
      </c>
      <c r="AD5" s="9">
        <v>3511179</v>
      </c>
      <c r="AE5" s="10">
        <v>224.14832696820307</v>
      </c>
      <c r="AF5" s="9">
        <v>3635764.9999999991</v>
      </c>
      <c r="AG5" s="10">
        <v>218.84927341841413</v>
      </c>
      <c r="AH5" s="9">
        <v>3415050.0100000016</v>
      </c>
      <c r="AI5" s="10">
        <v>211.27751794548385</v>
      </c>
      <c r="AJ5" s="9">
        <v>13493264.960000001</v>
      </c>
      <c r="AK5" s="10">
        <v>218.77783605074001</v>
      </c>
    </row>
    <row r="6" spans="1:54" x14ac:dyDescent="0.25">
      <c r="A6" s="11" t="s">
        <v>6</v>
      </c>
      <c r="B6" s="12" t="s">
        <v>7</v>
      </c>
      <c r="C6" s="13" t="s">
        <v>5</v>
      </c>
      <c r="D6" s="14">
        <v>576507</v>
      </c>
      <c r="E6" s="15">
        <v>202.24409564826999</v>
      </c>
      <c r="F6" s="14">
        <v>848581</v>
      </c>
      <c r="G6" s="15">
        <v>210.67579489107999</v>
      </c>
      <c r="H6" s="14">
        <v>636381</v>
      </c>
      <c r="I6" s="15">
        <v>221.62259444572001</v>
      </c>
      <c r="J6" s="14">
        <v>765180</v>
      </c>
      <c r="K6" s="15">
        <v>227.02999568925</v>
      </c>
      <c r="L6" s="14">
        <v>909500</v>
      </c>
      <c r="M6" s="15">
        <v>221.94765741270001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4">
        <v>2061469</v>
      </c>
      <c r="AC6" s="15">
        <v>211.69710620452</v>
      </c>
      <c r="AD6" s="14">
        <v>2331280</v>
      </c>
      <c r="AE6" s="15">
        <v>217.63979890872582</v>
      </c>
      <c r="AF6" s="14">
        <v>1691100</v>
      </c>
      <c r="AG6" s="15">
        <v>205.13076000351248</v>
      </c>
      <c r="AH6" s="14">
        <v>2013700</v>
      </c>
      <c r="AI6" s="15">
        <v>201.58286344912355</v>
      </c>
      <c r="AJ6" s="14">
        <v>8097549</v>
      </c>
      <c r="AK6" s="15">
        <v>209.52147033623999</v>
      </c>
    </row>
    <row r="7" spans="1:54" x14ac:dyDescent="0.25">
      <c r="A7" s="16"/>
      <c r="B7" s="17" t="s">
        <v>7</v>
      </c>
      <c r="C7" s="18" t="s">
        <v>8</v>
      </c>
      <c r="D7" s="19">
        <v>411189</v>
      </c>
      <c r="E7" s="20">
        <v>199.94135100380001</v>
      </c>
      <c r="F7" s="19">
        <v>496418</v>
      </c>
      <c r="G7" s="20">
        <v>205.02399725863</v>
      </c>
      <c r="H7" s="19">
        <v>458893</v>
      </c>
      <c r="I7" s="20">
        <v>212.99476254012001</v>
      </c>
      <c r="J7" s="19">
        <v>429679</v>
      </c>
      <c r="K7" s="20">
        <v>218.90592551866001</v>
      </c>
      <c r="L7" s="19">
        <v>672000</v>
      </c>
      <c r="M7" s="20">
        <v>219.31827111148999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21">
        <v>1366500</v>
      </c>
      <c r="AC7" s="20">
        <v>206.17130802441</v>
      </c>
      <c r="AD7" s="21">
        <v>1632479</v>
      </c>
      <c r="AE7" s="20">
        <v>212.04268636648541</v>
      </c>
      <c r="AF7" s="21">
        <v>1246800</v>
      </c>
      <c r="AG7" s="20">
        <v>199.59504864131378</v>
      </c>
      <c r="AH7" s="21">
        <v>1477200</v>
      </c>
      <c r="AI7" s="20">
        <v>197.35677882932563</v>
      </c>
      <c r="AJ7" s="21">
        <v>5722979</v>
      </c>
      <c r="AK7" s="22">
        <v>204.13824082612999</v>
      </c>
    </row>
    <row r="8" spans="1:54" x14ac:dyDescent="0.25">
      <c r="A8" s="23"/>
      <c r="B8" s="24" t="s">
        <v>7</v>
      </c>
      <c r="C8" s="25" t="s">
        <v>9</v>
      </c>
      <c r="D8" s="26">
        <v>165318</v>
      </c>
      <c r="E8" s="27">
        <v>207.97162240046001</v>
      </c>
      <c r="F8" s="26">
        <v>352163</v>
      </c>
      <c r="G8" s="27">
        <v>218.64271383798999</v>
      </c>
      <c r="H8" s="26">
        <v>177488</v>
      </c>
      <c r="I8" s="27">
        <v>243.92974572723</v>
      </c>
      <c r="J8" s="26">
        <v>335501</v>
      </c>
      <c r="K8" s="27">
        <v>237.43456183608001</v>
      </c>
      <c r="L8" s="26">
        <v>237500</v>
      </c>
      <c r="M8" s="27">
        <v>229.38743675759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28">
        <v>694969</v>
      </c>
      <c r="AC8" s="27">
        <v>222.56234366563999</v>
      </c>
      <c r="AD8" s="28">
        <v>698801</v>
      </c>
      <c r="AE8" s="27">
        <v>230.71529348563305</v>
      </c>
      <c r="AF8" s="28">
        <v>444300</v>
      </c>
      <c r="AG8" s="27">
        <v>220.66513976135488</v>
      </c>
      <c r="AH8" s="28">
        <v>536500</v>
      </c>
      <c r="AI8" s="27">
        <v>213.21897193075492</v>
      </c>
      <c r="AJ8" s="28">
        <v>2374570</v>
      </c>
      <c r="AK8" s="29">
        <v>222.49565489956001</v>
      </c>
    </row>
    <row r="9" spans="1:54" x14ac:dyDescent="0.25">
      <c r="A9" s="11" t="s">
        <v>10</v>
      </c>
      <c r="B9" s="12" t="s">
        <v>11</v>
      </c>
      <c r="C9" s="13" t="s">
        <v>5</v>
      </c>
      <c r="D9" s="30">
        <v>142201</v>
      </c>
      <c r="E9" s="15">
        <v>237.64240007736001</v>
      </c>
      <c r="F9" s="30">
        <v>248011</v>
      </c>
      <c r="G9" s="15">
        <v>259.76558867965002</v>
      </c>
      <c r="H9" s="30">
        <v>216283</v>
      </c>
      <c r="I9" s="15">
        <v>258.96660857192001</v>
      </c>
      <c r="J9" s="30">
        <v>224619</v>
      </c>
      <c r="K9" s="15">
        <v>259.52666057019002</v>
      </c>
      <c r="L9" s="30">
        <v>229800</v>
      </c>
      <c r="M9" s="15">
        <v>246.59197250494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4">
        <v>606495</v>
      </c>
      <c r="AC9" s="15">
        <v>254.29358090205</v>
      </c>
      <c r="AD9" s="14">
        <v>867376</v>
      </c>
      <c r="AE9" s="15">
        <v>240.79030945601585</v>
      </c>
      <c r="AF9" s="14">
        <v>1567965</v>
      </c>
      <c r="AG9" s="15">
        <v>234.15211488251967</v>
      </c>
      <c r="AH9" s="14">
        <v>1110200.0099999998</v>
      </c>
      <c r="AI9" s="15">
        <v>229.46281783056378</v>
      </c>
      <c r="AJ9" s="14">
        <v>4152036.01</v>
      </c>
      <c r="AK9" s="15">
        <v>237.22710060643001</v>
      </c>
    </row>
    <row r="10" spans="1:54" x14ac:dyDescent="0.25">
      <c r="A10" s="16"/>
      <c r="B10" s="17" t="s">
        <v>11</v>
      </c>
      <c r="C10" s="18" t="s">
        <v>8</v>
      </c>
      <c r="D10" s="19">
        <v>16205</v>
      </c>
      <c r="E10" s="20">
        <v>211.29596147485</v>
      </c>
      <c r="F10" s="19">
        <v>13470</v>
      </c>
      <c r="G10" s="20">
        <v>215.83434747223001</v>
      </c>
      <c r="H10" s="19">
        <v>30500</v>
      </c>
      <c r="I10" s="20">
        <v>218.33411427140999</v>
      </c>
      <c r="J10" s="19">
        <v>9064</v>
      </c>
      <c r="K10" s="20">
        <v>253.23522345754</v>
      </c>
      <c r="L10" s="19">
        <v>49000</v>
      </c>
      <c r="M10" s="20">
        <v>204.99083442808001</v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21">
        <v>60175</v>
      </c>
      <c r="AC10" s="20">
        <v>215.87918905574</v>
      </c>
      <c r="AD10" s="21">
        <v>94021</v>
      </c>
      <c r="AE10" s="20">
        <v>212.17674080631824</v>
      </c>
      <c r="AF10" s="21">
        <v>75484</v>
      </c>
      <c r="AG10" s="20">
        <v>203.1271397533385</v>
      </c>
      <c r="AH10" s="21">
        <v>75000.010000000009</v>
      </c>
      <c r="AI10" s="20">
        <v>193.96107537501646</v>
      </c>
      <c r="AJ10" s="21">
        <v>304680.01</v>
      </c>
      <c r="AK10" s="22">
        <v>206.18199125915001</v>
      </c>
    </row>
    <row r="11" spans="1:54" x14ac:dyDescent="0.25">
      <c r="A11" s="23"/>
      <c r="B11" s="24" t="s">
        <v>11</v>
      </c>
      <c r="C11" s="25" t="s">
        <v>9</v>
      </c>
      <c r="D11" s="26">
        <v>125996</v>
      </c>
      <c r="E11" s="27">
        <v>241.03095239293</v>
      </c>
      <c r="F11" s="26">
        <v>234541</v>
      </c>
      <c r="G11" s="27">
        <v>262.28861799676002</v>
      </c>
      <c r="H11" s="26">
        <v>185783</v>
      </c>
      <c r="I11" s="27">
        <v>265.63724623072</v>
      </c>
      <c r="J11" s="26">
        <v>215555</v>
      </c>
      <c r="K11" s="27">
        <v>259.79121293959997</v>
      </c>
      <c r="L11" s="26">
        <v>180800</v>
      </c>
      <c r="M11" s="27">
        <v>257.86661722709999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28">
        <v>546320</v>
      </c>
      <c r="AC11" s="27">
        <v>258.52477512769002</v>
      </c>
      <c r="AD11" s="28">
        <v>773355</v>
      </c>
      <c r="AE11" s="27">
        <v>244.26901760170992</v>
      </c>
      <c r="AF11" s="28">
        <v>1492481</v>
      </c>
      <c r="AG11" s="27">
        <v>235.72123986478223</v>
      </c>
      <c r="AH11" s="28">
        <v>1035200</v>
      </c>
      <c r="AI11" s="27">
        <v>232.03491118371326</v>
      </c>
      <c r="AJ11" s="28">
        <v>3847356</v>
      </c>
      <c r="AK11" s="29">
        <v>239.68562646845001</v>
      </c>
    </row>
    <row r="12" spans="1:54" x14ac:dyDescent="0.25">
      <c r="A12" s="31" t="s">
        <v>12</v>
      </c>
      <c r="B12" s="32" t="s">
        <v>13</v>
      </c>
      <c r="C12" s="33" t="s">
        <v>5</v>
      </c>
      <c r="D12" s="30">
        <v>20596</v>
      </c>
      <c r="E12" s="15">
        <v>200.12587905903999</v>
      </c>
      <c r="F12" s="30">
        <v>33344</v>
      </c>
      <c r="G12" s="15">
        <v>207.16035889195001</v>
      </c>
      <c r="H12" s="30">
        <v>54459</v>
      </c>
      <c r="I12" s="15">
        <v>238.73499421853001</v>
      </c>
      <c r="J12" s="30">
        <v>50900</v>
      </c>
      <c r="K12" s="15">
        <v>229.83274087778</v>
      </c>
      <c r="L12" s="30">
        <v>55550</v>
      </c>
      <c r="M12" s="15">
        <v>239.35624883033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4">
        <v>108399</v>
      </c>
      <c r="AC12" s="15">
        <v>221.68670063505999</v>
      </c>
      <c r="AD12" s="14">
        <v>139200</v>
      </c>
      <c r="AE12" s="15">
        <v>228.87595848519493</v>
      </c>
      <c r="AF12" s="14">
        <v>125700</v>
      </c>
      <c r="AG12" s="15">
        <v>231.52939058093881</v>
      </c>
      <c r="AH12" s="14">
        <v>132150</v>
      </c>
      <c r="AI12" s="15">
        <v>221.91913725264473</v>
      </c>
      <c r="AJ12" s="14">
        <v>505449</v>
      </c>
      <c r="AK12" s="15">
        <v>226.17516004037</v>
      </c>
    </row>
    <row r="13" spans="1:54" x14ac:dyDescent="0.25">
      <c r="A13" s="16"/>
      <c r="B13" s="17" t="s">
        <v>13</v>
      </c>
      <c r="C13" s="18" t="s">
        <v>8</v>
      </c>
      <c r="D13" s="19">
        <v>0</v>
      </c>
      <c r="E13" s="20">
        <v>0</v>
      </c>
      <c r="F13" s="19">
        <v>13891</v>
      </c>
      <c r="G13" s="20">
        <v>199.33862910555999</v>
      </c>
      <c r="H13" s="19">
        <v>0</v>
      </c>
      <c r="I13" s="20">
        <v>0</v>
      </c>
      <c r="J13" s="19">
        <v>8800</v>
      </c>
      <c r="K13" s="20">
        <v>210.52225708738999</v>
      </c>
      <c r="L13" s="19">
        <v>0</v>
      </c>
      <c r="M13" s="20">
        <v>0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21">
        <v>13891</v>
      </c>
      <c r="AC13" s="20">
        <v>199.38656085994</v>
      </c>
      <c r="AD13" s="21">
        <v>8800</v>
      </c>
      <c r="AE13" s="20">
        <v>210.52225708738334</v>
      </c>
      <c r="AF13" s="21">
        <v>0</v>
      </c>
      <c r="AG13" s="20">
        <v>0</v>
      </c>
      <c r="AH13" s="21">
        <v>15000</v>
      </c>
      <c r="AI13" s="20">
        <v>180.21522722179998</v>
      </c>
      <c r="AJ13" s="21">
        <v>37691</v>
      </c>
      <c r="AK13" s="22">
        <v>194.35682225469</v>
      </c>
    </row>
    <row r="14" spans="1:54" x14ac:dyDescent="0.25">
      <c r="A14" s="16"/>
      <c r="B14" s="17" t="s">
        <v>13</v>
      </c>
      <c r="C14" s="18" t="s">
        <v>9</v>
      </c>
      <c r="D14" s="19">
        <v>20596</v>
      </c>
      <c r="E14" s="20">
        <v>200.09355142261001</v>
      </c>
      <c r="F14" s="19">
        <v>19453</v>
      </c>
      <c r="G14" s="20">
        <v>212.74570040547999</v>
      </c>
      <c r="H14" s="19">
        <v>54459</v>
      </c>
      <c r="I14" s="20">
        <v>238.73499421853001</v>
      </c>
      <c r="J14" s="19">
        <v>42100</v>
      </c>
      <c r="K14" s="20">
        <v>233.86913653943</v>
      </c>
      <c r="L14" s="19">
        <v>55550</v>
      </c>
      <c r="M14" s="20">
        <v>239.35624883033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21">
        <v>94508</v>
      </c>
      <c r="AC14" s="20">
        <v>224.96442571247999</v>
      </c>
      <c r="AD14" s="21">
        <v>130400</v>
      </c>
      <c r="AE14" s="20">
        <v>230.11455183105016</v>
      </c>
      <c r="AF14" s="21">
        <v>125700</v>
      </c>
      <c r="AG14" s="20">
        <v>231.52939058094671</v>
      </c>
      <c r="AH14" s="21">
        <v>117150</v>
      </c>
      <c r="AI14" s="20">
        <v>227.25894647555273</v>
      </c>
      <c r="AJ14" s="21">
        <v>467758</v>
      </c>
      <c r="AK14" s="22">
        <v>228.73901778192999</v>
      </c>
    </row>
    <row r="15" spans="1:54" x14ac:dyDescent="0.25">
      <c r="A15" s="11" t="s">
        <v>14</v>
      </c>
      <c r="B15" s="12" t="s">
        <v>15</v>
      </c>
      <c r="C15" s="13" t="s">
        <v>5</v>
      </c>
      <c r="D15" s="30">
        <v>84593.31</v>
      </c>
      <c r="E15" s="15">
        <v>198.08699271254</v>
      </c>
      <c r="F15" s="30">
        <v>37461.64</v>
      </c>
      <c r="G15" s="15">
        <v>235.67005767561</v>
      </c>
      <c r="H15" s="30">
        <v>32853</v>
      </c>
      <c r="I15" s="15">
        <v>229.62125976086</v>
      </c>
      <c r="J15" s="30">
        <v>55021</v>
      </c>
      <c r="K15" s="15">
        <v>240.66346831886</v>
      </c>
      <c r="L15" s="30">
        <v>36302</v>
      </c>
      <c r="M15" s="15">
        <v>252.10487677133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4">
        <v>154907.95000000001</v>
      </c>
      <c r="AC15" s="15">
        <v>213.86357825952001</v>
      </c>
      <c r="AD15" s="14">
        <v>92323</v>
      </c>
      <c r="AE15" s="15">
        <v>244.99844977182485</v>
      </c>
      <c r="AF15" s="14">
        <v>220000</v>
      </c>
      <c r="AG15" s="15">
        <v>213.70681728522277</v>
      </c>
      <c r="AH15" s="14">
        <v>118999.99999999994</v>
      </c>
      <c r="AI15" s="15">
        <v>209.9870013626051</v>
      </c>
      <c r="AJ15" s="14">
        <v>586230.94999999995</v>
      </c>
      <c r="AK15" s="15">
        <v>217.92113386547001</v>
      </c>
    </row>
    <row r="16" spans="1:54" x14ac:dyDescent="0.25">
      <c r="A16" s="16"/>
      <c r="B16" s="17" t="s">
        <v>15</v>
      </c>
      <c r="C16" s="18" t="s">
        <v>8</v>
      </c>
      <c r="D16" s="19">
        <v>7112</v>
      </c>
      <c r="E16" s="20">
        <v>201.15834843926001</v>
      </c>
      <c r="F16" s="19">
        <v>0</v>
      </c>
      <c r="G16" s="20">
        <v>0</v>
      </c>
      <c r="H16" s="19">
        <v>0</v>
      </c>
      <c r="I16" s="20">
        <v>0</v>
      </c>
      <c r="J16" s="19">
        <v>0</v>
      </c>
      <c r="K16" s="20">
        <v>0</v>
      </c>
      <c r="L16" s="19">
        <v>0</v>
      </c>
      <c r="M16" s="20">
        <v>0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21">
        <v>7112</v>
      </c>
      <c r="AC16" s="20">
        <v>201.15834843926001</v>
      </c>
      <c r="AD16" s="21">
        <v>0</v>
      </c>
      <c r="AE16" s="20">
        <v>0</v>
      </c>
      <c r="AF16" s="21">
        <v>15000</v>
      </c>
      <c r="AG16" s="20">
        <v>195.89301617777889</v>
      </c>
      <c r="AH16" s="21">
        <v>8000</v>
      </c>
      <c r="AI16" s="20">
        <v>162.07091800046246</v>
      </c>
      <c r="AJ16" s="21">
        <v>30112</v>
      </c>
      <c r="AK16" s="22">
        <v>188.15092855905999</v>
      </c>
    </row>
    <row r="17" spans="1:54" x14ac:dyDescent="0.25">
      <c r="A17" s="16"/>
      <c r="B17" s="17" t="s">
        <v>15</v>
      </c>
      <c r="C17" s="18" t="s">
        <v>9</v>
      </c>
      <c r="D17" s="19">
        <v>77481.31</v>
      </c>
      <c r="E17" s="20">
        <v>197.80507334478</v>
      </c>
      <c r="F17" s="19">
        <v>37461.64</v>
      </c>
      <c r="G17" s="20">
        <v>235.67005767561</v>
      </c>
      <c r="H17" s="19">
        <v>32853</v>
      </c>
      <c r="I17" s="20">
        <v>229.62125976086</v>
      </c>
      <c r="J17" s="19">
        <v>55021</v>
      </c>
      <c r="K17" s="20">
        <v>240.66346831886</v>
      </c>
      <c r="L17" s="19">
        <v>36302</v>
      </c>
      <c r="M17" s="20">
        <v>252.10487677133</v>
      </c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21">
        <v>147795.95000000001</v>
      </c>
      <c r="AC17" s="20">
        <v>214.47495898059</v>
      </c>
      <c r="AD17" s="21">
        <v>92323</v>
      </c>
      <c r="AE17" s="20">
        <v>244.99844977181925</v>
      </c>
      <c r="AF17" s="21">
        <v>205000</v>
      </c>
      <c r="AG17" s="20">
        <v>215.0102661467366</v>
      </c>
      <c r="AH17" s="21">
        <v>110999.99999999994</v>
      </c>
      <c r="AI17" s="20">
        <v>213.44041277610825</v>
      </c>
      <c r="AJ17" s="21">
        <v>556118.94999999995</v>
      </c>
      <c r="AK17" s="22">
        <v>219.53309192262</v>
      </c>
    </row>
    <row r="18" spans="1:54" x14ac:dyDescent="0.25">
      <c r="A18" s="11" t="s">
        <v>16</v>
      </c>
      <c r="B18" s="12" t="s">
        <v>17</v>
      </c>
      <c r="C18" s="13" t="s">
        <v>5</v>
      </c>
      <c r="D18" s="30">
        <v>0</v>
      </c>
      <c r="E18" s="15">
        <v>0</v>
      </c>
      <c r="F18" s="30">
        <v>0</v>
      </c>
      <c r="G18" s="15">
        <v>0</v>
      </c>
      <c r="H18" s="30">
        <v>0</v>
      </c>
      <c r="I18" s="15">
        <v>0</v>
      </c>
      <c r="J18" s="30">
        <v>50000</v>
      </c>
      <c r="K18" s="15">
        <v>213.27080437511</v>
      </c>
      <c r="L18" s="30">
        <v>0</v>
      </c>
      <c r="M18" s="15">
        <v>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4">
        <v>0</v>
      </c>
      <c r="AC18" s="15">
        <v>0</v>
      </c>
      <c r="AD18" s="14">
        <v>81000</v>
      </c>
      <c r="AE18" s="15">
        <v>201.3744121214321</v>
      </c>
      <c r="AF18" s="14">
        <v>31000</v>
      </c>
      <c r="AG18" s="15">
        <v>178.28501024651612</v>
      </c>
      <c r="AH18" s="14">
        <v>40000</v>
      </c>
      <c r="AI18" s="15">
        <v>163.27969612007496</v>
      </c>
      <c r="AJ18" s="14">
        <v>152000</v>
      </c>
      <c r="AK18" s="15">
        <v>186.64046410711001</v>
      </c>
    </row>
    <row r="19" spans="1:54" x14ac:dyDescent="0.25">
      <c r="A19" s="16"/>
      <c r="B19" s="17" t="s">
        <v>17</v>
      </c>
      <c r="C19" s="18" t="s">
        <v>8</v>
      </c>
      <c r="D19" s="19">
        <v>0</v>
      </c>
      <c r="E19" s="20">
        <v>0</v>
      </c>
      <c r="F19" s="19">
        <v>0</v>
      </c>
      <c r="G19" s="20">
        <v>0</v>
      </c>
      <c r="H19" s="19">
        <v>0</v>
      </c>
      <c r="I19" s="20">
        <v>0</v>
      </c>
      <c r="J19" s="19">
        <v>25000</v>
      </c>
      <c r="K19" s="20">
        <v>208.27680437511</v>
      </c>
      <c r="L19" s="19">
        <v>0</v>
      </c>
      <c r="M19" s="20">
        <v>0</v>
      </c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21">
        <v>0</v>
      </c>
      <c r="AC19" s="20">
        <v>0</v>
      </c>
      <c r="AD19" s="21">
        <v>40000</v>
      </c>
      <c r="AE19" s="20">
        <v>196.55984744808251</v>
      </c>
      <c r="AF19" s="21">
        <v>15000</v>
      </c>
      <c r="AG19" s="20">
        <v>173.12991347251335</v>
      </c>
      <c r="AH19" s="21">
        <v>40000</v>
      </c>
      <c r="AI19" s="20">
        <v>163.27969612007499</v>
      </c>
      <c r="AJ19" s="21">
        <v>95000</v>
      </c>
      <c r="AK19" s="22">
        <v>178.84768889278001</v>
      </c>
    </row>
    <row r="20" spans="1:54" x14ac:dyDescent="0.25">
      <c r="A20" s="16"/>
      <c r="B20" s="17" t="s">
        <v>17</v>
      </c>
      <c r="C20" s="18" t="s">
        <v>9</v>
      </c>
      <c r="D20" s="19">
        <v>0</v>
      </c>
      <c r="E20" s="20">
        <v>0</v>
      </c>
      <c r="F20" s="19">
        <v>0</v>
      </c>
      <c r="G20" s="20">
        <v>0</v>
      </c>
      <c r="H20" s="19">
        <v>0</v>
      </c>
      <c r="I20" s="20">
        <v>0</v>
      </c>
      <c r="J20" s="19">
        <v>25000</v>
      </c>
      <c r="K20" s="20">
        <v>218.26480437511</v>
      </c>
      <c r="L20" s="19">
        <v>0</v>
      </c>
      <c r="M20" s="20">
        <v>0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21">
        <v>0</v>
      </c>
      <c r="AC20" s="20">
        <v>0</v>
      </c>
      <c r="AD20" s="21">
        <v>41000</v>
      </c>
      <c r="AE20" s="20">
        <v>206.07154838812195</v>
      </c>
      <c r="AF20" s="21">
        <v>16000</v>
      </c>
      <c r="AG20" s="20">
        <v>183.11791347212497</v>
      </c>
      <c r="AH20" s="21">
        <v>0</v>
      </c>
      <c r="AI20" s="20">
        <v>0</v>
      </c>
      <c r="AJ20" s="21">
        <v>57000</v>
      </c>
      <c r="AK20" s="22">
        <v>199.62842279765999</v>
      </c>
    </row>
    <row r="21" spans="1:54" x14ac:dyDescent="0.25">
      <c r="A21" s="48"/>
      <c r="B21" s="49"/>
      <c r="C21" s="50"/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3"/>
      <c r="AC21" s="52"/>
      <c r="AD21" s="53"/>
      <c r="AE21" s="52"/>
      <c r="AF21" s="53"/>
      <c r="AG21" s="52"/>
      <c r="AH21" s="53"/>
      <c r="AI21" s="52"/>
      <c r="AJ21" s="53"/>
      <c r="AK21" s="52"/>
    </row>
    <row r="23" spans="1:54" s="2" customFormat="1" ht="37.5" customHeight="1" x14ac:dyDescent="0.4">
      <c r="A23" s="54" t="s">
        <v>50</v>
      </c>
      <c r="B23" s="55"/>
      <c r="C23" s="55"/>
      <c r="D23" s="55"/>
      <c r="E23" s="55"/>
      <c r="F23" s="66" t="s">
        <v>55</v>
      </c>
      <c r="G23" s="66"/>
      <c r="H23" s="66" t="s">
        <v>56</v>
      </c>
      <c r="I23" s="66"/>
      <c r="J23" s="66" t="s">
        <v>49</v>
      </c>
      <c r="K23" s="66"/>
      <c r="L23" s="66" t="s">
        <v>44</v>
      </c>
      <c r="M23" s="66"/>
      <c r="N23" s="66" t="s">
        <v>37</v>
      </c>
      <c r="O23" s="66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66" t="s">
        <v>45</v>
      </c>
      <c r="AC23" s="66"/>
      <c r="AD23" s="66" t="s">
        <v>38</v>
      </c>
      <c r="AE23" s="66"/>
      <c r="AF23" s="66" t="s">
        <v>25</v>
      </c>
      <c r="AG23" s="66"/>
      <c r="AH23" s="66" t="s">
        <v>26</v>
      </c>
      <c r="AI23" s="66"/>
      <c r="AJ23" s="66" t="s">
        <v>27</v>
      </c>
      <c r="AK23" s="66"/>
      <c r="AM23" s="47" t="s">
        <v>60</v>
      </c>
      <c r="AN23" s="1"/>
      <c r="AO23" s="1"/>
      <c r="AP23" s="63" t="s">
        <v>23</v>
      </c>
      <c r="AQ23" s="63"/>
      <c r="AR23" s="63" t="s">
        <v>24</v>
      </c>
      <c r="AS23" s="63"/>
      <c r="AT23" s="63" t="s">
        <v>25</v>
      </c>
      <c r="AU23" s="63"/>
      <c r="AV23" s="63" t="s">
        <v>26</v>
      </c>
      <c r="AW23" s="63"/>
      <c r="AX23" s="63" t="s">
        <v>27</v>
      </c>
      <c r="AY23" s="63"/>
      <c r="AZ23" s="61"/>
      <c r="BA23" s="61"/>
      <c r="BB23" s="61"/>
    </row>
    <row r="24" spans="1:54" ht="17.25" x14ac:dyDescent="0.4">
      <c r="A24" s="56"/>
      <c r="B24" s="56"/>
      <c r="C24" s="56"/>
      <c r="D24" s="56"/>
      <c r="E24" s="56"/>
      <c r="F24" s="56"/>
      <c r="G24" s="56"/>
      <c r="H24" s="57" t="s">
        <v>1</v>
      </c>
      <c r="I24" s="58" t="s">
        <v>2</v>
      </c>
      <c r="J24" s="57" t="s">
        <v>1</v>
      </c>
      <c r="K24" s="58" t="s">
        <v>2</v>
      </c>
      <c r="L24" s="57" t="s">
        <v>1</v>
      </c>
      <c r="M24" s="58" t="s">
        <v>2</v>
      </c>
      <c r="N24" s="57" t="s">
        <v>1</v>
      </c>
      <c r="O24" s="58" t="s">
        <v>2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7" t="s">
        <v>1</v>
      </c>
      <c r="AC24" s="58" t="s">
        <v>64</v>
      </c>
      <c r="AD24" s="57" t="s">
        <v>1</v>
      </c>
      <c r="AE24" s="58" t="s">
        <v>64</v>
      </c>
      <c r="AF24" s="57" t="s">
        <v>1</v>
      </c>
      <c r="AG24" s="58" t="s">
        <v>64</v>
      </c>
      <c r="AH24" s="57" t="s">
        <v>1</v>
      </c>
      <c r="AI24" s="58" t="s">
        <v>64</v>
      </c>
      <c r="AJ24" s="57" t="s">
        <v>1</v>
      </c>
      <c r="AK24" s="58" t="s">
        <v>64</v>
      </c>
      <c r="AM24" s="3"/>
      <c r="AN24" s="3"/>
      <c r="AO24" s="3"/>
      <c r="AP24" s="4" t="s">
        <v>1</v>
      </c>
      <c r="AQ24" s="5" t="s">
        <v>64</v>
      </c>
      <c r="AR24" s="4" t="s">
        <v>1</v>
      </c>
      <c r="AS24" s="5" t="s">
        <v>64</v>
      </c>
      <c r="AT24" s="4" t="s">
        <v>1</v>
      </c>
      <c r="AU24" s="5" t="s">
        <v>64</v>
      </c>
      <c r="AV24" s="4" t="s">
        <v>1</v>
      </c>
      <c r="AW24" s="5" t="s">
        <v>64</v>
      </c>
      <c r="AX24" s="4" t="s">
        <v>1</v>
      </c>
      <c r="AY24" s="5" t="s">
        <v>64</v>
      </c>
      <c r="AZ24" s="62" t="s">
        <v>63</v>
      </c>
      <c r="BA24" s="62" t="s">
        <v>61</v>
      </c>
      <c r="BB24" s="62" t="s">
        <v>62</v>
      </c>
    </row>
    <row r="25" spans="1:54" x14ac:dyDescent="0.25">
      <c r="A25" s="6" t="s">
        <v>3</v>
      </c>
      <c r="B25" s="7" t="s">
        <v>4</v>
      </c>
      <c r="C25" s="8" t="s">
        <v>5</v>
      </c>
      <c r="D25" s="8"/>
      <c r="E25" s="8"/>
      <c r="F25" s="9">
        <v>2108000</v>
      </c>
      <c r="G25" s="10">
        <v>217.38</v>
      </c>
      <c r="H25" s="9">
        <v>932192</v>
      </c>
      <c r="I25" s="10">
        <v>228.1</v>
      </c>
      <c r="J25" s="9">
        <v>1028446</v>
      </c>
      <c r="K25" s="10">
        <v>230.15</v>
      </c>
      <c r="L25" s="9">
        <v>1136793</v>
      </c>
      <c r="M25" s="10">
        <v>232.79</v>
      </c>
      <c r="N25" s="9">
        <v>1012486</v>
      </c>
      <c r="O25" s="10">
        <v>232.9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9">
        <v>3040192</v>
      </c>
      <c r="AC25" s="10">
        <v>220.67</v>
      </c>
      <c r="AD25" s="9">
        <v>3177725</v>
      </c>
      <c r="AE25" s="10">
        <v>231.97</v>
      </c>
      <c r="AF25" s="9">
        <v>2627386</v>
      </c>
      <c r="AG25" s="10">
        <v>240.89</v>
      </c>
      <c r="AH25" s="9">
        <v>3199786</v>
      </c>
      <c r="AI25" s="10">
        <v>232.79</v>
      </c>
      <c r="AJ25" s="9">
        <v>13045089</v>
      </c>
      <c r="AK25" s="10">
        <v>232.02</v>
      </c>
      <c r="AM25" s="6" t="s">
        <v>3</v>
      </c>
      <c r="AN25" s="7" t="s">
        <v>4</v>
      </c>
      <c r="AO25" s="8" t="s">
        <v>5</v>
      </c>
      <c r="AP25" s="9">
        <f t="shared" ref="AP25:AP40" si="0">+AB25-AB5</f>
        <v>108921.04999999981</v>
      </c>
      <c r="AQ25" s="10">
        <f t="shared" ref="AQ25:AQ40" si="1">+AC25-AC5</f>
        <v>-0.32444349541000861</v>
      </c>
      <c r="AR25" s="9">
        <f t="shared" ref="AR25:AR40" si="2">+AD25-AD5</f>
        <v>-333454</v>
      </c>
      <c r="AS25" s="10">
        <f t="shared" ref="AS25:AS40" si="3">+AE25-AE5</f>
        <v>7.8216730317969336</v>
      </c>
      <c r="AT25" s="9">
        <f t="shared" ref="AT25:AT40" si="4">+AF25-AF5</f>
        <v>-1008378.9999999991</v>
      </c>
      <c r="AU25" s="10">
        <f t="shared" ref="AU25:AU40" si="5">+AG25-AG5</f>
        <v>22.040726581585858</v>
      </c>
      <c r="AV25" s="9">
        <f t="shared" ref="AV25:AV40" si="6">+AH25-AH5</f>
        <v>-215264.01000000164</v>
      </c>
      <c r="AW25" s="10">
        <f t="shared" ref="AW25:AW40" si="7">+AI25-AI5</f>
        <v>21.512482054516141</v>
      </c>
      <c r="AX25" s="9">
        <f t="shared" ref="AX25:AX40" si="8">+AJ25-AJ5</f>
        <v>-448175.96000000089</v>
      </c>
      <c r="AY25" s="10">
        <f t="shared" ref="AY25:AY40" si="9">+AK25-AK5</f>
        <v>13.242163949260004</v>
      </c>
      <c r="AZ25" s="60">
        <f>+(AJ25*AK25)-(AJ5*AK5)</f>
        <v>74694240.571925163</v>
      </c>
      <c r="BA25" s="60">
        <f>+AX25*AK5</f>
        <v>-98050966.698763207</v>
      </c>
      <c r="BB25" s="60">
        <f>+AY25*AJ25</f>
        <v>172745207.27068824</v>
      </c>
    </row>
    <row r="26" spans="1:54" x14ac:dyDescent="0.25">
      <c r="A26" s="11" t="s">
        <v>6</v>
      </c>
      <c r="B26" s="12" t="s">
        <v>7</v>
      </c>
      <c r="C26" s="13" t="s">
        <v>5</v>
      </c>
      <c r="D26" s="13"/>
      <c r="E26" s="13"/>
      <c r="F26" s="14">
        <v>1530170</v>
      </c>
      <c r="G26" s="15">
        <v>209.51</v>
      </c>
      <c r="H26" s="14">
        <v>654174</v>
      </c>
      <c r="I26" s="15">
        <v>217.8</v>
      </c>
      <c r="J26" s="14">
        <v>638466</v>
      </c>
      <c r="K26" s="15">
        <v>221.55</v>
      </c>
      <c r="L26" s="14">
        <v>760844</v>
      </c>
      <c r="M26" s="15">
        <v>223.96</v>
      </c>
      <c r="N26" s="14">
        <v>549336</v>
      </c>
      <c r="O26" s="15">
        <v>217.71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4">
        <v>2184344</v>
      </c>
      <c r="AC26" s="15">
        <v>211.99</v>
      </c>
      <c r="AD26" s="14">
        <v>1948646</v>
      </c>
      <c r="AE26" s="15">
        <v>221.41</v>
      </c>
      <c r="AF26" s="14">
        <v>1658036</v>
      </c>
      <c r="AG26" s="15">
        <v>221.82</v>
      </c>
      <c r="AH26" s="14">
        <v>1859336</v>
      </c>
      <c r="AI26" s="15">
        <v>219.37</v>
      </c>
      <c r="AJ26" s="14">
        <v>7650362</v>
      </c>
      <c r="AK26" s="15">
        <v>218.03</v>
      </c>
      <c r="AM26" s="11" t="s">
        <v>6</v>
      </c>
      <c r="AN26" s="12" t="s">
        <v>7</v>
      </c>
      <c r="AO26" s="13" t="s">
        <v>5</v>
      </c>
      <c r="AP26" s="14">
        <f t="shared" si="0"/>
        <v>122875</v>
      </c>
      <c r="AQ26" s="15">
        <f t="shared" si="1"/>
        <v>0.29289379548001193</v>
      </c>
      <c r="AR26" s="14">
        <f t="shared" si="2"/>
        <v>-382634</v>
      </c>
      <c r="AS26" s="15">
        <f t="shared" si="3"/>
        <v>3.7702010912741741</v>
      </c>
      <c r="AT26" s="14">
        <f t="shared" si="4"/>
        <v>-33064</v>
      </c>
      <c r="AU26" s="15">
        <f t="shared" si="5"/>
        <v>16.689239996487515</v>
      </c>
      <c r="AV26" s="14">
        <f t="shared" si="6"/>
        <v>-154364</v>
      </c>
      <c r="AW26" s="15">
        <f t="shared" si="7"/>
        <v>17.787136550876454</v>
      </c>
      <c r="AX26" s="14">
        <f t="shared" si="8"/>
        <v>-447187</v>
      </c>
      <c r="AY26" s="15">
        <f t="shared" si="9"/>
        <v>8.5085296637600152</v>
      </c>
      <c r="AZ26" s="60">
        <f>+(AJ26*AK26)-(AJ6*AK6)</f>
        <v>-28601945.739749908</v>
      </c>
      <c r="BA26" s="60">
        <f>+AX26*AK6</f>
        <v>-93695277.755252153</v>
      </c>
      <c r="BB26" s="60">
        <f>+AY26*AJ26</f>
        <v>65093332.015502401</v>
      </c>
    </row>
    <row r="27" spans="1:54" x14ac:dyDescent="0.25">
      <c r="A27" s="16"/>
      <c r="B27" s="17" t="s">
        <v>7</v>
      </c>
      <c r="C27" s="18" t="s">
        <v>8</v>
      </c>
      <c r="D27" s="18"/>
      <c r="E27" s="18"/>
      <c r="F27" s="19">
        <v>996003</v>
      </c>
      <c r="G27" s="20">
        <v>205.42</v>
      </c>
      <c r="H27" s="19">
        <v>446080</v>
      </c>
      <c r="I27" s="20">
        <v>208.59</v>
      </c>
      <c r="J27" s="19">
        <v>389463</v>
      </c>
      <c r="K27" s="20">
        <v>217.04</v>
      </c>
      <c r="L27" s="19">
        <v>547244</v>
      </c>
      <c r="M27" s="20">
        <v>217.73</v>
      </c>
      <c r="N27" s="19">
        <v>405800</v>
      </c>
      <c r="O27" s="20">
        <v>215.08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21">
        <v>1442.0830000000001</v>
      </c>
      <c r="AC27" s="20">
        <v>206.4</v>
      </c>
      <c r="AD27" s="21">
        <v>1342507</v>
      </c>
      <c r="AE27" s="20">
        <v>216.73</v>
      </c>
      <c r="AF27" s="21">
        <v>1244800</v>
      </c>
      <c r="AG27" s="20">
        <v>214.35</v>
      </c>
      <c r="AH27" s="21">
        <v>1372200</v>
      </c>
      <c r="AI27" s="20">
        <v>215.17</v>
      </c>
      <c r="AJ27" s="21">
        <v>5401590</v>
      </c>
      <c r="AK27" s="22">
        <v>213.01</v>
      </c>
      <c r="AM27" s="16"/>
      <c r="AN27" s="17" t="s">
        <v>7</v>
      </c>
      <c r="AO27" s="18" t="s">
        <v>8</v>
      </c>
      <c r="AP27" s="19">
        <f t="shared" si="0"/>
        <v>-1365057.9169999999</v>
      </c>
      <c r="AQ27" s="20">
        <f t="shared" si="1"/>
        <v>0.22869197559001009</v>
      </c>
      <c r="AR27" s="19">
        <f t="shared" si="2"/>
        <v>-289972</v>
      </c>
      <c r="AS27" s="20">
        <f t="shared" si="3"/>
        <v>4.6873136335145773</v>
      </c>
      <c r="AT27" s="19">
        <f t="shared" si="4"/>
        <v>-2000</v>
      </c>
      <c r="AU27" s="20">
        <f t="shared" si="5"/>
        <v>14.754951358686213</v>
      </c>
      <c r="AV27" s="19">
        <f t="shared" si="6"/>
        <v>-105000</v>
      </c>
      <c r="AW27" s="20">
        <f t="shared" si="7"/>
        <v>17.813221170674353</v>
      </c>
      <c r="AX27" s="19">
        <f t="shared" si="8"/>
        <v>-321389</v>
      </c>
      <c r="AY27" s="20">
        <f t="shared" si="9"/>
        <v>8.8717591738700037</v>
      </c>
    </row>
    <row r="28" spans="1:54" x14ac:dyDescent="0.25">
      <c r="A28" s="23"/>
      <c r="B28" s="24" t="s">
        <v>7</v>
      </c>
      <c r="C28" s="25" t="s">
        <v>9</v>
      </c>
      <c r="D28" s="25"/>
      <c r="E28" s="25"/>
      <c r="F28" s="26">
        <v>534167</v>
      </c>
      <c r="G28" s="27">
        <v>217.13</v>
      </c>
      <c r="H28" s="26">
        <v>208094</v>
      </c>
      <c r="I28" s="27">
        <v>237.53</v>
      </c>
      <c r="J28" s="26">
        <v>249003</v>
      </c>
      <c r="K28" s="27">
        <v>228.6</v>
      </c>
      <c r="L28" s="26">
        <v>213600</v>
      </c>
      <c r="M28" s="27">
        <v>239.91</v>
      </c>
      <c r="N28" s="26">
        <v>143536</v>
      </c>
      <c r="O28" s="27">
        <v>225.17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28">
        <v>742261</v>
      </c>
      <c r="AC28" s="27">
        <v>222.85</v>
      </c>
      <c r="AD28" s="28">
        <v>606139</v>
      </c>
      <c r="AE28" s="27">
        <v>231.77</v>
      </c>
      <c r="AF28" s="28">
        <v>413236</v>
      </c>
      <c r="AG28" s="27">
        <v>244.34</v>
      </c>
      <c r="AH28" s="28">
        <v>487136</v>
      </c>
      <c r="AI28" s="27">
        <v>231.17</v>
      </c>
      <c r="AJ28" s="28">
        <v>2248772</v>
      </c>
      <c r="AK28" s="29">
        <v>231.01</v>
      </c>
      <c r="AM28" s="23"/>
      <c r="AN28" s="24" t="s">
        <v>7</v>
      </c>
      <c r="AO28" s="25" t="s">
        <v>9</v>
      </c>
      <c r="AP28" s="26">
        <f t="shared" si="0"/>
        <v>47292</v>
      </c>
      <c r="AQ28" s="27">
        <f t="shared" si="1"/>
        <v>0.28765633436000826</v>
      </c>
      <c r="AR28" s="26">
        <f t="shared" si="2"/>
        <v>-92662</v>
      </c>
      <c r="AS28" s="27">
        <f t="shared" si="3"/>
        <v>1.0547065143669556</v>
      </c>
      <c r="AT28" s="26">
        <f t="shared" si="4"/>
        <v>-31064</v>
      </c>
      <c r="AU28" s="27">
        <f t="shared" si="5"/>
        <v>23.674860238645124</v>
      </c>
      <c r="AV28" s="26">
        <f t="shared" si="6"/>
        <v>-49364</v>
      </c>
      <c r="AW28" s="27">
        <f t="shared" si="7"/>
        <v>17.951028069245069</v>
      </c>
      <c r="AX28" s="26">
        <f t="shared" si="8"/>
        <v>-125798</v>
      </c>
      <c r="AY28" s="27">
        <f t="shared" si="9"/>
        <v>8.5143451004399822</v>
      </c>
    </row>
    <row r="29" spans="1:54" x14ac:dyDescent="0.25">
      <c r="A29" s="11" t="s">
        <v>10</v>
      </c>
      <c r="B29" s="12" t="s">
        <v>11</v>
      </c>
      <c r="C29" s="13" t="s">
        <v>5</v>
      </c>
      <c r="D29" s="13"/>
      <c r="E29" s="13"/>
      <c r="F29" s="30">
        <v>390212</v>
      </c>
      <c r="G29" s="15">
        <v>250.78</v>
      </c>
      <c r="H29" s="30">
        <v>205618</v>
      </c>
      <c r="I29" s="15">
        <v>257</v>
      </c>
      <c r="J29" s="30">
        <v>227464</v>
      </c>
      <c r="K29" s="15">
        <v>259.64</v>
      </c>
      <c r="L29" s="30">
        <v>306597</v>
      </c>
      <c r="M29" s="15">
        <v>252.37</v>
      </c>
      <c r="N29" s="30">
        <v>374700</v>
      </c>
      <c r="O29" s="15">
        <v>255.98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4">
        <v>595830</v>
      </c>
      <c r="AC29" s="15">
        <v>252.93</v>
      </c>
      <c r="AD29" s="14">
        <v>908761</v>
      </c>
      <c r="AE29" s="15">
        <v>255.68</v>
      </c>
      <c r="AF29" s="14">
        <v>1653200</v>
      </c>
      <c r="AG29" s="15">
        <v>260.43</v>
      </c>
      <c r="AH29" s="14">
        <v>1053300</v>
      </c>
      <c r="AI29" s="15">
        <v>257.2</v>
      </c>
      <c r="AJ29" s="14">
        <v>4211091</v>
      </c>
      <c r="AK29" s="15">
        <v>257.54000000000002</v>
      </c>
      <c r="AM29" s="11" t="s">
        <v>10</v>
      </c>
      <c r="AN29" s="12" t="s">
        <v>11</v>
      </c>
      <c r="AO29" s="13" t="s">
        <v>5</v>
      </c>
      <c r="AP29" s="30">
        <f t="shared" si="0"/>
        <v>-10665</v>
      </c>
      <c r="AQ29" s="15">
        <f t="shared" si="1"/>
        <v>-1.3635809020499892</v>
      </c>
      <c r="AR29" s="30">
        <f t="shared" si="2"/>
        <v>41385</v>
      </c>
      <c r="AS29" s="15">
        <f t="shared" si="3"/>
        <v>14.889690543984159</v>
      </c>
      <c r="AT29" s="30">
        <f t="shared" si="4"/>
        <v>85235</v>
      </c>
      <c r="AU29" s="15">
        <f t="shared" si="5"/>
        <v>26.277885117480338</v>
      </c>
      <c r="AV29" s="30">
        <f t="shared" si="6"/>
        <v>-56900.009999999776</v>
      </c>
      <c r="AW29" s="15">
        <f t="shared" si="7"/>
        <v>27.73718216943621</v>
      </c>
      <c r="AX29" s="30">
        <f t="shared" si="8"/>
        <v>59054.990000000224</v>
      </c>
      <c r="AY29" s="15">
        <f t="shared" si="9"/>
        <v>20.312899393570007</v>
      </c>
      <c r="AZ29" s="60">
        <f>+(AJ29*AK29)-(AJ9*AK9)</f>
        <v>99548911.874209881</v>
      </c>
      <c r="BA29" s="60">
        <f>+AX29*AK9</f>
        <v>14009444.054041771</v>
      </c>
      <c r="BB29" s="60">
        <f>+AY29*AJ29</f>
        <v>85539467.820168108</v>
      </c>
    </row>
    <row r="30" spans="1:54" x14ac:dyDescent="0.25">
      <c r="A30" s="16"/>
      <c r="B30" s="17" t="s">
        <v>11</v>
      </c>
      <c r="C30" s="18" t="s">
        <v>8</v>
      </c>
      <c r="D30" s="18"/>
      <c r="E30" s="18"/>
      <c r="F30" s="19">
        <v>29675</v>
      </c>
      <c r="G30" s="20">
        <v>215.6</v>
      </c>
      <c r="H30" s="19">
        <v>6524</v>
      </c>
      <c r="I30" s="20">
        <v>222.59</v>
      </c>
      <c r="J30" s="19">
        <v>22540</v>
      </c>
      <c r="K30" s="20">
        <v>236.84</v>
      </c>
      <c r="L30" s="19">
        <v>62500</v>
      </c>
      <c r="M30" s="20">
        <v>228.86</v>
      </c>
      <c r="N30" s="19">
        <v>21500</v>
      </c>
      <c r="O30" s="20">
        <v>238.79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21">
        <v>36199</v>
      </c>
      <c r="AC30" s="20">
        <v>216.86</v>
      </c>
      <c r="AD30" s="21">
        <v>106540</v>
      </c>
      <c r="AE30" s="20">
        <v>232.55</v>
      </c>
      <c r="AF30" s="21">
        <v>73500</v>
      </c>
      <c r="AG30" s="20">
        <v>229.68</v>
      </c>
      <c r="AH30" s="21">
        <v>68000</v>
      </c>
      <c r="AI30" s="20">
        <v>229.73</v>
      </c>
      <c r="AJ30" s="21">
        <v>284239</v>
      </c>
      <c r="AK30" s="22">
        <v>229.13</v>
      </c>
      <c r="AM30" s="16"/>
      <c r="AN30" s="17" t="s">
        <v>11</v>
      </c>
      <c r="AO30" s="18" t="s">
        <v>8</v>
      </c>
      <c r="AP30" s="19">
        <f t="shared" si="0"/>
        <v>-23976</v>
      </c>
      <c r="AQ30" s="20">
        <f t="shared" si="1"/>
        <v>0.98081094426001414</v>
      </c>
      <c r="AR30" s="19">
        <f t="shared" si="2"/>
        <v>12519</v>
      </c>
      <c r="AS30" s="20">
        <f t="shared" si="3"/>
        <v>20.373259193681776</v>
      </c>
      <c r="AT30" s="19">
        <f t="shared" si="4"/>
        <v>-1984</v>
      </c>
      <c r="AU30" s="20">
        <f t="shared" si="5"/>
        <v>26.55286024666151</v>
      </c>
      <c r="AV30" s="19">
        <f t="shared" si="6"/>
        <v>-7000.0100000000093</v>
      </c>
      <c r="AW30" s="20">
        <f t="shared" si="7"/>
        <v>35.768924624983526</v>
      </c>
      <c r="AX30" s="19">
        <f t="shared" si="8"/>
        <v>-20441.010000000009</v>
      </c>
      <c r="AY30" s="20">
        <f t="shared" si="9"/>
        <v>22.948008740849986</v>
      </c>
    </row>
    <row r="31" spans="1:54" x14ac:dyDescent="0.25">
      <c r="A31" s="23"/>
      <c r="B31" s="24" t="s">
        <v>11</v>
      </c>
      <c r="C31" s="25" t="s">
        <v>9</v>
      </c>
      <c r="D31" s="25"/>
      <c r="E31" s="25"/>
      <c r="F31" s="26">
        <v>360537</v>
      </c>
      <c r="G31" s="27">
        <v>253.67</v>
      </c>
      <c r="H31" s="26">
        <v>199094</v>
      </c>
      <c r="I31" s="27">
        <v>258.13</v>
      </c>
      <c r="J31" s="26">
        <v>204924</v>
      </c>
      <c r="K31" s="27">
        <v>262.14</v>
      </c>
      <c r="L31" s="26">
        <v>244097</v>
      </c>
      <c r="M31" s="27">
        <v>258.39</v>
      </c>
      <c r="N31" s="26">
        <v>353200</v>
      </c>
      <c r="O31" s="27">
        <v>257.02999999999997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28">
        <v>559631</v>
      </c>
      <c r="AC31" s="27">
        <v>255.26</v>
      </c>
      <c r="AD31" s="28">
        <v>802221</v>
      </c>
      <c r="AE31" s="27">
        <v>258.75</v>
      </c>
      <c r="AF31" s="28">
        <v>1579700</v>
      </c>
      <c r="AG31" s="27">
        <v>261.86</v>
      </c>
      <c r="AH31" s="28">
        <v>985300</v>
      </c>
      <c r="AI31" s="27">
        <v>259.10000000000002</v>
      </c>
      <c r="AJ31" s="28">
        <v>3926852</v>
      </c>
      <c r="AK31" s="29">
        <v>259.58999999999997</v>
      </c>
      <c r="AM31" s="23"/>
      <c r="AN31" s="24" t="s">
        <v>11</v>
      </c>
      <c r="AO31" s="25" t="s">
        <v>9</v>
      </c>
      <c r="AP31" s="26">
        <f t="shared" si="0"/>
        <v>13311</v>
      </c>
      <c r="AQ31" s="27">
        <f t="shared" si="1"/>
        <v>-3.2647751276900294</v>
      </c>
      <c r="AR31" s="26">
        <f t="shared" si="2"/>
        <v>28866</v>
      </c>
      <c r="AS31" s="27">
        <f t="shared" si="3"/>
        <v>14.480982398290081</v>
      </c>
      <c r="AT31" s="26">
        <f t="shared" si="4"/>
        <v>87219</v>
      </c>
      <c r="AU31" s="27">
        <f t="shared" si="5"/>
        <v>26.13876013521778</v>
      </c>
      <c r="AV31" s="26">
        <f t="shared" si="6"/>
        <v>-49900</v>
      </c>
      <c r="AW31" s="27">
        <f t="shared" si="7"/>
        <v>27.06508881628676</v>
      </c>
      <c r="AX31" s="26">
        <f t="shared" si="8"/>
        <v>79496</v>
      </c>
      <c r="AY31" s="27">
        <f t="shared" si="9"/>
        <v>19.904373531549965</v>
      </c>
    </row>
    <row r="32" spans="1:54" x14ac:dyDescent="0.25">
      <c r="A32" s="31" t="s">
        <v>12</v>
      </c>
      <c r="B32" s="32" t="s">
        <v>13</v>
      </c>
      <c r="C32" s="33" t="s">
        <v>5</v>
      </c>
      <c r="D32" s="13"/>
      <c r="E32" s="13"/>
      <c r="F32" s="30">
        <v>53940</v>
      </c>
      <c r="G32" s="15">
        <v>209.47</v>
      </c>
      <c r="H32" s="30">
        <v>46952</v>
      </c>
      <c r="I32" s="15">
        <v>244.76</v>
      </c>
      <c r="J32" s="30">
        <v>57872</v>
      </c>
      <c r="K32" s="15">
        <v>225.85</v>
      </c>
      <c r="L32" s="30">
        <v>43050</v>
      </c>
      <c r="M32" s="15">
        <v>23415</v>
      </c>
      <c r="N32" s="30">
        <v>21450</v>
      </c>
      <c r="O32" s="15">
        <v>245.62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4">
        <v>100892</v>
      </c>
      <c r="AC32" s="15">
        <v>225.89</v>
      </c>
      <c r="AD32" s="14">
        <v>122372</v>
      </c>
      <c r="AE32" s="15">
        <v>232.23</v>
      </c>
      <c r="AF32" s="14">
        <v>161150</v>
      </c>
      <c r="AG32" s="15">
        <v>242.94</v>
      </c>
      <c r="AH32" s="14">
        <v>117150</v>
      </c>
      <c r="AI32" s="15">
        <v>246.19</v>
      </c>
      <c r="AJ32" s="14">
        <v>501564</v>
      </c>
      <c r="AK32" s="15">
        <v>237.66</v>
      </c>
      <c r="AM32" s="31" t="s">
        <v>12</v>
      </c>
      <c r="AN32" s="32" t="s">
        <v>13</v>
      </c>
      <c r="AO32" s="33" t="s">
        <v>5</v>
      </c>
      <c r="AP32" s="30">
        <f t="shared" si="0"/>
        <v>-7507</v>
      </c>
      <c r="AQ32" s="15">
        <f t="shared" si="1"/>
        <v>4.2032993649399941</v>
      </c>
      <c r="AR32" s="30">
        <f t="shared" si="2"/>
        <v>-16828</v>
      </c>
      <c r="AS32" s="15">
        <f t="shared" si="3"/>
        <v>3.3540415148050613</v>
      </c>
      <c r="AT32" s="30">
        <f t="shared" si="4"/>
        <v>35450</v>
      </c>
      <c r="AU32" s="15">
        <f t="shared" si="5"/>
        <v>11.410609419061188</v>
      </c>
      <c r="AV32" s="30">
        <f t="shared" si="6"/>
        <v>-15000</v>
      </c>
      <c r="AW32" s="15">
        <f t="shared" si="7"/>
        <v>24.270862747355267</v>
      </c>
      <c r="AX32" s="30">
        <f t="shared" si="8"/>
        <v>-3885</v>
      </c>
      <c r="AY32" s="15">
        <f t="shared" si="9"/>
        <v>11.484839959629994</v>
      </c>
      <c r="AZ32" s="60">
        <f>+(AJ32*AK32)-(AJ12*AK12)</f>
        <v>4881691.7727550119</v>
      </c>
      <c r="BA32" s="60">
        <f>+AX32*AK12</f>
        <v>-878690.49675683747</v>
      </c>
      <c r="BB32" s="60">
        <f>+AY32*AJ32</f>
        <v>5760382.269511858</v>
      </c>
    </row>
    <row r="33" spans="1:54" x14ac:dyDescent="0.25">
      <c r="A33" s="16"/>
      <c r="B33" s="17" t="s">
        <v>13</v>
      </c>
      <c r="C33" s="18" t="s">
        <v>8</v>
      </c>
      <c r="D33" s="18"/>
      <c r="E33" s="18"/>
      <c r="F33" s="19">
        <v>13891</v>
      </c>
      <c r="G33" s="20">
        <v>206.68</v>
      </c>
      <c r="H33" s="19">
        <v>0</v>
      </c>
      <c r="I33" s="20">
        <v>0</v>
      </c>
      <c r="J33" s="19">
        <v>8780</v>
      </c>
      <c r="K33" s="20">
        <v>206.1</v>
      </c>
      <c r="L33" s="19">
        <v>0</v>
      </c>
      <c r="M33" s="20">
        <v>0</v>
      </c>
      <c r="N33" s="19">
        <v>0</v>
      </c>
      <c r="O33" s="20">
        <v>0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21">
        <v>13891</v>
      </c>
      <c r="AC33" s="20">
        <v>206.68</v>
      </c>
      <c r="AD33" s="21">
        <v>8780</v>
      </c>
      <c r="AE33" s="20">
        <v>206.1</v>
      </c>
      <c r="AF33" s="21">
        <v>0</v>
      </c>
      <c r="AG33" s="20">
        <v>0</v>
      </c>
      <c r="AH33" s="21">
        <v>0</v>
      </c>
      <c r="AI33" s="20">
        <v>0</v>
      </c>
      <c r="AJ33" s="21">
        <v>22671</v>
      </c>
      <c r="AK33" s="22">
        <v>206.45</v>
      </c>
      <c r="AM33" s="16"/>
      <c r="AN33" s="17" t="s">
        <v>13</v>
      </c>
      <c r="AO33" s="18" t="s">
        <v>8</v>
      </c>
      <c r="AP33" s="34">
        <f t="shared" si="0"/>
        <v>0</v>
      </c>
      <c r="AQ33" s="35">
        <f t="shared" si="1"/>
        <v>7.293439140060002</v>
      </c>
      <c r="AR33" s="34">
        <f t="shared" si="2"/>
        <v>-20</v>
      </c>
      <c r="AS33" s="35">
        <f t="shared" si="3"/>
        <v>-4.4222570873833433</v>
      </c>
      <c r="AT33" s="34">
        <f t="shared" si="4"/>
        <v>0</v>
      </c>
      <c r="AU33" s="35">
        <f t="shared" si="5"/>
        <v>0</v>
      </c>
      <c r="AV33" s="34">
        <f t="shared" si="6"/>
        <v>-15000</v>
      </c>
      <c r="AW33" s="35">
        <f t="shared" si="7"/>
        <v>-180.21522722179998</v>
      </c>
      <c r="AX33" s="34">
        <f t="shared" si="8"/>
        <v>-15020</v>
      </c>
      <c r="AY33" s="35">
        <f t="shared" si="9"/>
        <v>12.093177745309987</v>
      </c>
    </row>
    <row r="34" spans="1:54" x14ac:dyDescent="0.25">
      <c r="A34" s="16"/>
      <c r="B34" s="17" t="s">
        <v>13</v>
      </c>
      <c r="C34" s="18" t="s">
        <v>9</v>
      </c>
      <c r="D34" s="18"/>
      <c r="E34" s="18"/>
      <c r="F34" s="19">
        <v>40049</v>
      </c>
      <c r="G34" s="20">
        <v>210.43</v>
      </c>
      <c r="H34" s="19">
        <v>46952</v>
      </c>
      <c r="I34" s="20">
        <v>244.76</v>
      </c>
      <c r="J34" s="19">
        <v>49092</v>
      </c>
      <c r="K34" s="20">
        <v>229.39</v>
      </c>
      <c r="L34" s="19">
        <v>43050</v>
      </c>
      <c r="M34" s="20">
        <v>234.15</v>
      </c>
      <c r="N34" s="19">
        <v>21450</v>
      </c>
      <c r="O34" s="20">
        <v>245.62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21">
        <v>87001</v>
      </c>
      <c r="AC34" s="20">
        <v>228.96</v>
      </c>
      <c r="AD34" s="21">
        <v>113592</v>
      </c>
      <c r="AE34" s="20">
        <v>234.25</v>
      </c>
      <c r="AF34" s="21">
        <v>161150</v>
      </c>
      <c r="AG34" s="20">
        <v>242.94</v>
      </c>
      <c r="AH34" s="21">
        <v>117150</v>
      </c>
      <c r="AI34" s="20">
        <v>246.19</v>
      </c>
      <c r="AJ34" s="21">
        <v>478893</v>
      </c>
      <c r="AK34" s="22">
        <v>239.14</v>
      </c>
      <c r="AM34" s="16"/>
      <c r="AN34" s="17" t="s">
        <v>13</v>
      </c>
      <c r="AO34" s="18" t="s">
        <v>9</v>
      </c>
      <c r="AP34" s="19">
        <f t="shared" si="0"/>
        <v>-7507</v>
      </c>
      <c r="AQ34" s="20">
        <f t="shared" si="1"/>
        <v>3.9955742875200144</v>
      </c>
      <c r="AR34" s="19">
        <f t="shared" si="2"/>
        <v>-16808</v>
      </c>
      <c r="AS34" s="20">
        <f t="shared" si="3"/>
        <v>4.1354481689498357</v>
      </c>
      <c r="AT34" s="19">
        <f t="shared" si="4"/>
        <v>35450</v>
      </c>
      <c r="AU34" s="20">
        <f t="shared" si="5"/>
        <v>11.410609419053287</v>
      </c>
      <c r="AV34" s="19">
        <f t="shared" si="6"/>
        <v>0</v>
      </c>
      <c r="AW34" s="20">
        <f t="shared" si="7"/>
        <v>18.931053524447265</v>
      </c>
      <c r="AX34" s="19">
        <f t="shared" si="8"/>
        <v>11135</v>
      </c>
      <c r="AY34" s="20">
        <f t="shared" si="9"/>
        <v>10.400982218069998</v>
      </c>
    </row>
    <row r="35" spans="1:54" x14ac:dyDescent="0.25">
      <c r="A35" s="11" t="s">
        <v>14</v>
      </c>
      <c r="B35" s="12" t="s">
        <v>15</v>
      </c>
      <c r="C35" s="13" t="s">
        <v>5</v>
      </c>
      <c r="D35" s="13"/>
      <c r="E35" s="13"/>
      <c r="F35" s="30">
        <v>133678</v>
      </c>
      <c r="G35" s="15">
        <v>213.33</v>
      </c>
      <c r="H35" s="30">
        <v>25448</v>
      </c>
      <c r="I35" s="15">
        <v>228.83</v>
      </c>
      <c r="J35" s="30">
        <v>55024</v>
      </c>
      <c r="K35" s="15">
        <v>230.51</v>
      </c>
      <c r="L35" s="30">
        <v>26302</v>
      </c>
      <c r="M35" s="15">
        <v>257.60000000000002</v>
      </c>
      <c r="N35" s="30">
        <v>67000</v>
      </c>
      <c r="O35" s="15">
        <v>224.33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4">
        <v>159126</v>
      </c>
      <c r="AC35" s="15">
        <v>215.81</v>
      </c>
      <c r="AD35" s="14">
        <v>148323</v>
      </c>
      <c r="AE35" s="15">
        <v>232.52</v>
      </c>
      <c r="AF35" s="14">
        <v>124000</v>
      </c>
      <c r="AG35" s="15">
        <v>239.73</v>
      </c>
      <c r="AH35" s="14">
        <v>99000</v>
      </c>
      <c r="AI35" s="15">
        <v>226.85</v>
      </c>
      <c r="AJ35" s="14">
        <v>530449</v>
      </c>
      <c r="AK35" s="15">
        <v>228.14</v>
      </c>
      <c r="AM35" s="11" t="s">
        <v>14</v>
      </c>
      <c r="AN35" s="12" t="s">
        <v>15</v>
      </c>
      <c r="AO35" s="13" t="s">
        <v>5</v>
      </c>
      <c r="AP35" s="30">
        <f t="shared" si="0"/>
        <v>4218.0499999999884</v>
      </c>
      <c r="AQ35" s="15">
        <f t="shared" si="1"/>
        <v>1.9464217404799911</v>
      </c>
      <c r="AR35" s="30">
        <f t="shared" si="2"/>
        <v>56000</v>
      </c>
      <c r="AS35" s="15">
        <f t="shared" si="3"/>
        <v>-12.478449771824842</v>
      </c>
      <c r="AT35" s="30">
        <f t="shared" si="4"/>
        <v>-96000</v>
      </c>
      <c r="AU35" s="15">
        <f t="shared" si="5"/>
        <v>26.023182714777221</v>
      </c>
      <c r="AV35" s="30">
        <f t="shared" si="6"/>
        <v>-19999.999999999942</v>
      </c>
      <c r="AW35" s="15">
        <f t="shared" si="7"/>
        <v>16.862998637394895</v>
      </c>
      <c r="AX35" s="30">
        <f t="shared" si="8"/>
        <v>-55781.949999999953</v>
      </c>
      <c r="AY35" s="15">
        <f t="shared" si="9"/>
        <v>10.218866134529975</v>
      </c>
      <c r="AZ35" s="60">
        <f>+(AJ35*AK35)-(AJ15*AK15)</f>
        <v>-6735478.4710316509</v>
      </c>
      <c r="BA35" s="60">
        <f>+AX35*AK15</f>
        <v>-12156065.793226944</v>
      </c>
      <c r="BB35" s="60">
        <f>+AY35*AJ35</f>
        <v>5420587.3221952906</v>
      </c>
    </row>
    <row r="36" spans="1:54" x14ac:dyDescent="0.25">
      <c r="A36" s="16"/>
      <c r="B36" s="17" t="s">
        <v>15</v>
      </c>
      <c r="C36" s="18" t="s">
        <v>8</v>
      </c>
      <c r="D36" s="18"/>
      <c r="E36" s="18"/>
      <c r="F36" s="19">
        <v>7112</v>
      </c>
      <c r="G36" s="20">
        <v>201.59</v>
      </c>
      <c r="H36" s="19">
        <v>0</v>
      </c>
      <c r="I36" s="20">
        <v>0</v>
      </c>
      <c r="J36" s="19">
        <v>0</v>
      </c>
      <c r="K36" s="20">
        <v>0</v>
      </c>
      <c r="L36" s="19">
        <v>0</v>
      </c>
      <c r="M36" s="20">
        <v>0</v>
      </c>
      <c r="N36" s="19">
        <v>16000</v>
      </c>
      <c r="O36" s="20">
        <v>194.18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21">
        <v>7112</v>
      </c>
      <c r="AC36" s="20">
        <v>201.59</v>
      </c>
      <c r="AD36" s="21">
        <v>16000</v>
      </c>
      <c r="AE36" s="20">
        <v>194.18</v>
      </c>
      <c r="AF36" s="21">
        <v>0</v>
      </c>
      <c r="AG36" s="20">
        <v>0</v>
      </c>
      <c r="AH36" s="21">
        <v>15000</v>
      </c>
      <c r="AI36" s="20">
        <v>187.87</v>
      </c>
      <c r="AJ36" s="21">
        <v>38112</v>
      </c>
      <c r="AK36" s="22">
        <v>193.08</v>
      </c>
      <c r="AM36" s="16"/>
      <c r="AN36" s="17" t="s">
        <v>15</v>
      </c>
      <c r="AO36" s="18" t="s">
        <v>8</v>
      </c>
      <c r="AP36" s="19">
        <f t="shared" si="0"/>
        <v>0</v>
      </c>
      <c r="AQ36" s="20">
        <f t="shared" si="1"/>
        <v>0.43165156073999356</v>
      </c>
      <c r="AR36" s="19">
        <f t="shared" si="2"/>
        <v>16000</v>
      </c>
      <c r="AS36" s="20">
        <f t="shared" si="3"/>
        <v>194.18</v>
      </c>
      <c r="AT36" s="19">
        <f t="shared" si="4"/>
        <v>-15000</v>
      </c>
      <c r="AU36" s="20">
        <f t="shared" si="5"/>
        <v>-195.89301617777889</v>
      </c>
      <c r="AV36" s="19">
        <f t="shared" si="6"/>
        <v>7000</v>
      </c>
      <c r="AW36" s="20">
        <f t="shared" si="7"/>
        <v>25.799081999537549</v>
      </c>
      <c r="AX36" s="19">
        <f t="shared" si="8"/>
        <v>8000</v>
      </c>
      <c r="AY36" s="20">
        <f t="shared" si="9"/>
        <v>4.9290714409400209</v>
      </c>
    </row>
    <row r="37" spans="1:54" x14ac:dyDescent="0.25">
      <c r="A37" s="16"/>
      <c r="B37" s="17" t="s">
        <v>15</v>
      </c>
      <c r="C37" s="18" t="s">
        <v>9</v>
      </c>
      <c r="D37" s="18"/>
      <c r="E37" s="18"/>
      <c r="F37" s="19">
        <v>126566</v>
      </c>
      <c r="G37" s="20">
        <v>213.99</v>
      </c>
      <c r="H37" s="19">
        <v>25448</v>
      </c>
      <c r="I37" s="20">
        <v>228.83</v>
      </c>
      <c r="J37" s="19">
        <v>55021</v>
      </c>
      <c r="K37" s="20">
        <v>230.51</v>
      </c>
      <c r="L37" s="19">
        <v>26302</v>
      </c>
      <c r="M37" s="20">
        <v>257.60000000000002</v>
      </c>
      <c r="N37" s="19">
        <v>51000</v>
      </c>
      <c r="O37" s="20">
        <v>233.79</v>
      </c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21">
        <v>152014</v>
      </c>
      <c r="AC37" s="20">
        <v>216.48</v>
      </c>
      <c r="AD37" s="21">
        <v>132323</v>
      </c>
      <c r="AE37" s="20">
        <v>237.16</v>
      </c>
      <c r="AF37" s="21">
        <v>124000</v>
      </c>
      <c r="AG37" s="20">
        <v>239.73</v>
      </c>
      <c r="AH37" s="21">
        <v>84000</v>
      </c>
      <c r="AI37" s="20">
        <v>233.81</v>
      </c>
      <c r="AJ37" s="21">
        <v>492337</v>
      </c>
      <c r="AK37" s="22">
        <v>230.85</v>
      </c>
      <c r="AM37" s="16"/>
      <c r="AN37" s="17" t="s">
        <v>15</v>
      </c>
      <c r="AO37" s="18" t="s">
        <v>9</v>
      </c>
      <c r="AP37" s="19">
        <f t="shared" si="0"/>
        <v>4218.0499999999884</v>
      </c>
      <c r="AQ37" s="20">
        <f t="shared" si="1"/>
        <v>2.0050410194099868</v>
      </c>
      <c r="AR37" s="19">
        <f t="shared" si="2"/>
        <v>40000</v>
      </c>
      <c r="AS37" s="20">
        <f t="shared" si="3"/>
        <v>-7.8384497718192563</v>
      </c>
      <c r="AT37" s="19">
        <f t="shared" si="4"/>
        <v>-81000</v>
      </c>
      <c r="AU37" s="20">
        <f t="shared" si="5"/>
        <v>24.719733853263392</v>
      </c>
      <c r="AV37" s="19">
        <f t="shared" si="6"/>
        <v>-26999.999999999942</v>
      </c>
      <c r="AW37" s="20">
        <f t="shared" si="7"/>
        <v>20.369587223891756</v>
      </c>
      <c r="AX37" s="19">
        <f t="shared" si="8"/>
        <v>-63781.949999999953</v>
      </c>
      <c r="AY37" s="20">
        <f t="shared" si="9"/>
        <v>11.316908077379992</v>
      </c>
    </row>
    <row r="38" spans="1:54" x14ac:dyDescent="0.25">
      <c r="A38" s="11" t="s">
        <v>16</v>
      </c>
      <c r="B38" s="12" t="s">
        <v>17</v>
      </c>
      <c r="C38" s="13" t="s">
        <v>5</v>
      </c>
      <c r="D38" s="13"/>
      <c r="E38" s="13"/>
      <c r="F38" s="30">
        <v>0</v>
      </c>
      <c r="G38" s="15">
        <v>0</v>
      </c>
      <c r="H38" s="30">
        <v>0</v>
      </c>
      <c r="I38" s="15">
        <v>0</v>
      </c>
      <c r="J38" s="30">
        <v>49623</v>
      </c>
      <c r="K38" s="15">
        <v>210.35</v>
      </c>
      <c r="L38" s="30">
        <v>0</v>
      </c>
      <c r="M38" s="15">
        <v>0</v>
      </c>
      <c r="N38" s="30">
        <v>0</v>
      </c>
      <c r="O38" s="15">
        <v>0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4">
        <v>0</v>
      </c>
      <c r="AC38" s="15">
        <v>0</v>
      </c>
      <c r="AD38" s="14">
        <v>49623</v>
      </c>
      <c r="AE38" s="15">
        <v>210.02</v>
      </c>
      <c r="AF38" s="14">
        <v>31000</v>
      </c>
      <c r="AG38" s="15">
        <v>212.28</v>
      </c>
      <c r="AH38" s="14">
        <v>71000</v>
      </c>
      <c r="AI38" s="15">
        <v>208.46</v>
      </c>
      <c r="AJ38" s="14">
        <v>151623</v>
      </c>
      <c r="AK38" s="15">
        <v>209.75</v>
      </c>
      <c r="AM38" s="11" t="s">
        <v>16</v>
      </c>
      <c r="AN38" s="12" t="s">
        <v>17</v>
      </c>
      <c r="AO38" s="13" t="s">
        <v>5</v>
      </c>
      <c r="AP38" s="36">
        <f t="shared" si="0"/>
        <v>0</v>
      </c>
      <c r="AQ38" s="37">
        <f t="shared" si="1"/>
        <v>0</v>
      </c>
      <c r="AR38" s="36">
        <f t="shared" si="2"/>
        <v>-31377</v>
      </c>
      <c r="AS38" s="37">
        <f t="shared" si="3"/>
        <v>8.645587878567909</v>
      </c>
      <c r="AT38" s="36">
        <f t="shared" si="4"/>
        <v>0</v>
      </c>
      <c r="AU38" s="37">
        <f t="shared" si="5"/>
        <v>33.994989753483878</v>
      </c>
      <c r="AV38" s="36">
        <f t="shared" si="6"/>
        <v>31000</v>
      </c>
      <c r="AW38" s="37">
        <f t="shared" si="7"/>
        <v>45.180303879925049</v>
      </c>
      <c r="AX38" s="36">
        <f t="shared" si="8"/>
        <v>-377</v>
      </c>
      <c r="AY38" s="37">
        <f t="shared" si="9"/>
        <v>23.109535892889994</v>
      </c>
      <c r="AZ38" s="60">
        <f>+(AJ38*AK38)-(AJ18*AK18)</f>
        <v>3433573.7057192773</v>
      </c>
      <c r="BA38" s="60">
        <f>+AX38*AK18</f>
        <v>-70363.454968380465</v>
      </c>
      <c r="BB38" s="60">
        <f>+AY38*AJ38</f>
        <v>3503937.1606876594</v>
      </c>
    </row>
    <row r="39" spans="1:54" x14ac:dyDescent="0.25">
      <c r="A39" s="16"/>
      <c r="B39" s="17" t="s">
        <v>17</v>
      </c>
      <c r="C39" s="18" t="s">
        <v>8</v>
      </c>
      <c r="D39" s="18"/>
      <c r="E39" s="18"/>
      <c r="F39" s="19">
        <v>0</v>
      </c>
      <c r="G39" s="20">
        <v>0</v>
      </c>
      <c r="H39" s="19">
        <v>0</v>
      </c>
      <c r="I39" s="20">
        <v>0</v>
      </c>
      <c r="J39" s="19">
        <v>23915</v>
      </c>
      <c r="K39" s="20">
        <v>205.17</v>
      </c>
      <c r="L39" s="19">
        <v>0</v>
      </c>
      <c r="M39" s="20">
        <v>0</v>
      </c>
      <c r="N39" s="19">
        <v>0</v>
      </c>
      <c r="O39" s="20">
        <v>0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21">
        <v>0</v>
      </c>
      <c r="AC39" s="20">
        <v>0</v>
      </c>
      <c r="AD39" s="21">
        <v>23915</v>
      </c>
      <c r="AE39" s="20">
        <v>204.85</v>
      </c>
      <c r="AF39" s="21">
        <v>0</v>
      </c>
      <c r="AG39" s="20">
        <v>0</v>
      </c>
      <c r="AH39" s="21">
        <v>0</v>
      </c>
      <c r="AI39" s="20">
        <v>0</v>
      </c>
      <c r="AJ39" s="21">
        <v>23915</v>
      </c>
      <c r="AK39" s="22">
        <v>204.85</v>
      </c>
      <c r="AM39" s="16"/>
      <c r="AN39" s="17" t="s">
        <v>17</v>
      </c>
      <c r="AO39" s="18" t="s">
        <v>8</v>
      </c>
      <c r="AP39" s="34">
        <f t="shared" si="0"/>
        <v>0</v>
      </c>
      <c r="AQ39" s="35">
        <f t="shared" si="1"/>
        <v>0</v>
      </c>
      <c r="AR39" s="34">
        <f t="shared" si="2"/>
        <v>-16085</v>
      </c>
      <c r="AS39" s="35">
        <f t="shared" si="3"/>
        <v>8.2901525519174868</v>
      </c>
      <c r="AT39" s="34">
        <f t="shared" si="4"/>
        <v>-15000</v>
      </c>
      <c r="AU39" s="35">
        <f t="shared" si="5"/>
        <v>-173.12991347251335</v>
      </c>
      <c r="AV39" s="34">
        <f t="shared" si="6"/>
        <v>-40000</v>
      </c>
      <c r="AW39" s="35">
        <f t="shared" si="7"/>
        <v>-163.27969612007499</v>
      </c>
      <c r="AX39" s="34">
        <f t="shared" si="8"/>
        <v>-71085</v>
      </c>
      <c r="AY39" s="35">
        <f t="shared" si="9"/>
        <v>26.002311107219981</v>
      </c>
    </row>
    <row r="40" spans="1:54" x14ac:dyDescent="0.25">
      <c r="A40" s="16"/>
      <c r="B40" s="17" t="s">
        <v>17</v>
      </c>
      <c r="C40" s="18" t="s">
        <v>9</v>
      </c>
      <c r="D40" s="18"/>
      <c r="E40" s="18"/>
      <c r="F40" s="19">
        <v>0</v>
      </c>
      <c r="G40" s="20">
        <v>0</v>
      </c>
      <c r="H40" s="19">
        <v>0</v>
      </c>
      <c r="I40" s="20">
        <v>0</v>
      </c>
      <c r="J40" s="19">
        <v>25708</v>
      </c>
      <c r="K40" s="20">
        <v>215.16</v>
      </c>
      <c r="L40" s="19">
        <v>0</v>
      </c>
      <c r="M40" s="20">
        <v>0</v>
      </c>
      <c r="N40" s="19">
        <v>0</v>
      </c>
      <c r="O40" s="20">
        <v>0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21">
        <v>0</v>
      </c>
      <c r="AC40" s="20">
        <v>0</v>
      </c>
      <c r="AD40" s="21">
        <v>25708</v>
      </c>
      <c r="AE40" s="20">
        <v>214.83</v>
      </c>
      <c r="AF40" s="21">
        <v>31000</v>
      </c>
      <c r="AG40" s="20">
        <v>212.28</v>
      </c>
      <c r="AH40" s="21">
        <v>71000</v>
      </c>
      <c r="AI40" s="20">
        <v>208.46</v>
      </c>
      <c r="AJ40" s="21">
        <v>127708</v>
      </c>
      <c r="AK40" s="22">
        <v>210.67</v>
      </c>
      <c r="AM40" s="16"/>
      <c r="AN40" s="17" t="s">
        <v>17</v>
      </c>
      <c r="AO40" s="18" t="s">
        <v>9</v>
      </c>
      <c r="AP40" s="34">
        <f t="shared" si="0"/>
        <v>0</v>
      </c>
      <c r="AQ40" s="35">
        <f t="shared" si="1"/>
        <v>0</v>
      </c>
      <c r="AR40" s="34">
        <f t="shared" si="2"/>
        <v>-15292</v>
      </c>
      <c r="AS40" s="35">
        <f t="shared" si="3"/>
        <v>8.7584516118780584</v>
      </c>
      <c r="AT40" s="34">
        <f t="shared" si="4"/>
        <v>15000</v>
      </c>
      <c r="AU40" s="35">
        <f t="shared" si="5"/>
        <v>29.162086527875033</v>
      </c>
      <c r="AV40" s="34">
        <f t="shared" si="6"/>
        <v>71000</v>
      </c>
      <c r="AW40" s="35">
        <f t="shared" si="7"/>
        <v>208.46</v>
      </c>
      <c r="AX40" s="34">
        <f t="shared" si="8"/>
        <v>70708</v>
      </c>
      <c r="AY40" s="35">
        <f t="shared" si="9"/>
        <v>11.041577202339994</v>
      </c>
    </row>
    <row r="41" spans="1:54" x14ac:dyDescent="0.25">
      <c r="A41" s="48"/>
      <c r="B41" s="49"/>
      <c r="C41" s="50"/>
      <c r="D41" s="50"/>
      <c r="E41" s="50"/>
      <c r="F41" s="50"/>
      <c r="G41" s="50"/>
      <c r="H41" s="51"/>
      <c r="I41" s="52"/>
      <c r="J41" s="51"/>
      <c r="K41" s="52"/>
      <c r="L41" s="51"/>
      <c r="M41" s="52"/>
      <c r="N41" s="51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3"/>
      <c r="AC41" s="52"/>
      <c r="AD41" s="53"/>
      <c r="AE41" s="52"/>
      <c r="AF41" s="53"/>
      <c r="AG41" s="52"/>
      <c r="AH41" s="53"/>
      <c r="AI41" s="52"/>
      <c r="AJ41" s="53"/>
      <c r="AK41" s="52"/>
    </row>
    <row r="43" spans="1:54" s="2" customFormat="1" ht="37.5" customHeight="1" x14ac:dyDescent="0.4">
      <c r="A43" s="54" t="s">
        <v>47</v>
      </c>
      <c r="B43" s="55"/>
      <c r="C43" s="55"/>
      <c r="D43" s="55"/>
      <c r="E43" s="55"/>
      <c r="F43" s="55"/>
      <c r="G43" s="55"/>
      <c r="H43" s="66" t="s">
        <v>48</v>
      </c>
      <c r="I43" s="66"/>
      <c r="J43" s="66" t="s">
        <v>49</v>
      </c>
      <c r="K43" s="66"/>
      <c r="L43" s="66" t="s">
        <v>44</v>
      </c>
      <c r="M43" s="66"/>
      <c r="N43" s="66" t="s">
        <v>37</v>
      </c>
      <c r="O43" s="66"/>
      <c r="P43" s="66" t="s">
        <v>35</v>
      </c>
      <c r="Q43" s="66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66" t="s">
        <v>45</v>
      </c>
      <c r="AC43" s="66"/>
      <c r="AD43" s="66" t="s">
        <v>38</v>
      </c>
      <c r="AE43" s="66"/>
      <c r="AF43" s="66" t="s">
        <v>25</v>
      </c>
      <c r="AG43" s="66"/>
      <c r="AH43" s="66" t="s">
        <v>26</v>
      </c>
      <c r="AI43" s="66"/>
      <c r="AJ43" s="66" t="s">
        <v>27</v>
      </c>
      <c r="AK43" s="66"/>
      <c r="AM43" s="47" t="s">
        <v>59</v>
      </c>
      <c r="AN43" s="1"/>
      <c r="AO43" s="1"/>
      <c r="AP43" s="63" t="s">
        <v>23</v>
      </c>
      <c r="AQ43" s="63"/>
      <c r="AR43" s="63" t="s">
        <v>24</v>
      </c>
      <c r="AS43" s="63"/>
      <c r="AT43" s="63" t="s">
        <v>25</v>
      </c>
      <c r="AU43" s="63"/>
      <c r="AV43" s="63" t="s">
        <v>26</v>
      </c>
      <c r="AW43" s="63"/>
      <c r="AX43" s="63" t="s">
        <v>27</v>
      </c>
      <c r="AY43" s="63"/>
      <c r="AZ43" s="61"/>
      <c r="BA43" s="61"/>
      <c r="BB43" s="61"/>
    </row>
    <row r="44" spans="1:54" ht="17.25" x14ac:dyDescent="0.4">
      <c r="A44" s="56"/>
      <c r="B44" s="56"/>
      <c r="C44" s="56"/>
      <c r="D44" s="56"/>
      <c r="E44" s="56"/>
      <c r="F44" s="56"/>
      <c r="G44" s="56"/>
      <c r="H44" s="57" t="s">
        <v>1</v>
      </c>
      <c r="I44" s="58" t="s">
        <v>2</v>
      </c>
      <c r="J44" s="57" t="s">
        <v>1</v>
      </c>
      <c r="K44" s="58" t="s">
        <v>2</v>
      </c>
      <c r="L44" s="57" t="s">
        <v>1</v>
      </c>
      <c r="M44" s="58" t="s">
        <v>2</v>
      </c>
      <c r="N44" s="57" t="s">
        <v>1</v>
      </c>
      <c r="O44" s="58" t="s">
        <v>2</v>
      </c>
      <c r="P44" s="57" t="s">
        <v>1</v>
      </c>
      <c r="Q44" s="58" t="s">
        <v>2</v>
      </c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7" t="s">
        <v>1</v>
      </c>
      <c r="AC44" s="58" t="s">
        <v>64</v>
      </c>
      <c r="AD44" s="57" t="s">
        <v>1</v>
      </c>
      <c r="AE44" s="58" t="s">
        <v>64</v>
      </c>
      <c r="AF44" s="57" t="s">
        <v>1</v>
      </c>
      <c r="AG44" s="58" t="s">
        <v>64</v>
      </c>
      <c r="AH44" s="57" t="s">
        <v>1</v>
      </c>
      <c r="AI44" s="58" t="s">
        <v>64</v>
      </c>
      <c r="AJ44" s="57" t="s">
        <v>1</v>
      </c>
      <c r="AK44" s="58" t="s">
        <v>64</v>
      </c>
      <c r="AM44" s="3"/>
      <c r="AN44" s="3"/>
      <c r="AO44" s="3"/>
      <c r="AP44" s="4" t="s">
        <v>1</v>
      </c>
      <c r="AQ44" s="5" t="s">
        <v>64</v>
      </c>
      <c r="AR44" s="4" t="s">
        <v>1</v>
      </c>
      <c r="AS44" s="5" t="s">
        <v>64</v>
      </c>
      <c r="AT44" s="4" t="s">
        <v>1</v>
      </c>
      <c r="AU44" s="5" t="s">
        <v>64</v>
      </c>
      <c r="AV44" s="4" t="s">
        <v>1</v>
      </c>
      <c r="AW44" s="5" t="s">
        <v>64</v>
      </c>
      <c r="AX44" s="4" t="s">
        <v>1</v>
      </c>
      <c r="AY44" s="5" t="s">
        <v>64</v>
      </c>
      <c r="AZ44" s="62" t="s">
        <v>63</v>
      </c>
      <c r="BA44" s="62" t="s">
        <v>61</v>
      </c>
      <c r="BB44" s="62" t="s">
        <v>62</v>
      </c>
    </row>
    <row r="45" spans="1:54" x14ac:dyDescent="0.25">
      <c r="A45" s="6" t="s">
        <v>3</v>
      </c>
      <c r="B45" s="7" t="s">
        <v>4</v>
      </c>
      <c r="C45" s="8" t="s">
        <v>5</v>
      </c>
      <c r="D45" s="8"/>
      <c r="E45" s="8"/>
      <c r="F45" s="8"/>
      <c r="G45" s="8"/>
      <c r="H45" s="9">
        <v>3117646.32</v>
      </c>
      <c r="I45" s="10">
        <v>222.35584970702999</v>
      </c>
      <c r="J45" s="9">
        <v>939518.46</v>
      </c>
      <c r="K45" s="10">
        <v>231.12341518349001</v>
      </c>
      <c r="L45" s="9">
        <v>1048389.01</v>
      </c>
      <c r="M45" s="10">
        <v>232.15346426852</v>
      </c>
      <c r="N45" s="9">
        <v>1292474</v>
      </c>
      <c r="O45" s="10">
        <v>233.32446261888001</v>
      </c>
      <c r="P45" s="9">
        <v>961780</v>
      </c>
      <c r="Q45" s="10">
        <v>238.08073624218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9">
        <v>3117646.32</v>
      </c>
      <c r="AC45" s="10">
        <v>222.35584970702999</v>
      </c>
      <c r="AD45" s="9">
        <v>3280381.47</v>
      </c>
      <c r="AE45" s="10">
        <v>232.31982747863313</v>
      </c>
      <c r="AF45" s="9">
        <v>3451015.9999999986</v>
      </c>
      <c r="AG45" s="10">
        <v>240.91204825068911</v>
      </c>
      <c r="AH45" s="9">
        <v>3199786.0100000012</v>
      </c>
      <c r="AI45" s="10">
        <v>232.79200520059138</v>
      </c>
      <c r="AJ45" s="9">
        <v>13048829.800000001</v>
      </c>
      <c r="AK45" s="10">
        <v>232.32738374216001</v>
      </c>
      <c r="AM45" s="6" t="s">
        <v>3</v>
      </c>
      <c r="AN45" s="7" t="s">
        <v>4</v>
      </c>
      <c r="AO45" s="8" t="s">
        <v>5</v>
      </c>
      <c r="AP45" s="9">
        <f t="shared" ref="AP45:AP60" si="10">+AB45-AB25</f>
        <v>77454.319999999832</v>
      </c>
      <c r="AQ45" s="10">
        <f t="shared" ref="AQ45:AQ60" si="11">+AC45-AC25</f>
        <v>1.6858497070300018</v>
      </c>
      <c r="AR45" s="9">
        <f t="shared" ref="AR45:AR60" si="12">+AD45-AD25</f>
        <v>102656.4700000002</v>
      </c>
      <c r="AS45" s="10">
        <f t="shared" ref="AS45:AS60" si="13">+AE45-AE25</f>
        <v>0.3498274786331308</v>
      </c>
      <c r="AT45" s="9">
        <f t="shared" ref="AT45:AT60" si="14">+AF45-AF25</f>
        <v>823629.9999999986</v>
      </c>
      <c r="AU45" s="10">
        <f t="shared" ref="AU45:AU60" si="15">+AG45-AG25</f>
        <v>2.2048250689124416E-2</v>
      </c>
      <c r="AV45" s="9">
        <f t="shared" ref="AV45:AV60" si="16">+AH45-AH25</f>
        <v>1.0000001173466444E-2</v>
      </c>
      <c r="AW45" s="10">
        <f t="shared" ref="AW45:AW60" si="17">+AI45-AI25</f>
        <v>2.0052005913839821E-3</v>
      </c>
      <c r="AX45" s="9">
        <f t="shared" ref="AX45:AX60" si="18">+AJ45-AJ25</f>
        <v>3740.8000000007451</v>
      </c>
      <c r="AY45" s="10">
        <f t="shared" ref="AY45:AY60" si="19">+AK45-AK25</f>
        <v>0.30738374215999897</v>
      </c>
      <c r="AZ45" s="60">
        <f>+(AJ45*AK45)-(AJ25*AK25)</f>
        <v>4878938.5507330894</v>
      </c>
      <c r="BA45" s="60">
        <f>+AX45*AK25</f>
        <v>867940.41600017296</v>
      </c>
      <c r="BB45" s="60">
        <f>+AY45*AJ45</f>
        <v>4010998.1347329114</v>
      </c>
    </row>
    <row r="46" spans="1:54" x14ac:dyDescent="0.25">
      <c r="A46" s="11" t="s">
        <v>6</v>
      </c>
      <c r="B46" s="12" t="s">
        <v>7</v>
      </c>
      <c r="C46" s="13" t="s">
        <v>5</v>
      </c>
      <c r="D46" s="13"/>
      <c r="E46" s="13"/>
      <c r="F46" s="13"/>
      <c r="G46" s="13"/>
      <c r="H46" s="14">
        <v>2264391</v>
      </c>
      <c r="I46" s="15">
        <v>213.94961729432001</v>
      </c>
      <c r="J46" s="14">
        <v>550026.01</v>
      </c>
      <c r="K46" s="15">
        <v>222.87818339766</v>
      </c>
      <c r="L46" s="14">
        <v>701044.01</v>
      </c>
      <c r="M46" s="15">
        <v>221.13142490031001</v>
      </c>
      <c r="N46" s="14">
        <v>723237</v>
      </c>
      <c r="O46" s="15">
        <v>215.05118777083999</v>
      </c>
      <c r="P46" s="14">
        <v>474300</v>
      </c>
      <c r="Q46" s="15">
        <v>224.23768693854001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4">
        <v>2264391</v>
      </c>
      <c r="AC46" s="15">
        <v>213.94961729432001</v>
      </c>
      <c r="AD46" s="14">
        <v>1974307.0199999996</v>
      </c>
      <c r="AE46" s="15">
        <v>219.39071799947686</v>
      </c>
      <c r="AF46" s="14">
        <v>1587536</v>
      </c>
      <c r="AG46" s="15">
        <v>223.36300968235682</v>
      </c>
      <c r="AH46" s="14">
        <v>1859336</v>
      </c>
      <c r="AI46" s="15">
        <v>219.36569912371931</v>
      </c>
      <c r="AJ46" s="14">
        <v>7685570.0199999996</v>
      </c>
      <c r="AK46" s="15">
        <v>218.60207878360001</v>
      </c>
      <c r="AM46" s="11" t="s">
        <v>6</v>
      </c>
      <c r="AN46" s="12" t="s">
        <v>7</v>
      </c>
      <c r="AO46" s="13" t="s">
        <v>5</v>
      </c>
      <c r="AP46" s="14">
        <f t="shared" si="10"/>
        <v>80047</v>
      </c>
      <c r="AQ46" s="15">
        <f t="shared" si="11"/>
        <v>1.9596172943199974</v>
      </c>
      <c r="AR46" s="14">
        <f t="shared" si="12"/>
        <v>25661.019999999553</v>
      </c>
      <c r="AS46" s="15">
        <f t="shared" si="13"/>
        <v>-2.019282000523134</v>
      </c>
      <c r="AT46" s="14">
        <f t="shared" si="14"/>
        <v>-70500</v>
      </c>
      <c r="AU46" s="15">
        <f t="shared" si="15"/>
        <v>1.5430096823568249</v>
      </c>
      <c r="AV46" s="14">
        <f t="shared" si="16"/>
        <v>0</v>
      </c>
      <c r="AW46" s="15">
        <f t="shared" si="17"/>
        <v>-4.3008762806948653E-3</v>
      </c>
      <c r="AX46" s="14">
        <f t="shared" si="18"/>
        <v>35208.019999999553</v>
      </c>
      <c r="AY46" s="15">
        <f t="shared" si="19"/>
        <v>0.57207878360000564</v>
      </c>
      <c r="AZ46" s="60">
        <f>+(AJ46*AK46)-(AJ26*AK26)</f>
        <v>12073156.148914337</v>
      </c>
      <c r="BA46" s="60">
        <f>+AX46*AK26</f>
        <v>7676404.6005999027</v>
      </c>
      <c r="BB46" s="60">
        <f>+AY46*AJ46</f>
        <v>4396751.5483142706</v>
      </c>
    </row>
    <row r="47" spans="1:54" x14ac:dyDescent="0.25">
      <c r="A47" s="16"/>
      <c r="B47" s="17" t="s">
        <v>7</v>
      </c>
      <c r="C47" s="18" t="s">
        <v>8</v>
      </c>
      <c r="D47" s="18"/>
      <c r="E47" s="18"/>
      <c r="F47" s="18"/>
      <c r="G47" s="18"/>
      <c r="H47" s="19">
        <v>1461540</v>
      </c>
      <c r="I47" s="20">
        <v>208.47817128317001</v>
      </c>
      <c r="J47" s="19">
        <v>373905.01</v>
      </c>
      <c r="K47" s="20">
        <v>217.38215180501001</v>
      </c>
      <c r="L47" s="19">
        <v>475021.01</v>
      </c>
      <c r="M47" s="20">
        <v>216.13900589477001</v>
      </c>
      <c r="N47" s="19">
        <v>607416</v>
      </c>
      <c r="O47" s="20">
        <v>210.145695477</v>
      </c>
      <c r="P47" s="19">
        <v>326900</v>
      </c>
      <c r="Q47" s="20">
        <v>214.8400731756</v>
      </c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21">
        <v>1461540</v>
      </c>
      <c r="AC47" s="20">
        <v>208.47817128317001</v>
      </c>
      <c r="AD47" s="21">
        <v>1456342.02</v>
      </c>
      <c r="AE47" s="20">
        <v>213.95846443327628</v>
      </c>
      <c r="AF47" s="21">
        <v>1146900</v>
      </c>
      <c r="AG47" s="20">
        <v>215.2897014728224</v>
      </c>
      <c r="AH47" s="21">
        <v>1372199.9999999995</v>
      </c>
      <c r="AI47" s="20">
        <v>215.17423864441042</v>
      </c>
      <c r="AJ47" s="21">
        <v>5436982.0199999996</v>
      </c>
      <c r="AK47" s="22">
        <v>213.0729388789</v>
      </c>
      <c r="AM47" s="16"/>
      <c r="AN47" s="17" t="s">
        <v>7</v>
      </c>
      <c r="AO47" s="18" t="s">
        <v>8</v>
      </c>
      <c r="AP47" s="19">
        <f t="shared" si="10"/>
        <v>1460097.9169999999</v>
      </c>
      <c r="AQ47" s="20">
        <f t="shared" si="11"/>
        <v>2.0781712831700077</v>
      </c>
      <c r="AR47" s="19">
        <f t="shared" si="12"/>
        <v>113835.02000000002</v>
      </c>
      <c r="AS47" s="20">
        <f t="shared" si="13"/>
        <v>-2.7715355667237134</v>
      </c>
      <c r="AT47" s="19">
        <f t="shared" si="14"/>
        <v>-97900</v>
      </c>
      <c r="AU47" s="20">
        <f t="shared" si="15"/>
        <v>0.93970147282240646</v>
      </c>
      <c r="AV47" s="19">
        <f t="shared" si="16"/>
        <v>0</v>
      </c>
      <c r="AW47" s="20">
        <f t="shared" si="17"/>
        <v>4.2386444104351995E-3</v>
      </c>
      <c r="AX47" s="19">
        <f t="shared" si="18"/>
        <v>35392.019999999553</v>
      </c>
      <c r="AY47" s="20">
        <f t="shared" si="19"/>
        <v>6.2938878900013151E-2</v>
      </c>
    </row>
    <row r="48" spans="1:54" x14ac:dyDescent="0.25">
      <c r="A48" s="23"/>
      <c r="B48" s="24" t="s">
        <v>7</v>
      </c>
      <c r="C48" s="25" t="s">
        <v>9</v>
      </c>
      <c r="D48" s="25"/>
      <c r="E48" s="25"/>
      <c r="F48" s="25"/>
      <c r="G48" s="25"/>
      <c r="H48" s="26">
        <v>802851</v>
      </c>
      <c r="I48" s="27">
        <v>223.91004233351001</v>
      </c>
      <c r="J48" s="26">
        <v>176121</v>
      </c>
      <c r="K48" s="27">
        <v>234.54626243202</v>
      </c>
      <c r="L48" s="26">
        <v>226023</v>
      </c>
      <c r="M48" s="27">
        <v>231.62373726832001</v>
      </c>
      <c r="N48" s="26">
        <v>115821</v>
      </c>
      <c r="O48" s="27">
        <v>240.77773569527</v>
      </c>
      <c r="P48" s="26">
        <v>147400</v>
      </c>
      <c r="Q48" s="27">
        <v>245.07947757017999</v>
      </c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28">
        <v>802851</v>
      </c>
      <c r="AC48" s="27">
        <v>223.91004233351001</v>
      </c>
      <c r="AD48" s="28">
        <v>517965</v>
      </c>
      <c r="AE48" s="27">
        <v>234.66437380971519</v>
      </c>
      <c r="AF48" s="28">
        <v>440636</v>
      </c>
      <c r="AG48" s="27">
        <v>244.37644749836605</v>
      </c>
      <c r="AH48" s="28">
        <v>487136</v>
      </c>
      <c r="AI48" s="27">
        <v>231.17250886407501</v>
      </c>
      <c r="AJ48" s="28">
        <v>2248588</v>
      </c>
      <c r="AK48" s="29">
        <v>231.97128392383999</v>
      </c>
      <c r="AM48" s="23"/>
      <c r="AN48" s="24" t="s">
        <v>7</v>
      </c>
      <c r="AO48" s="25" t="s">
        <v>9</v>
      </c>
      <c r="AP48" s="26">
        <f t="shared" si="10"/>
        <v>60590</v>
      </c>
      <c r="AQ48" s="27">
        <f t="shared" si="11"/>
        <v>1.0600423335100118</v>
      </c>
      <c r="AR48" s="26">
        <f t="shared" si="12"/>
        <v>-88174</v>
      </c>
      <c r="AS48" s="27">
        <f t="shared" si="13"/>
        <v>2.8943738097151765</v>
      </c>
      <c r="AT48" s="26">
        <f t="shared" si="14"/>
        <v>27400</v>
      </c>
      <c r="AU48" s="27">
        <f t="shared" si="15"/>
        <v>3.6447498366044329E-2</v>
      </c>
      <c r="AV48" s="26">
        <f t="shared" si="16"/>
        <v>0</v>
      </c>
      <c r="AW48" s="27">
        <f t="shared" si="17"/>
        <v>2.5088640750254854E-3</v>
      </c>
      <c r="AX48" s="26">
        <f t="shared" si="18"/>
        <v>-184</v>
      </c>
      <c r="AY48" s="27">
        <f t="shared" si="19"/>
        <v>0.96128392383999994</v>
      </c>
    </row>
    <row r="49" spans="1:54" x14ac:dyDescent="0.25">
      <c r="A49" s="11" t="s">
        <v>10</v>
      </c>
      <c r="B49" s="12" t="s">
        <v>11</v>
      </c>
      <c r="C49" s="13" t="s">
        <v>5</v>
      </c>
      <c r="D49" s="13"/>
      <c r="E49" s="13"/>
      <c r="F49" s="13"/>
      <c r="G49" s="13"/>
      <c r="H49" s="30">
        <v>595830</v>
      </c>
      <c r="I49" s="15">
        <v>256.01614568886998</v>
      </c>
      <c r="J49" s="30">
        <v>232678</v>
      </c>
      <c r="K49" s="15">
        <v>258.37992520656002</v>
      </c>
      <c r="L49" s="30">
        <v>287443</v>
      </c>
      <c r="M49" s="15">
        <v>256.79481100373999</v>
      </c>
      <c r="N49" s="30">
        <v>469737</v>
      </c>
      <c r="O49" s="15">
        <v>262.02010122042998</v>
      </c>
      <c r="P49" s="30">
        <v>360330</v>
      </c>
      <c r="Q49" s="15">
        <v>255.0929019722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4">
        <v>595830</v>
      </c>
      <c r="AC49" s="15">
        <v>256.01614568886998</v>
      </c>
      <c r="AD49" s="14">
        <v>989858</v>
      </c>
      <c r="AE49" s="15">
        <v>259.64707198763926</v>
      </c>
      <c r="AF49" s="14">
        <v>1527330</v>
      </c>
      <c r="AG49" s="15">
        <v>259.42775221231818</v>
      </c>
      <c r="AH49" s="14">
        <v>1053300.0099999998</v>
      </c>
      <c r="AI49" s="15">
        <v>257.20146322472732</v>
      </c>
      <c r="AJ49" s="14">
        <v>4166318.01</v>
      </c>
      <c r="AK49" s="15">
        <v>258.42912649924</v>
      </c>
      <c r="AM49" s="11" t="s">
        <v>10</v>
      </c>
      <c r="AN49" s="12" t="s">
        <v>11</v>
      </c>
      <c r="AO49" s="13" t="s">
        <v>5</v>
      </c>
      <c r="AP49" s="30">
        <f t="shared" si="10"/>
        <v>0</v>
      </c>
      <c r="AQ49" s="15">
        <f t="shared" si="11"/>
        <v>3.0861456888699763</v>
      </c>
      <c r="AR49" s="30">
        <f t="shared" si="12"/>
        <v>81097</v>
      </c>
      <c r="AS49" s="15">
        <f t="shared" si="13"/>
        <v>3.9670719876392582</v>
      </c>
      <c r="AT49" s="30">
        <f t="shared" si="14"/>
        <v>-125870</v>
      </c>
      <c r="AU49" s="15">
        <f t="shared" si="15"/>
        <v>-1.0022477876818243</v>
      </c>
      <c r="AV49" s="30">
        <f t="shared" si="16"/>
        <v>9.9999997764825821E-3</v>
      </c>
      <c r="AW49" s="15">
        <f t="shared" si="17"/>
        <v>1.4632247273311805E-3</v>
      </c>
      <c r="AX49" s="30">
        <f t="shared" si="18"/>
        <v>-44772.990000000224</v>
      </c>
      <c r="AY49" s="15">
        <f t="shared" si="19"/>
        <v>0.88912649923997833</v>
      </c>
      <c r="AZ49" s="60">
        <f>+(AJ49*AK49)-(AJ29*AK29)</f>
        <v>-7826452.0976483822</v>
      </c>
      <c r="BA49" s="60">
        <f>+AX49*AK29</f>
        <v>-11530835.844600059</v>
      </c>
      <c r="BB49" s="60">
        <f>+AY49*AJ49</f>
        <v>3704383.7469517728</v>
      </c>
    </row>
    <row r="50" spans="1:54" x14ac:dyDescent="0.25">
      <c r="A50" s="16"/>
      <c r="B50" s="17" t="s">
        <v>11</v>
      </c>
      <c r="C50" s="18" t="s">
        <v>8</v>
      </c>
      <c r="D50" s="18"/>
      <c r="E50" s="18"/>
      <c r="F50" s="18"/>
      <c r="G50" s="18"/>
      <c r="H50" s="19">
        <v>36199</v>
      </c>
      <c r="I50" s="20">
        <v>217.26692852841001</v>
      </c>
      <c r="J50" s="19">
        <v>10500</v>
      </c>
      <c r="K50" s="20">
        <v>234.59150868732999</v>
      </c>
      <c r="L50" s="19">
        <v>36048</v>
      </c>
      <c r="M50" s="20">
        <v>241.21652720219001</v>
      </c>
      <c r="N50" s="19">
        <v>60650</v>
      </c>
      <c r="O50" s="20">
        <v>246.12027355469999</v>
      </c>
      <c r="P50" s="19">
        <v>4300</v>
      </c>
      <c r="Q50" s="20">
        <v>243.14838593721001</v>
      </c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21">
        <v>36199</v>
      </c>
      <c r="AC50" s="20">
        <v>217.26692852841001</v>
      </c>
      <c r="AD50" s="21">
        <v>107198</v>
      </c>
      <c r="AE50" s="20">
        <v>243.34202881484811</v>
      </c>
      <c r="AF50" s="21">
        <v>67300</v>
      </c>
      <c r="AG50" s="20">
        <v>228.23518381191681</v>
      </c>
      <c r="AH50" s="21">
        <v>68000</v>
      </c>
      <c r="AI50" s="20">
        <v>229.72636548273528</v>
      </c>
      <c r="AJ50" s="21">
        <v>278697</v>
      </c>
      <c r="AK50" s="22">
        <v>232.98508801336999</v>
      </c>
      <c r="AM50" s="16"/>
      <c r="AN50" s="17" t="s">
        <v>11</v>
      </c>
      <c r="AO50" s="18" t="s">
        <v>8</v>
      </c>
      <c r="AP50" s="19">
        <f t="shared" si="10"/>
        <v>0</v>
      </c>
      <c r="AQ50" s="20">
        <f t="shared" si="11"/>
        <v>0.40692852840999194</v>
      </c>
      <c r="AR50" s="19">
        <f t="shared" si="12"/>
        <v>658</v>
      </c>
      <c r="AS50" s="20">
        <f t="shared" si="13"/>
        <v>10.792028814848095</v>
      </c>
      <c r="AT50" s="19">
        <f t="shared" si="14"/>
        <v>-6200</v>
      </c>
      <c r="AU50" s="20">
        <f t="shared" si="15"/>
        <v>-1.4448161880831947</v>
      </c>
      <c r="AV50" s="19">
        <f t="shared" si="16"/>
        <v>0</v>
      </c>
      <c r="AW50" s="20">
        <f t="shared" si="17"/>
        <v>-3.6345172647145318E-3</v>
      </c>
      <c r="AX50" s="19">
        <f t="shared" si="18"/>
        <v>-5542</v>
      </c>
      <c r="AY50" s="20">
        <f t="shared" si="19"/>
        <v>3.8550880133699934</v>
      </c>
    </row>
    <row r="51" spans="1:54" x14ac:dyDescent="0.25">
      <c r="A51" s="23"/>
      <c r="B51" s="24" t="s">
        <v>11</v>
      </c>
      <c r="C51" s="25" t="s">
        <v>9</v>
      </c>
      <c r="D51" s="25"/>
      <c r="E51" s="25"/>
      <c r="F51" s="25"/>
      <c r="G51" s="25"/>
      <c r="H51" s="26">
        <v>559631</v>
      </c>
      <c r="I51" s="27">
        <v>258.52258816969999</v>
      </c>
      <c r="J51" s="26">
        <v>222178</v>
      </c>
      <c r="K51" s="27">
        <v>259.50415160814998</v>
      </c>
      <c r="L51" s="26">
        <v>251395</v>
      </c>
      <c r="M51" s="27">
        <v>259.02861030156998</v>
      </c>
      <c r="N51" s="26">
        <v>409087</v>
      </c>
      <c r="O51" s="27">
        <v>264.37736152918001</v>
      </c>
      <c r="P51" s="26">
        <v>356030</v>
      </c>
      <c r="Q51" s="27">
        <v>255.23716346406999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28">
        <v>559631</v>
      </c>
      <c r="AC51" s="27">
        <v>258.52258816969999</v>
      </c>
      <c r="AD51" s="28">
        <v>882660</v>
      </c>
      <c r="AE51" s="27">
        <v>261.62729995542185</v>
      </c>
      <c r="AF51" s="28">
        <v>1460030</v>
      </c>
      <c r="AG51" s="27">
        <v>260.86557188269427</v>
      </c>
      <c r="AH51" s="28">
        <v>985300.00999999978</v>
      </c>
      <c r="AI51" s="27">
        <v>259.09764370525073</v>
      </c>
      <c r="AJ51" s="28">
        <v>3887621.01</v>
      </c>
      <c r="AK51" s="29">
        <v>260.25316674792998</v>
      </c>
      <c r="AM51" s="23"/>
      <c r="AN51" s="24" t="s">
        <v>11</v>
      </c>
      <c r="AO51" s="25" t="s">
        <v>9</v>
      </c>
      <c r="AP51" s="26">
        <f t="shared" si="10"/>
        <v>0</v>
      </c>
      <c r="AQ51" s="27">
        <f t="shared" si="11"/>
        <v>3.2625881696999954</v>
      </c>
      <c r="AR51" s="26">
        <f t="shared" si="12"/>
        <v>80439</v>
      </c>
      <c r="AS51" s="27">
        <f t="shared" si="13"/>
        <v>2.8772999554218472</v>
      </c>
      <c r="AT51" s="26">
        <f t="shared" si="14"/>
        <v>-119670</v>
      </c>
      <c r="AU51" s="27">
        <f t="shared" si="15"/>
        <v>-0.99442811730574476</v>
      </c>
      <c r="AV51" s="26">
        <f t="shared" si="16"/>
        <v>9.9999997764825821E-3</v>
      </c>
      <c r="AW51" s="27">
        <f t="shared" si="17"/>
        <v>-2.356294749290555E-3</v>
      </c>
      <c r="AX51" s="26">
        <f t="shared" si="18"/>
        <v>-39230.990000000224</v>
      </c>
      <c r="AY51" s="27">
        <f t="shared" si="19"/>
        <v>0.6631667479300063</v>
      </c>
    </row>
    <row r="52" spans="1:54" x14ac:dyDescent="0.25">
      <c r="A52" s="31" t="s">
        <v>12</v>
      </c>
      <c r="B52" s="32" t="s">
        <v>13</v>
      </c>
      <c r="C52" s="33" t="s">
        <v>5</v>
      </c>
      <c r="D52" s="13"/>
      <c r="E52" s="13"/>
      <c r="F52" s="13"/>
      <c r="G52" s="13"/>
      <c r="H52" s="30">
        <v>98492</v>
      </c>
      <c r="I52" s="15">
        <v>227.28081423059999</v>
      </c>
      <c r="J52" s="30">
        <v>60272</v>
      </c>
      <c r="K52" s="15">
        <v>227.15784599886001</v>
      </c>
      <c r="L52" s="30">
        <v>38202</v>
      </c>
      <c r="M52" s="15">
        <v>229.16458517071999</v>
      </c>
      <c r="N52" s="30">
        <v>55200</v>
      </c>
      <c r="O52" s="15">
        <v>233.87035741975001</v>
      </c>
      <c r="P52" s="30">
        <v>52150</v>
      </c>
      <c r="Q52" s="15">
        <v>246.83797992245999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4">
        <v>98492</v>
      </c>
      <c r="AC52" s="15">
        <v>227.28081423059999</v>
      </c>
      <c r="AD52" s="14">
        <v>153674</v>
      </c>
      <c r="AE52" s="15">
        <v>230.067850816044</v>
      </c>
      <c r="AF52" s="14">
        <v>173150</v>
      </c>
      <c r="AG52" s="15">
        <v>245.42626153332372</v>
      </c>
      <c r="AH52" s="14">
        <v>117150</v>
      </c>
      <c r="AI52" s="15">
        <v>246.1920902554844</v>
      </c>
      <c r="AJ52" s="14">
        <v>542466</v>
      </c>
      <c r="AK52" s="15">
        <v>237.9462480956</v>
      </c>
      <c r="AM52" s="31" t="s">
        <v>12</v>
      </c>
      <c r="AN52" s="32" t="s">
        <v>13</v>
      </c>
      <c r="AO52" s="33" t="s">
        <v>5</v>
      </c>
      <c r="AP52" s="30">
        <f t="shared" si="10"/>
        <v>-2400</v>
      </c>
      <c r="AQ52" s="15">
        <f t="shared" si="11"/>
        <v>1.3908142306000002</v>
      </c>
      <c r="AR52" s="30">
        <f t="shared" si="12"/>
        <v>31302</v>
      </c>
      <c r="AS52" s="15">
        <f t="shared" si="13"/>
        <v>-2.1621491839559894</v>
      </c>
      <c r="AT52" s="30">
        <f t="shared" si="14"/>
        <v>12000</v>
      </c>
      <c r="AU52" s="15">
        <f t="shared" si="15"/>
        <v>2.4862615333237272</v>
      </c>
      <c r="AV52" s="30">
        <f t="shared" si="16"/>
        <v>0</v>
      </c>
      <c r="AW52" s="15">
        <f t="shared" si="17"/>
        <v>2.0902554844042243E-3</v>
      </c>
      <c r="AX52" s="30">
        <f t="shared" si="18"/>
        <v>40902</v>
      </c>
      <c r="AY52" s="15">
        <f t="shared" si="19"/>
        <v>0.28624809560000131</v>
      </c>
      <c r="AZ52" s="60">
        <f>+(AJ52*AK52)-(AJ32*AK32)</f>
        <v>9876049.1794277579</v>
      </c>
      <c r="BA52" s="60">
        <f>+AX52*AK32</f>
        <v>9720769.3200000003</v>
      </c>
      <c r="BB52" s="60">
        <f>+AY52*AJ52</f>
        <v>155279.85942775031</v>
      </c>
    </row>
    <row r="53" spans="1:54" x14ac:dyDescent="0.25">
      <c r="A53" s="16"/>
      <c r="B53" s="17" t="s">
        <v>13</v>
      </c>
      <c r="C53" s="18" t="s">
        <v>8</v>
      </c>
      <c r="D53" s="18"/>
      <c r="E53" s="18"/>
      <c r="F53" s="18"/>
      <c r="G53" s="18"/>
      <c r="H53" s="19">
        <v>13891</v>
      </c>
      <c r="I53" s="20">
        <v>208.93357586207</v>
      </c>
      <c r="J53" s="19">
        <v>8780</v>
      </c>
      <c r="K53" s="20">
        <v>210.62025988221001</v>
      </c>
      <c r="L53" s="19">
        <v>0</v>
      </c>
      <c r="M53" s="20">
        <v>0</v>
      </c>
      <c r="N53" s="19">
        <v>0</v>
      </c>
      <c r="O53" s="20">
        <v>0</v>
      </c>
      <c r="P53" s="19">
        <v>1000</v>
      </c>
      <c r="Q53" s="20">
        <v>299.02802205408</v>
      </c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21">
        <v>13891</v>
      </c>
      <c r="AC53" s="20">
        <v>208.93357586207</v>
      </c>
      <c r="AD53" s="21">
        <v>8780</v>
      </c>
      <c r="AE53" s="20">
        <v>210.62025988220793</v>
      </c>
      <c r="AF53" s="21">
        <v>1000</v>
      </c>
      <c r="AG53" s="20">
        <v>299.02802205409949</v>
      </c>
      <c r="AH53" s="21">
        <v>0</v>
      </c>
      <c r="AI53" s="20">
        <v>0</v>
      </c>
      <c r="AJ53" s="21">
        <v>23671</v>
      </c>
      <c r="AK53" s="22">
        <v>213.36530801909001</v>
      </c>
      <c r="AM53" s="16"/>
      <c r="AN53" s="17" t="s">
        <v>13</v>
      </c>
      <c r="AO53" s="18" t="s">
        <v>8</v>
      </c>
      <c r="AP53" s="34">
        <f t="shared" si="10"/>
        <v>0</v>
      </c>
      <c r="AQ53" s="35">
        <f t="shared" si="11"/>
        <v>2.2535758620699937</v>
      </c>
      <c r="AR53" s="34">
        <f t="shared" si="12"/>
        <v>0</v>
      </c>
      <c r="AS53" s="35">
        <f t="shared" si="13"/>
        <v>4.5202598822079381</v>
      </c>
      <c r="AT53" s="34">
        <f t="shared" si="14"/>
        <v>1000</v>
      </c>
      <c r="AU53" s="35">
        <f t="shared" si="15"/>
        <v>299.02802205409949</v>
      </c>
      <c r="AV53" s="34">
        <f t="shared" si="16"/>
        <v>0</v>
      </c>
      <c r="AW53" s="35">
        <f t="shared" si="17"/>
        <v>0</v>
      </c>
      <c r="AX53" s="34">
        <f t="shared" si="18"/>
        <v>1000</v>
      </c>
      <c r="AY53" s="35">
        <f t="shared" si="19"/>
        <v>6.9153080190900198</v>
      </c>
    </row>
    <row r="54" spans="1:54" x14ac:dyDescent="0.25">
      <c r="A54" s="16"/>
      <c r="B54" s="17" t="s">
        <v>13</v>
      </c>
      <c r="C54" s="18" t="s">
        <v>9</v>
      </c>
      <c r="D54" s="18"/>
      <c r="E54" s="18"/>
      <c r="F54" s="18"/>
      <c r="G54" s="18"/>
      <c r="H54" s="19">
        <v>84601</v>
      </c>
      <c r="I54" s="20">
        <v>230.29332576329</v>
      </c>
      <c r="J54" s="19">
        <v>51492</v>
      </c>
      <c r="K54" s="20">
        <v>229.97770162894</v>
      </c>
      <c r="L54" s="19">
        <v>38202</v>
      </c>
      <c r="M54" s="20">
        <v>229.16458517071999</v>
      </c>
      <c r="N54" s="19">
        <v>55200</v>
      </c>
      <c r="O54" s="20">
        <v>233.87035741975001</v>
      </c>
      <c r="P54" s="19">
        <v>51150</v>
      </c>
      <c r="Q54" s="20">
        <v>245.81764674295999</v>
      </c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21">
        <v>84601</v>
      </c>
      <c r="AC54" s="20">
        <v>230.29332576329</v>
      </c>
      <c r="AD54" s="21">
        <v>144894</v>
      </c>
      <c r="AE54" s="20">
        <v>231.24629746255124</v>
      </c>
      <c r="AF54" s="21">
        <v>172150</v>
      </c>
      <c r="AG54" s="20">
        <v>245.11489493142605</v>
      </c>
      <c r="AH54" s="21">
        <v>117150</v>
      </c>
      <c r="AI54" s="20">
        <v>246.19209025545032</v>
      </c>
      <c r="AJ54" s="21">
        <v>518795</v>
      </c>
      <c r="AK54" s="22">
        <v>239.06779983096999</v>
      </c>
      <c r="AM54" s="16"/>
      <c r="AN54" s="17" t="s">
        <v>13</v>
      </c>
      <c r="AO54" s="18" t="s">
        <v>9</v>
      </c>
      <c r="AP54" s="19">
        <f t="shared" si="10"/>
        <v>-2400</v>
      </c>
      <c r="AQ54" s="20">
        <f t="shared" si="11"/>
        <v>1.3333257632899915</v>
      </c>
      <c r="AR54" s="19">
        <f t="shared" si="12"/>
        <v>31302</v>
      </c>
      <c r="AS54" s="20">
        <f t="shared" si="13"/>
        <v>-3.0037025374487598</v>
      </c>
      <c r="AT54" s="19">
        <f t="shared" si="14"/>
        <v>11000</v>
      </c>
      <c r="AU54" s="20">
        <f t="shared" si="15"/>
        <v>2.1748949314260528</v>
      </c>
      <c r="AV54" s="19">
        <f t="shared" si="16"/>
        <v>0</v>
      </c>
      <c r="AW54" s="20">
        <f t="shared" si="17"/>
        <v>2.0902554503265947E-3</v>
      </c>
      <c r="AX54" s="19">
        <f t="shared" si="18"/>
        <v>39902</v>
      </c>
      <c r="AY54" s="20">
        <f t="shared" si="19"/>
        <v>-7.2200169029997596E-2</v>
      </c>
    </row>
    <row r="55" spans="1:54" x14ac:dyDescent="0.25">
      <c r="A55" s="11" t="s">
        <v>14</v>
      </c>
      <c r="B55" s="12" t="s">
        <v>15</v>
      </c>
      <c r="C55" s="13" t="s">
        <v>5</v>
      </c>
      <c r="D55" s="13"/>
      <c r="E55" s="13"/>
      <c r="F55" s="13"/>
      <c r="G55" s="13"/>
      <c r="H55" s="30">
        <v>158933.29999999999</v>
      </c>
      <c r="I55" s="15">
        <v>216.32268182376001</v>
      </c>
      <c r="J55" s="30">
        <v>46919.45</v>
      </c>
      <c r="K55" s="15">
        <v>222.11228457138</v>
      </c>
      <c r="L55" s="30">
        <v>21700</v>
      </c>
      <c r="M55" s="15">
        <v>267.0904784045</v>
      </c>
      <c r="N55" s="30">
        <v>44300</v>
      </c>
      <c r="O55" s="15">
        <v>226.69628876972001</v>
      </c>
      <c r="P55" s="30">
        <v>75000</v>
      </c>
      <c r="Q55" s="15">
        <v>237.80172756603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4">
        <v>158933.29999999999</v>
      </c>
      <c r="AC55" s="15">
        <v>216.32268182376001</v>
      </c>
      <c r="AD55" s="14">
        <v>112919.45000000001</v>
      </c>
      <c r="AE55" s="15">
        <v>232.55422519511743</v>
      </c>
      <c r="AF55" s="14">
        <v>132000</v>
      </c>
      <c r="AG55" s="15">
        <v>238.53328737540153</v>
      </c>
      <c r="AH55" s="14">
        <v>99000</v>
      </c>
      <c r="AI55" s="15">
        <v>226.84607145654545</v>
      </c>
      <c r="AJ55" s="14">
        <v>502852.75</v>
      </c>
      <c r="AK55" s="15">
        <v>227.8697449682</v>
      </c>
      <c r="AM55" s="11" t="s">
        <v>14</v>
      </c>
      <c r="AN55" s="12" t="s">
        <v>15</v>
      </c>
      <c r="AO55" s="13" t="s">
        <v>5</v>
      </c>
      <c r="AP55" s="30">
        <f t="shared" si="10"/>
        <v>-192.70000000001164</v>
      </c>
      <c r="AQ55" s="15">
        <f t="shared" si="11"/>
        <v>0.51268182376000482</v>
      </c>
      <c r="AR55" s="30">
        <f t="shared" si="12"/>
        <v>-35403.549999999988</v>
      </c>
      <c r="AS55" s="15">
        <f t="shared" si="13"/>
        <v>3.4225195117414842E-2</v>
      </c>
      <c r="AT55" s="30">
        <f t="shared" si="14"/>
        <v>8000</v>
      </c>
      <c r="AU55" s="15">
        <f t="shared" si="15"/>
        <v>-1.1967126245984616</v>
      </c>
      <c r="AV55" s="30">
        <f t="shared" si="16"/>
        <v>0</v>
      </c>
      <c r="AW55" s="15">
        <f t="shared" si="17"/>
        <v>-3.9285434545490716E-3</v>
      </c>
      <c r="AX55" s="30">
        <f t="shared" si="18"/>
        <v>-27596.25</v>
      </c>
      <c r="AY55" s="15">
        <f t="shared" si="19"/>
        <v>-0.27025503179999077</v>
      </c>
      <c r="AZ55" s="60">
        <f>+(AJ55*AK55)-(AJ35*AK35)</f>
        <v>-6431706.9609419703</v>
      </c>
      <c r="BA55" s="60">
        <f>+AX55*AK35</f>
        <v>-6295808.4749999996</v>
      </c>
      <c r="BB55" s="60">
        <f>+AY55*AJ55</f>
        <v>-135898.4859419628</v>
      </c>
    </row>
    <row r="56" spans="1:54" x14ac:dyDescent="0.25">
      <c r="A56" s="16"/>
      <c r="B56" s="17" t="s">
        <v>15</v>
      </c>
      <c r="C56" s="18" t="s">
        <v>8</v>
      </c>
      <c r="D56" s="18"/>
      <c r="E56" s="18"/>
      <c r="F56" s="18"/>
      <c r="G56" s="18"/>
      <c r="H56" s="19">
        <v>7112</v>
      </c>
      <c r="I56" s="20">
        <v>201.46928769684999</v>
      </c>
      <c r="J56" s="19">
        <v>0</v>
      </c>
      <c r="K56" s="20">
        <v>0</v>
      </c>
      <c r="L56" s="19">
        <v>0</v>
      </c>
      <c r="M56" s="20">
        <v>0</v>
      </c>
      <c r="N56" s="19">
        <v>10000</v>
      </c>
      <c r="O56" s="20">
        <v>201.43822606993001</v>
      </c>
      <c r="P56" s="19">
        <v>0</v>
      </c>
      <c r="Q56" s="20">
        <v>0</v>
      </c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21">
        <v>7112</v>
      </c>
      <c r="AC56" s="20">
        <v>201.46928769684999</v>
      </c>
      <c r="AD56" s="21">
        <v>10000</v>
      </c>
      <c r="AE56" s="20">
        <v>201.43822606993029</v>
      </c>
      <c r="AF56" s="21">
        <v>0</v>
      </c>
      <c r="AG56" s="20">
        <v>0</v>
      </c>
      <c r="AH56" s="21">
        <v>15000</v>
      </c>
      <c r="AI56" s="20">
        <v>187.86865021053998</v>
      </c>
      <c r="AJ56" s="21">
        <v>32112</v>
      </c>
      <c r="AK56" s="22">
        <v>195.10655169274</v>
      </c>
      <c r="AM56" s="16"/>
      <c r="AN56" s="17" t="s">
        <v>15</v>
      </c>
      <c r="AO56" s="18" t="s">
        <v>8</v>
      </c>
      <c r="AP56" s="19">
        <f t="shared" si="10"/>
        <v>0</v>
      </c>
      <c r="AQ56" s="20">
        <f t="shared" si="11"/>
        <v>-0.12071230315001458</v>
      </c>
      <c r="AR56" s="19">
        <f t="shared" si="12"/>
        <v>-6000</v>
      </c>
      <c r="AS56" s="20">
        <f t="shared" si="13"/>
        <v>7.2582260699302878</v>
      </c>
      <c r="AT56" s="19">
        <f t="shared" si="14"/>
        <v>0</v>
      </c>
      <c r="AU56" s="20">
        <f t="shared" si="15"/>
        <v>0</v>
      </c>
      <c r="AV56" s="19">
        <f t="shared" si="16"/>
        <v>0</v>
      </c>
      <c r="AW56" s="20">
        <f t="shared" si="17"/>
        <v>-1.3497894600220661E-3</v>
      </c>
      <c r="AX56" s="19">
        <f t="shared" si="18"/>
        <v>-6000</v>
      </c>
      <c r="AY56" s="20">
        <f t="shared" si="19"/>
        <v>2.0265516927399858</v>
      </c>
    </row>
    <row r="57" spans="1:54" x14ac:dyDescent="0.25">
      <c r="A57" s="16"/>
      <c r="B57" s="17" t="s">
        <v>15</v>
      </c>
      <c r="C57" s="18" t="s">
        <v>9</v>
      </c>
      <c r="D57" s="18"/>
      <c r="E57" s="18"/>
      <c r="F57" s="18"/>
      <c r="G57" s="18"/>
      <c r="H57" s="19">
        <v>151821.29999999999</v>
      </c>
      <c r="I57" s="20">
        <v>217.01848234075001</v>
      </c>
      <c r="J57" s="19">
        <v>46919.45</v>
      </c>
      <c r="K57" s="20">
        <v>222.11228457138</v>
      </c>
      <c r="L57" s="19">
        <v>21700</v>
      </c>
      <c r="M57" s="20">
        <v>267.0904784045</v>
      </c>
      <c r="N57" s="19">
        <v>34300</v>
      </c>
      <c r="O57" s="20">
        <v>234.06015544605</v>
      </c>
      <c r="P57" s="19">
        <v>75000</v>
      </c>
      <c r="Q57" s="20">
        <v>237.80172756603</v>
      </c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21">
        <v>151821.29999999999</v>
      </c>
      <c r="AC57" s="20">
        <v>217.01848234075001</v>
      </c>
      <c r="AD57" s="21">
        <v>102919.45000000001</v>
      </c>
      <c r="AE57" s="20">
        <v>235.57756034948002</v>
      </c>
      <c r="AF57" s="21">
        <v>132000</v>
      </c>
      <c r="AG57" s="20">
        <v>238.53328737540147</v>
      </c>
      <c r="AH57" s="21">
        <v>84000</v>
      </c>
      <c r="AI57" s="20">
        <v>233.80632525044058</v>
      </c>
      <c r="AJ57" s="21">
        <v>470740.75</v>
      </c>
      <c r="AK57" s="22">
        <v>230.10471541097999</v>
      </c>
      <c r="AM57" s="16"/>
      <c r="AN57" s="17" t="s">
        <v>15</v>
      </c>
      <c r="AO57" s="18" t="s">
        <v>9</v>
      </c>
      <c r="AP57" s="19">
        <f t="shared" si="10"/>
        <v>-192.70000000001164</v>
      </c>
      <c r="AQ57" s="20">
        <f t="shared" si="11"/>
        <v>0.5384823407500221</v>
      </c>
      <c r="AR57" s="19">
        <f t="shared" si="12"/>
        <v>-29403.549999999988</v>
      </c>
      <c r="AS57" s="20">
        <f t="shared" si="13"/>
        <v>-1.5824396505199729</v>
      </c>
      <c r="AT57" s="19">
        <f t="shared" si="14"/>
        <v>8000</v>
      </c>
      <c r="AU57" s="20">
        <f t="shared" si="15"/>
        <v>-1.1967126245985185</v>
      </c>
      <c r="AV57" s="19">
        <f t="shared" si="16"/>
        <v>0</v>
      </c>
      <c r="AW57" s="20">
        <f t="shared" si="17"/>
        <v>-3.6747495594227075E-3</v>
      </c>
      <c r="AX57" s="19">
        <f t="shared" si="18"/>
        <v>-21596.25</v>
      </c>
      <c r="AY57" s="20">
        <f t="shared" si="19"/>
        <v>-0.74528458902000239</v>
      </c>
    </row>
    <row r="58" spans="1:54" x14ac:dyDescent="0.25">
      <c r="A58" s="11" t="s">
        <v>16</v>
      </c>
      <c r="B58" s="12" t="s">
        <v>17</v>
      </c>
      <c r="C58" s="13" t="s">
        <v>5</v>
      </c>
      <c r="D58" s="13"/>
      <c r="E58" s="13"/>
      <c r="F58" s="13"/>
      <c r="G58" s="13"/>
      <c r="H58" s="30">
        <v>0</v>
      </c>
      <c r="I58" s="15">
        <v>0</v>
      </c>
      <c r="J58" s="30">
        <v>49623</v>
      </c>
      <c r="K58" s="15">
        <v>208.04765957887</v>
      </c>
      <c r="L58" s="30">
        <v>0</v>
      </c>
      <c r="M58" s="15">
        <v>0</v>
      </c>
      <c r="N58" s="30">
        <v>0</v>
      </c>
      <c r="O58" s="15">
        <v>0</v>
      </c>
      <c r="P58" s="30">
        <v>0</v>
      </c>
      <c r="Q58" s="15">
        <v>0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4">
        <v>0</v>
      </c>
      <c r="AC58" s="15">
        <v>0</v>
      </c>
      <c r="AD58" s="14">
        <v>49623</v>
      </c>
      <c r="AE58" s="15">
        <v>207.71744274392921</v>
      </c>
      <c r="AF58" s="14">
        <v>31000</v>
      </c>
      <c r="AG58" s="15">
        <v>212.28304072012909</v>
      </c>
      <c r="AH58" s="14">
        <v>71000</v>
      </c>
      <c r="AI58" s="15">
        <v>208.45903803590139</v>
      </c>
      <c r="AJ58" s="14">
        <v>151623</v>
      </c>
      <c r="AK58" s="15">
        <v>208.99816402626999</v>
      </c>
      <c r="AM58" s="11" t="s">
        <v>16</v>
      </c>
      <c r="AN58" s="12" t="s">
        <v>17</v>
      </c>
      <c r="AO58" s="13" t="s">
        <v>5</v>
      </c>
      <c r="AP58" s="36">
        <f t="shared" si="10"/>
        <v>0</v>
      </c>
      <c r="AQ58" s="37">
        <f t="shared" si="11"/>
        <v>0</v>
      </c>
      <c r="AR58" s="36">
        <f t="shared" si="12"/>
        <v>0</v>
      </c>
      <c r="AS58" s="37">
        <f t="shared" si="13"/>
        <v>-2.3025572560707985</v>
      </c>
      <c r="AT58" s="36">
        <f t="shared" si="14"/>
        <v>0</v>
      </c>
      <c r="AU58" s="37">
        <f t="shared" si="15"/>
        <v>3.0407201290927333E-3</v>
      </c>
      <c r="AV58" s="36">
        <f t="shared" si="16"/>
        <v>0</v>
      </c>
      <c r="AW58" s="37">
        <f t="shared" si="17"/>
        <v>-9.6196409862159271E-4</v>
      </c>
      <c r="AX58" s="36">
        <f t="shared" si="18"/>
        <v>0</v>
      </c>
      <c r="AY58" s="37">
        <f t="shared" si="19"/>
        <v>-0.75183597373001021</v>
      </c>
      <c r="AZ58" s="60">
        <f>+(AJ58*AK58)-(AJ38*AK38)</f>
        <v>-113995.62584486604</v>
      </c>
      <c r="BA58" s="60">
        <f>+AX58*AK38</f>
        <v>0</v>
      </c>
      <c r="BB58" s="60">
        <f>+AY58*AJ58</f>
        <v>-113995.62584486534</v>
      </c>
    </row>
    <row r="59" spans="1:54" x14ac:dyDescent="0.25">
      <c r="A59" s="16"/>
      <c r="B59" s="17" t="s">
        <v>17</v>
      </c>
      <c r="C59" s="18" t="s">
        <v>8</v>
      </c>
      <c r="D59" s="18"/>
      <c r="E59" s="18"/>
      <c r="F59" s="18"/>
      <c r="G59" s="18"/>
      <c r="H59" s="19">
        <v>0</v>
      </c>
      <c r="I59" s="20">
        <v>0</v>
      </c>
      <c r="J59" s="19">
        <v>23915</v>
      </c>
      <c r="K59" s="20">
        <v>202.87321418037001</v>
      </c>
      <c r="L59" s="19">
        <v>0</v>
      </c>
      <c r="M59" s="20">
        <v>0</v>
      </c>
      <c r="N59" s="19">
        <v>0</v>
      </c>
      <c r="O59" s="20">
        <v>0</v>
      </c>
      <c r="P59" s="19">
        <v>0</v>
      </c>
      <c r="Q59" s="20">
        <v>0</v>
      </c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21">
        <v>0</v>
      </c>
      <c r="AC59" s="20">
        <v>0</v>
      </c>
      <c r="AD59" s="21">
        <v>23915</v>
      </c>
      <c r="AE59" s="20">
        <v>202.54921418036798</v>
      </c>
      <c r="AF59" s="21">
        <v>0</v>
      </c>
      <c r="AG59" s="20">
        <v>0</v>
      </c>
      <c r="AH59" s="21">
        <v>0</v>
      </c>
      <c r="AI59" s="20">
        <v>0</v>
      </c>
      <c r="AJ59" s="21">
        <v>23915</v>
      </c>
      <c r="AK59" s="22">
        <v>202.54921418037</v>
      </c>
      <c r="AM59" s="16"/>
      <c r="AN59" s="17" t="s">
        <v>17</v>
      </c>
      <c r="AO59" s="18" t="s">
        <v>8</v>
      </c>
      <c r="AP59" s="34">
        <f t="shared" si="10"/>
        <v>0</v>
      </c>
      <c r="AQ59" s="35">
        <f t="shared" si="11"/>
        <v>0</v>
      </c>
      <c r="AR59" s="34">
        <f t="shared" si="12"/>
        <v>0</v>
      </c>
      <c r="AS59" s="35">
        <f t="shared" si="13"/>
        <v>-2.3007858196320115</v>
      </c>
      <c r="AT59" s="34">
        <f t="shared" si="14"/>
        <v>0</v>
      </c>
      <c r="AU59" s="35">
        <f t="shared" si="15"/>
        <v>0</v>
      </c>
      <c r="AV59" s="34">
        <f t="shared" si="16"/>
        <v>0</v>
      </c>
      <c r="AW59" s="35">
        <f t="shared" si="17"/>
        <v>0</v>
      </c>
      <c r="AX59" s="34">
        <f t="shared" si="18"/>
        <v>0</v>
      </c>
      <c r="AY59" s="35">
        <f t="shared" si="19"/>
        <v>-2.3007858196299935</v>
      </c>
    </row>
    <row r="60" spans="1:54" x14ac:dyDescent="0.25">
      <c r="A60" s="16"/>
      <c r="B60" s="17" t="s">
        <v>17</v>
      </c>
      <c r="C60" s="18" t="s">
        <v>9</v>
      </c>
      <c r="D60" s="18"/>
      <c r="E60" s="18"/>
      <c r="F60" s="18"/>
      <c r="G60" s="18"/>
      <c r="H60" s="19">
        <v>0</v>
      </c>
      <c r="I60" s="20">
        <v>0</v>
      </c>
      <c r="J60" s="19">
        <v>25708</v>
      </c>
      <c r="K60" s="20">
        <v>212.86121418075001</v>
      </c>
      <c r="L60" s="19">
        <v>0</v>
      </c>
      <c r="M60" s="20">
        <v>0</v>
      </c>
      <c r="N60" s="19">
        <v>0</v>
      </c>
      <c r="O60" s="20">
        <v>0</v>
      </c>
      <c r="P60" s="19">
        <v>0</v>
      </c>
      <c r="Q60" s="20">
        <v>0</v>
      </c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21">
        <v>0</v>
      </c>
      <c r="AC60" s="20">
        <v>0</v>
      </c>
      <c r="AD60" s="21">
        <v>25708</v>
      </c>
      <c r="AE60" s="20">
        <v>212.52521410294852</v>
      </c>
      <c r="AF60" s="21">
        <v>31000</v>
      </c>
      <c r="AG60" s="20">
        <v>212.28304072014194</v>
      </c>
      <c r="AH60" s="21">
        <v>71000</v>
      </c>
      <c r="AI60" s="20">
        <v>208.45903803588735</v>
      </c>
      <c r="AJ60" s="21">
        <v>127708</v>
      </c>
      <c r="AK60" s="22">
        <v>210.20581456942</v>
      </c>
      <c r="AM60" s="16"/>
      <c r="AN60" s="17" t="s">
        <v>17</v>
      </c>
      <c r="AO60" s="18" t="s">
        <v>9</v>
      </c>
      <c r="AP60" s="34">
        <f t="shared" si="10"/>
        <v>0</v>
      </c>
      <c r="AQ60" s="35">
        <f t="shared" si="11"/>
        <v>0</v>
      </c>
      <c r="AR60" s="34">
        <f t="shared" si="12"/>
        <v>0</v>
      </c>
      <c r="AS60" s="35">
        <f t="shared" si="13"/>
        <v>-2.3047858970514881</v>
      </c>
      <c r="AT60" s="34">
        <f t="shared" si="14"/>
        <v>0</v>
      </c>
      <c r="AU60" s="35">
        <f t="shared" si="15"/>
        <v>3.0407201419393459E-3</v>
      </c>
      <c r="AV60" s="34">
        <f t="shared" si="16"/>
        <v>0</v>
      </c>
      <c r="AW60" s="35">
        <f t="shared" si="17"/>
        <v>-9.6196411266191717E-4</v>
      </c>
      <c r="AX60" s="34">
        <f t="shared" si="18"/>
        <v>0</v>
      </c>
      <c r="AY60" s="35">
        <f t="shared" si="19"/>
        <v>-0.46418543057998818</v>
      </c>
    </row>
    <row r="61" spans="1:54" x14ac:dyDescent="0.25">
      <c r="A61" s="48"/>
      <c r="B61" s="49"/>
      <c r="C61" s="50"/>
      <c r="D61" s="50"/>
      <c r="E61" s="50"/>
      <c r="F61" s="50"/>
      <c r="G61" s="50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3"/>
      <c r="AC61" s="52"/>
      <c r="AD61" s="53"/>
      <c r="AE61" s="52"/>
      <c r="AF61" s="53"/>
      <c r="AG61" s="52"/>
      <c r="AH61" s="53"/>
      <c r="AI61" s="52"/>
      <c r="AJ61" s="53"/>
      <c r="AK61" s="52"/>
    </row>
    <row r="63" spans="1:54" s="2" customFormat="1" ht="37.5" customHeight="1" x14ac:dyDescent="0.4">
      <c r="A63" s="47" t="s">
        <v>42</v>
      </c>
      <c r="B63" s="1"/>
      <c r="C63" s="1"/>
      <c r="D63" s="1"/>
      <c r="E63" s="1"/>
      <c r="F63" s="1"/>
      <c r="G63" s="1"/>
      <c r="H63" s="1"/>
      <c r="I63" s="1"/>
      <c r="J63" s="63" t="s">
        <v>43</v>
      </c>
      <c r="K63" s="63"/>
      <c r="L63" s="63" t="s">
        <v>44</v>
      </c>
      <c r="M63" s="63"/>
      <c r="N63" s="63" t="s">
        <v>37</v>
      </c>
      <c r="O63" s="63"/>
      <c r="P63" s="63" t="s">
        <v>35</v>
      </c>
      <c r="Q63" s="63"/>
      <c r="R63" s="63" t="s">
        <v>19</v>
      </c>
      <c r="S63" s="63"/>
      <c r="T63" s="42"/>
      <c r="U63" s="42"/>
      <c r="V63" s="42"/>
      <c r="W63" s="42"/>
      <c r="X63" s="42"/>
      <c r="Y63" s="42"/>
      <c r="Z63" s="42"/>
      <c r="AA63" s="42"/>
      <c r="AB63" s="63" t="s">
        <v>45</v>
      </c>
      <c r="AC63" s="63"/>
      <c r="AD63" s="63" t="s">
        <v>38</v>
      </c>
      <c r="AE63" s="63"/>
      <c r="AF63" s="63" t="s">
        <v>25</v>
      </c>
      <c r="AG63" s="63"/>
      <c r="AH63" s="63" t="s">
        <v>26</v>
      </c>
      <c r="AI63" s="63"/>
      <c r="AJ63" s="63" t="s">
        <v>27</v>
      </c>
      <c r="AK63" s="63"/>
      <c r="AM63" s="47" t="s">
        <v>58</v>
      </c>
      <c r="AN63" s="1"/>
      <c r="AO63" s="1"/>
      <c r="AP63" s="63" t="s">
        <v>23</v>
      </c>
      <c r="AQ63" s="63"/>
      <c r="AR63" s="63" t="s">
        <v>24</v>
      </c>
      <c r="AS63" s="63"/>
      <c r="AT63" s="63" t="s">
        <v>25</v>
      </c>
      <c r="AU63" s="63"/>
      <c r="AV63" s="63" t="s">
        <v>26</v>
      </c>
      <c r="AW63" s="63"/>
      <c r="AX63" s="63" t="s">
        <v>27</v>
      </c>
      <c r="AY63" s="63"/>
      <c r="AZ63" s="61"/>
      <c r="BA63" s="61"/>
      <c r="BB63" s="61"/>
    </row>
    <row r="64" spans="1:54" ht="17.25" x14ac:dyDescent="0.4">
      <c r="A64" s="3"/>
      <c r="B64" s="3"/>
      <c r="C64" s="3"/>
      <c r="D64" s="3"/>
      <c r="E64" s="3"/>
      <c r="F64" s="3"/>
      <c r="G64" s="3"/>
      <c r="H64" s="3"/>
      <c r="I64" s="3"/>
      <c r="J64" s="4" t="s">
        <v>1</v>
      </c>
      <c r="K64" s="5" t="s">
        <v>46</v>
      </c>
      <c r="L64" s="4" t="s">
        <v>1</v>
      </c>
      <c r="M64" s="5" t="s">
        <v>46</v>
      </c>
      <c r="N64" s="4" t="s">
        <v>1</v>
      </c>
      <c r="O64" s="5" t="s">
        <v>46</v>
      </c>
      <c r="P64" s="4" t="s">
        <v>1</v>
      </c>
      <c r="Q64" s="5" t="s">
        <v>46</v>
      </c>
      <c r="R64" s="4" t="s">
        <v>1</v>
      </c>
      <c r="S64" s="5" t="s">
        <v>46</v>
      </c>
      <c r="T64" s="5"/>
      <c r="U64" s="5"/>
      <c r="V64" s="5"/>
      <c r="W64" s="5"/>
      <c r="X64" s="5"/>
      <c r="Y64" s="5"/>
      <c r="Z64" s="5"/>
      <c r="AA64" s="5"/>
      <c r="AB64" s="4" t="s">
        <v>1</v>
      </c>
      <c r="AC64" s="5" t="s">
        <v>65</v>
      </c>
      <c r="AD64" s="4" t="s">
        <v>1</v>
      </c>
      <c r="AE64" s="5" t="s">
        <v>65</v>
      </c>
      <c r="AF64" s="4" t="s">
        <v>1</v>
      </c>
      <c r="AG64" s="5" t="s">
        <v>65</v>
      </c>
      <c r="AH64" s="4" t="s">
        <v>1</v>
      </c>
      <c r="AI64" s="5" t="s">
        <v>65</v>
      </c>
      <c r="AJ64" s="4" t="s">
        <v>1</v>
      </c>
      <c r="AK64" s="5" t="s">
        <v>65</v>
      </c>
      <c r="AM64" s="3"/>
      <c r="AN64" s="3"/>
      <c r="AO64" s="3"/>
      <c r="AP64" s="4" t="s">
        <v>1</v>
      </c>
      <c r="AQ64" s="5" t="s">
        <v>64</v>
      </c>
      <c r="AR64" s="4" t="s">
        <v>1</v>
      </c>
      <c r="AS64" s="5" t="s">
        <v>64</v>
      </c>
      <c r="AT64" s="4" t="s">
        <v>1</v>
      </c>
      <c r="AU64" s="5" t="s">
        <v>64</v>
      </c>
      <c r="AV64" s="4" t="s">
        <v>1</v>
      </c>
      <c r="AW64" s="5" t="s">
        <v>64</v>
      </c>
      <c r="AX64" s="4" t="s">
        <v>1</v>
      </c>
      <c r="AY64" s="5" t="s">
        <v>64</v>
      </c>
      <c r="AZ64" s="62" t="s">
        <v>63</v>
      </c>
      <c r="BA64" s="62" t="s">
        <v>61</v>
      </c>
      <c r="BB64" s="62" t="s">
        <v>62</v>
      </c>
    </row>
    <row r="65" spans="1:54" x14ac:dyDescent="0.25">
      <c r="A65" s="6" t="s">
        <v>3</v>
      </c>
      <c r="B65" s="7" t="s">
        <v>4</v>
      </c>
      <c r="C65" s="8" t="s">
        <v>5</v>
      </c>
      <c r="D65" s="8"/>
      <c r="E65" s="8"/>
      <c r="F65" s="8"/>
      <c r="G65" s="8"/>
      <c r="H65" s="8"/>
      <c r="I65" s="8"/>
      <c r="J65" s="9">
        <v>4059891.65</v>
      </c>
      <c r="K65" s="10">
        <v>225.25620247226999</v>
      </c>
      <c r="L65" s="9">
        <v>1125717.57</v>
      </c>
      <c r="M65" s="10">
        <v>231.15389530663001</v>
      </c>
      <c r="N65" s="9">
        <v>1067638</v>
      </c>
      <c r="O65" s="10">
        <v>232.66516944400001</v>
      </c>
      <c r="P65" s="9">
        <v>1221811</v>
      </c>
      <c r="Q65" s="10">
        <v>233.34620177245</v>
      </c>
      <c r="R65" s="9">
        <v>1241451</v>
      </c>
      <c r="S65" s="10">
        <v>240.84440639256999</v>
      </c>
      <c r="T65" s="10"/>
      <c r="U65" s="10"/>
      <c r="V65" s="10"/>
      <c r="W65" s="10"/>
      <c r="X65" s="10"/>
      <c r="Y65" s="10"/>
      <c r="Z65" s="10"/>
      <c r="AA65" s="10"/>
      <c r="AB65" s="9">
        <v>3117646.32</v>
      </c>
      <c r="AC65" s="10">
        <v>222.35584970702999</v>
      </c>
      <c r="AD65" s="9">
        <v>3135600.9</v>
      </c>
      <c r="AE65" s="10">
        <v>232.77996139553505</v>
      </c>
      <c r="AF65" s="9">
        <v>3435298.0000000005</v>
      </c>
      <c r="AG65" s="10">
        <v>236.65832083595069</v>
      </c>
      <c r="AH65" s="9">
        <v>3357550.0099999993</v>
      </c>
      <c r="AI65" s="10">
        <v>227.77637096640001</v>
      </c>
      <c r="AJ65" s="9">
        <v>13046095.23</v>
      </c>
      <c r="AK65" s="10">
        <v>230.02241766485</v>
      </c>
      <c r="AM65" s="6" t="s">
        <v>3</v>
      </c>
      <c r="AN65" s="7" t="s">
        <v>4</v>
      </c>
      <c r="AO65" s="8" t="s">
        <v>5</v>
      </c>
      <c r="AP65" s="9">
        <f t="shared" ref="AP65:AP80" si="20">+AB65-AB45</f>
        <v>0</v>
      </c>
      <c r="AQ65" s="10">
        <f t="shared" ref="AQ65:AQ80" si="21">+AC65-AC45</f>
        <v>0</v>
      </c>
      <c r="AR65" s="9">
        <f t="shared" ref="AR65:AR80" si="22">+AD65-AD45</f>
        <v>-144780.5700000003</v>
      </c>
      <c r="AS65" s="10">
        <f t="shared" ref="AS65:AS80" si="23">+AE65-AE45</f>
        <v>0.46013391690192407</v>
      </c>
      <c r="AT65" s="9">
        <f t="shared" ref="AT65:AT80" si="24">+AF65-AF45</f>
        <v>-15717.999999998137</v>
      </c>
      <c r="AU65" s="10">
        <f t="shared" ref="AU65:AU80" si="25">+AG65-AG45</f>
        <v>-4.253727414738421</v>
      </c>
      <c r="AV65" s="9">
        <f t="shared" ref="AV65:AV80" si="26">+AH65-AH45</f>
        <v>157763.99999999814</v>
      </c>
      <c r="AW65" s="10">
        <f t="shared" ref="AW65:AW80" si="27">+AI65-AI45</f>
        <v>-5.0156342341913671</v>
      </c>
      <c r="AX65" s="9">
        <f t="shared" ref="AX65:AX80" si="28">+AJ65-AJ45</f>
        <v>-2734.570000000298</v>
      </c>
      <c r="AY65" s="10">
        <f t="shared" ref="AY65:AY80" si="29">+AK65-AK45</f>
        <v>-2.3049660773100129</v>
      </c>
      <c r="AZ65" s="60">
        <f>+(AJ65*AK65)-(AJ45*AK45)</f>
        <v>-30706122.440266132</v>
      </c>
      <c r="BA65" s="60">
        <f>+AX65*AK45</f>
        <v>-635315.49375986774</v>
      </c>
      <c r="BB65" s="60">
        <f>+AY65*AJ65</f>
        <v>-30070806.946505971</v>
      </c>
    </row>
    <row r="66" spans="1:54" x14ac:dyDescent="0.25">
      <c r="A66" s="11" t="s">
        <v>6</v>
      </c>
      <c r="B66" s="12" t="s">
        <v>7</v>
      </c>
      <c r="C66" s="13" t="s">
        <v>5</v>
      </c>
      <c r="D66" s="13"/>
      <c r="E66" s="13"/>
      <c r="F66" s="13"/>
      <c r="G66" s="13"/>
      <c r="H66" s="13"/>
      <c r="I66" s="13"/>
      <c r="J66" s="14">
        <v>2814329</v>
      </c>
      <c r="K66" s="15">
        <v>216.53847967444</v>
      </c>
      <c r="L66" s="14">
        <v>803547</v>
      </c>
      <c r="M66" s="15">
        <v>222.08113072436001</v>
      </c>
      <c r="N66" s="14">
        <v>522748</v>
      </c>
      <c r="O66" s="15">
        <v>212.31251161437001</v>
      </c>
      <c r="P66" s="14">
        <v>621653</v>
      </c>
      <c r="Q66" s="15">
        <v>216.77870760901001</v>
      </c>
      <c r="R66" s="14">
        <v>479500</v>
      </c>
      <c r="S66" s="15">
        <v>223.51285708737001</v>
      </c>
      <c r="T66" s="15"/>
      <c r="U66" s="15"/>
      <c r="V66" s="15"/>
      <c r="W66" s="15"/>
      <c r="X66" s="15"/>
      <c r="Y66" s="15"/>
      <c r="Z66" s="15"/>
      <c r="AA66" s="15"/>
      <c r="AB66" s="14">
        <v>2264391</v>
      </c>
      <c r="AC66" s="15">
        <v>213.94961729432001</v>
      </c>
      <c r="AD66" s="14">
        <v>1876233</v>
      </c>
      <c r="AE66" s="15">
        <v>220.8592974756053</v>
      </c>
      <c r="AF66" s="14">
        <v>1499189</v>
      </c>
      <c r="AG66" s="15">
        <v>217.34275802767368</v>
      </c>
      <c r="AH66" s="14">
        <v>1997300</v>
      </c>
      <c r="AI66" s="15">
        <v>219.91082640244338</v>
      </c>
      <c r="AJ66" s="14">
        <v>7637113</v>
      </c>
      <c r="AK66" s="15">
        <v>217.87223205596001</v>
      </c>
      <c r="AM66" s="11" t="s">
        <v>6</v>
      </c>
      <c r="AN66" s="12" t="s">
        <v>7</v>
      </c>
      <c r="AO66" s="13" t="s">
        <v>5</v>
      </c>
      <c r="AP66" s="14">
        <f t="shared" si="20"/>
        <v>0</v>
      </c>
      <c r="AQ66" s="15">
        <f t="shared" si="21"/>
        <v>0</v>
      </c>
      <c r="AR66" s="14">
        <f t="shared" si="22"/>
        <v>-98074.019999999553</v>
      </c>
      <c r="AS66" s="15">
        <f t="shared" si="23"/>
        <v>1.4685794761284399</v>
      </c>
      <c r="AT66" s="14">
        <f t="shared" si="24"/>
        <v>-88347</v>
      </c>
      <c r="AU66" s="15">
        <f t="shared" si="25"/>
        <v>-6.0202516546831362</v>
      </c>
      <c r="AV66" s="14">
        <f t="shared" si="26"/>
        <v>137964</v>
      </c>
      <c r="AW66" s="15">
        <f t="shared" si="27"/>
        <v>0.54512727872406685</v>
      </c>
      <c r="AX66" s="14">
        <f t="shared" si="28"/>
        <v>-48457.019999999553</v>
      </c>
      <c r="AY66" s="15">
        <f t="shared" si="29"/>
        <v>-0.7298467276399947</v>
      </c>
      <c r="AZ66" s="60">
        <f>+(AJ66*AK66)-(AJ46*AK46)</f>
        <v>-16166727.235325336</v>
      </c>
      <c r="BA66" s="60">
        <f>+AX66*AK46</f>
        <v>-10592805.303658383</v>
      </c>
      <c r="BB66" s="60">
        <f>+AY66*AJ66</f>
        <v>-5573921.9316668632</v>
      </c>
    </row>
    <row r="67" spans="1:54" x14ac:dyDescent="0.25">
      <c r="A67" s="16"/>
      <c r="B67" s="17" t="s">
        <v>7</v>
      </c>
      <c r="C67" s="18" t="s">
        <v>8</v>
      </c>
      <c r="D67" s="18"/>
      <c r="E67" s="18"/>
      <c r="F67" s="18"/>
      <c r="G67" s="18"/>
      <c r="H67" s="18"/>
      <c r="I67" s="18"/>
      <c r="J67" s="19">
        <v>1835451</v>
      </c>
      <c r="K67" s="20">
        <v>210.97349823383999</v>
      </c>
      <c r="L67" s="19">
        <v>538019</v>
      </c>
      <c r="M67" s="20">
        <v>217.41442051191001</v>
      </c>
      <c r="N67" s="19">
        <v>449240</v>
      </c>
      <c r="O67" s="20">
        <v>206.51299222930999</v>
      </c>
      <c r="P67" s="19">
        <v>527603</v>
      </c>
      <c r="Q67" s="20">
        <v>212.02364008626</v>
      </c>
      <c r="R67" s="19">
        <v>322300</v>
      </c>
      <c r="S67" s="20">
        <v>216.65631835194</v>
      </c>
      <c r="T67" s="43"/>
      <c r="U67" s="43"/>
      <c r="V67" s="43"/>
      <c r="W67" s="43"/>
      <c r="X67" s="43"/>
      <c r="Y67" s="43"/>
      <c r="Z67" s="43"/>
      <c r="AA67" s="43"/>
      <c r="AB67" s="21">
        <v>1461540</v>
      </c>
      <c r="AC67" s="20">
        <v>208.47817128317001</v>
      </c>
      <c r="AD67" s="21">
        <v>1361170</v>
      </c>
      <c r="AE67" s="20">
        <v>214.72653495748929</v>
      </c>
      <c r="AF67" s="21">
        <v>1228903</v>
      </c>
      <c r="AG67" s="20">
        <v>212.61071770444852</v>
      </c>
      <c r="AH67" s="21">
        <v>1454600</v>
      </c>
      <c r="AI67" s="20">
        <v>213.54673950959727</v>
      </c>
      <c r="AJ67" s="21">
        <v>5506213</v>
      </c>
      <c r="AK67" s="22">
        <v>212.28411253889001</v>
      </c>
      <c r="AM67" s="16"/>
      <c r="AN67" s="17" t="s">
        <v>7</v>
      </c>
      <c r="AO67" s="18" t="s">
        <v>8</v>
      </c>
      <c r="AP67" s="19">
        <f t="shared" si="20"/>
        <v>0</v>
      </c>
      <c r="AQ67" s="20">
        <f t="shared" si="21"/>
        <v>0</v>
      </c>
      <c r="AR67" s="19">
        <f t="shared" si="22"/>
        <v>-95172.020000000019</v>
      </c>
      <c r="AS67" s="20">
        <f t="shared" si="23"/>
        <v>0.76807052421301591</v>
      </c>
      <c r="AT67" s="19">
        <f t="shared" si="24"/>
        <v>82003</v>
      </c>
      <c r="AU67" s="20">
        <f t="shared" si="25"/>
        <v>-2.6789837683738824</v>
      </c>
      <c r="AV67" s="19">
        <f t="shared" si="26"/>
        <v>82400.000000000466</v>
      </c>
      <c r="AW67" s="20">
        <f t="shared" si="27"/>
        <v>-1.6274991348131493</v>
      </c>
      <c r="AX67" s="19">
        <f t="shared" si="28"/>
        <v>69230.980000000447</v>
      </c>
      <c r="AY67" s="20">
        <f t="shared" si="29"/>
        <v>-0.78882634000999019</v>
      </c>
    </row>
    <row r="68" spans="1:54" x14ac:dyDescent="0.25">
      <c r="A68" s="23"/>
      <c r="B68" s="24" t="s">
        <v>7</v>
      </c>
      <c r="C68" s="25" t="s">
        <v>9</v>
      </c>
      <c r="D68" s="25"/>
      <c r="E68" s="25"/>
      <c r="F68" s="25"/>
      <c r="G68" s="25"/>
      <c r="H68" s="25"/>
      <c r="I68" s="25"/>
      <c r="J68" s="26">
        <v>978878</v>
      </c>
      <c r="K68" s="27">
        <v>226.97313113268001</v>
      </c>
      <c r="L68" s="26">
        <v>265528</v>
      </c>
      <c r="M68" s="27">
        <v>231.53692733259001</v>
      </c>
      <c r="N68" s="26">
        <v>73508</v>
      </c>
      <c r="O68" s="27">
        <v>247.75594754713001</v>
      </c>
      <c r="P68" s="26">
        <v>94050</v>
      </c>
      <c r="Q68" s="27">
        <v>243.45375163033</v>
      </c>
      <c r="R68" s="26">
        <v>157200</v>
      </c>
      <c r="S68" s="27">
        <v>237.57050616135999</v>
      </c>
      <c r="T68" s="44"/>
      <c r="U68" s="44"/>
      <c r="V68" s="44"/>
      <c r="W68" s="44"/>
      <c r="X68" s="44"/>
      <c r="Y68" s="44"/>
      <c r="Z68" s="44"/>
      <c r="AA68" s="44"/>
      <c r="AB68" s="28">
        <v>802851</v>
      </c>
      <c r="AC68" s="27">
        <v>223.91004233351001</v>
      </c>
      <c r="AD68" s="28">
        <v>515063</v>
      </c>
      <c r="AE68" s="27">
        <v>237.06650388876534</v>
      </c>
      <c r="AF68" s="28">
        <v>270286</v>
      </c>
      <c r="AG68" s="27">
        <v>238.85781448406519</v>
      </c>
      <c r="AH68" s="28">
        <v>542700</v>
      </c>
      <c r="AI68" s="27">
        <v>236.96850245603451</v>
      </c>
      <c r="AJ68" s="28">
        <v>2130900</v>
      </c>
      <c r="AK68" s="29">
        <v>232.3118473971</v>
      </c>
      <c r="AM68" s="23"/>
      <c r="AN68" s="24" t="s">
        <v>7</v>
      </c>
      <c r="AO68" s="25" t="s">
        <v>9</v>
      </c>
      <c r="AP68" s="26">
        <f t="shared" si="20"/>
        <v>0</v>
      </c>
      <c r="AQ68" s="27">
        <f t="shared" si="21"/>
        <v>0</v>
      </c>
      <c r="AR68" s="26">
        <f t="shared" si="22"/>
        <v>-2902</v>
      </c>
      <c r="AS68" s="27">
        <f t="shared" si="23"/>
        <v>2.4021300790501527</v>
      </c>
      <c r="AT68" s="26">
        <f t="shared" si="24"/>
        <v>-170350</v>
      </c>
      <c r="AU68" s="27">
        <f t="shared" si="25"/>
        <v>-5.5186330143008604</v>
      </c>
      <c r="AV68" s="26">
        <f t="shared" si="26"/>
        <v>55564</v>
      </c>
      <c r="AW68" s="27">
        <f t="shared" si="27"/>
        <v>5.7959935919595011</v>
      </c>
      <c r="AX68" s="26">
        <f t="shared" si="28"/>
        <v>-117688</v>
      </c>
      <c r="AY68" s="27">
        <f t="shared" si="29"/>
        <v>0.34056347326000491</v>
      </c>
    </row>
    <row r="69" spans="1:54" x14ac:dyDescent="0.25">
      <c r="A69" s="11" t="s">
        <v>10</v>
      </c>
      <c r="B69" s="12" t="s">
        <v>11</v>
      </c>
      <c r="C69" s="13" t="s">
        <v>5</v>
      </c>
      <c r="D69" s="13"/>
      <c r="E69" s="13"/>
      <c r="F69" s="13"/>
      <c r="G69" s="13"/>
      <c r="H69" s="13"/>
      <c r="I69" s="13"/>
      <c r="J69" s="30">
        <v>831008</v>
      </c>
      <c r="K69" s="15">
        <v>257.23828826509998</v>
      </c>
      <c r="L69" s="30">
        <v>261928</v>
      </c>
      <c r="M69" s="15">
        <v>257.36273772464</v>
      </c>
      <c r="N69" s="30">
        <v>449402</v>
      </c>
      <c r="O69" s="15">
        <v>258.42294201176998</v>
      </c>
      <c r="P69" s="30">
        <v>516333</v>
      </c>
      <c r="Q69" s="15">
        <v>251.53163244160001</v>
      </c>
      <c r="R69" s="30">
        <v>699049</v>
      </c>
      <c r="S69" s="15">
        <v>253.62384374681</v>
      </c>
      <c r="T69" s="15"/>
      <c r="U69" s="15"/>
      <c r="V69" s="15"/>
      <c r="W69" s="15"/>
      <c r="X69" s="15"/>
      <c r="Y69" s="15"/>
      <c r="Z69" s="15"/>
      <c r="AA69" s="15"/>
      <c r="AB69" s="14">
        <v>595830</v>
      </c>
      <c r="AC69" s="15">
        <v>256.01614568886998</v>
      </c>
      <c r="AD69" s="14">
        <v>946508</v>
      </c>
      <c r="AE69" s="15">
        <v>258.6045437772429</v>
      </c>
      <c r="AF69" s="14">
        <v>1701782</v>
      </c>
      <c r="AG69" s="15">
        <v>253.14304605163301</v>
      </c>
      <c r="AH69" s="14">
        <v>982500.00999999978</v>
      </c>
      <c r="AI69" s="15">
        <v>245.0355563892054</v>
      </c>
      <c r="AJ69" s="14">
        <v>4226620.01</v>
      </c>
      <c r="AK69" s="15">
        <v>252.88648680909</v>
      </c>
      <c r="AM69" s="11" t="s">
        <v>10</v>
      </c>
      <c r="AN69" s="12" t="s">
        <v>11</v>
      </c>
      <c r="AO69" s="13" t="s">
        <v>5</v>
      </c>
      <c r="AP69" s="30">
        <f t="shared" si="20"/>
        <v>0</v>
      </c>
      <c r="AQ69" s="15">
        <f t="shared" si="21"/>
        <v>0</v>
      </c>
      <c r="AR69" s="30">
        <f t="shared" si="22"/>
        <v>-43350</v>
      </c>
      <c r="AS69" s="15">
        <f t="shared" si="23"/>
        <v>-1.0425282103963696</v>
      </c>
      <c r="AT69" s="30">
        <f t="shared" si="24"/>
        <v>174452</v>
      </c>
      <c r="AU69" s="15">
        <f t="shared" si="25"/>
        <v>-6.2847061606851753</v>
      </c>
      <c r="AV69" s="30">
        <f t="shared" si="26"/>
        <v>-70800</v>
      </c>
      <c r="AW69" s="15">
        <f t="shared" si="27"/>
        <v>-12.165906835521923</v>
      </c>
      <c r="AX69" s="30">
        <f t="shared" si="28"/>
        <v>60302</v>
      </c>
      <c r="AY69" s="15">
        <f t="shared" si="29"/>
        <v>-5.542639690149997</v>
      </c>
      <c r="AZ69" s="60">
        <f>+(AJ69*AK69)-(AJ49*AK49)</f>
        <v>-7842838.6364508867</v>
      </c>
      <c r="BA69" s="60">
        <f>+AX69*AK49</f>
        <v>15583793.186157171</v>
      </c>
      <c r="BB69" s="60">
        <f>+AY69*AJ69</f>
        <v>-23426631.822608177</v>
      </c>
    </row>
    <row r="70" spans="1:54" x14ac:dyDescent="0.25">
      <c r="A70" s="16"/>
      <c r="B70" s="17" t="s">
        <v>11</v>
      </c>
      <c r="C70" s="18" t="s">
        <v>8</v>
      </c>
      <c r="D70" s="18"/>
      <c r="E70" s="18"/>
      <c r="F70" s="18"/>
      <c r="G70" s="18"/>
      <c r="H70" s="18"/>
      <c r="I70" s="18"/>
      <c r="J70" s="19">
        <v>46699</v>
      </c>
      <c r="K70" s="20">
        <v>221.32235326451999</v>
      </c>
      <c r="L70" s="19">
        <v>22126</v>
      </c>
      <c r="M70" s="20">
        <v>224.30450373087999</v>
      </c>
      <c r="N70" s="19">
        <v>29328</v>
      </c>
      <c r="O70" s="20">
        <v>235.90018538481999</v>
      </c>
      <c r="P70" s="19">
        <v>36128</v>
      </c>
      <c r="Q70" s="20">
        <v>239.85780597429999</v>
      </c>
      <c r="R70" s="19">
        <v>54200</v>
      </c>
      <c r="S70" s="20">
        <v>243.29219063212</v>
      </c>
      <c r="T70" s="43"/>
      <c r="U70" s="43"/>
      <c r="V70" s="43"/>
      <c r="W70" s="43"/>
      <c r="X70" s="43"/>
      <c r="Y70" s="43"/>
      <c r="Z70" s="43"/>
      <c r="AA70" s="43"/>
      <c r="AB70" s="21">
        <v>36199</v>
      </c>
      <c r="AC70" s="20">
        <v>217.26692852841001</v>
      </c>
      <c r="AD70" s="21">
        <v>61954</v>
      </c>
      <c r="AE70" s="20">
        <v>231.65782864407601</v>
      </c>
      <c r="AF70" s="21">
        <v>118828</v>
      </c>
      <c r="AG70" s="20">
        <v>243.02836408758037</v>
      </c>
      <c r="AH70" s="21">
        <v>76000</v>
      </c>
      <c r="AI70" s="20">
        <v>226.87269393086839</v>
      </c>
      <c r="AJ70" s="21">
        <v>292981</v>
      </c>
      <c r="AK70" s="22">
        <v>233.25018976711999</v>
      </c>
      <c r="AM70" s="16"/>
      <c r="AN70" s="17" t="s">
        <v>11</v>
      </c>
      <c r="AO70" s="18" t="s">
        <v>8</v>
      </c>
      <c r="AP70" s="19">
        <f t="shared" si="20"/>
        <v>0</v>
      </c>
      <c r="AQ70" s="20">
        <f t="shared" si="21"/>
        <v>0</v>
      </c>
      <c r="AR70" s="19">
        <f t="shared" si="22"/>
        <v>-45244</v>
      </c>
      <c r="AS70" s="20">
        <f t="shared" si="23"/>
        <v>-11.684200170772101</v>
      </c>
      <c r="AT70" s="19">
        <f t="shared" si="24"/>
        <v>51528</v>
      </c>
      <c r="AU70" s="20">
        <f t="shared" si="25"/>
        <v>14.793180275663559</v>
      </c>
      <c r="AV70" s="19">
        <f t="shared" si="26"/>
        <v>8000</v>
      </c>
      <c r="AW70" s="20">
        <f t="shared" si="27"/>
        <v>-2.8536715518668814</v>
      </c>
      <c r="AX70" s="19">
        <f t="shared" si="28"/>
        <v>14284</v>
      </c>
      <c r="AY70" s="20">
        <f t="shared" si="29"/>
        <v>0.26510175375000244</v>
      </c>
    </row>
    <row r="71" spans="1:54" x14ac:dyDescent="0.25">
      <c r="A71" s="23"/>
      <c r="B71" s="24" t="s">
        <v>11</v>
      </c>
      <c r="C71" s="25" t="s">
        <v>9</v>
      </c>
      <c r="D71" s="25"/>
      <c r="E71" s="25"/>
      <c r="F71" s="25"/>
      <c r="G71" s="25"/>
      <c r="H71" s="25"/>
      <c r="I71" s="25"/>
      <c r="J71" s="26">
        <v>784309</v>
      </c>
      <c r="K71" s="27">
        <v>259.37677991646001</v>
      </c>
      <c r="L71" s="26">
        <v>239802</v>
      </c>
      <c r="M71" s="27">
        <v>260.41294783692001</v>
      </c>
      <c r="N71" s="26">
        <v>420074</v>
      </c>
      <c r="O71" s="27">
        <v>259.99539688009003</v>
      </c>
      <c r="P71" s="26">
        <v>480205</v>
      </c>
      <c r="Q71" s="27">
        <v>252.40990735046</v>
      </c>
      <c r="R71" s="26">
        <v>644849</v>
      </c>
      <c r="S71" s="27">
        <v>254.49222626553001</v>
      </c>
      <c r="T71" s="44"/>
      <c r="U71" s="44"/>
      <c r="V71" s="44"/>
      <c r="W71" s="44"/>
      <c r="X71" s="44"/>
      <c r="Y71" s="44"/>
      <c r="Z71" s="44"/>
      <c r="AA71" s="44"/>
      <c r="AB71" s="28">
        <v>559631</v>
      </c>
      <c r="AC71" s="27">
        <v>258.52258816969999</v>
      </c>
      <c r="AD71" s="28">
        <v>884554</v>
      </c>
      <c r="AE71" s="27">
        <v>260.49188676519765</v>
      </c>
      <c r="AF71" s="28">
        <v>1582954</v>
      </c>
      <c r="AG71" s="27">
        <v>253.90232738793421</v>
      </c>
      <c r="AH71" s="28">
        <v>906500.00999999978</v>
      </c>
      <c r="AI71" s="27">
        <v>246.55831152606387</v>
      </c>
      <c r="AJ71" s="28">
        <v>3933639.01</v>
      </c>
      <c r="AK71" s="29">
        <v>254.34901601652999</v>
      </c>
      <c r="AM71" s="23"/>
      <c r="AN71" s="24" t="s">
        <v>11</v>
      </c>
      <c r="AO71" s="25" t="s">
        <v>9</v>
      </c>
      <c r="AP71" s="26">
        <f t="shared" si="20"/>
        <v>0</v>
      </c>
      <c r="AQ71" s="27">
        <f t="shared" si="21"/>
        <v>0</v>
      </c>
      <c r="AR71" s="26">
        <f t="shared" si="22"/>
        <v>1894</v>
      </c>
      <c r="AS71" s="27">
        <f t="shared" si="23"/>
        <v>-1.1354131902241988</v>
      </c>
      <c r="AT71" s="26">
        <f t="shared" si="24"/>
        <v>122924</v>
      </c>
      <c r="AU71" s="27">
        <f t="shared" si="25"/>
        <v>-6.9632444947600618</v>
      </c>
      <c r="AV71" s="26">
        <f t="shared" si="26"/>
        <v>-78800</v>
      </c>
      <c r="AW71" s="27">
        <f t="shared" si="27"/>
        <v>-12.539332179186857</v>
      </c>
      <c r="AX71" s="26">
        <f t="shared" si="28"/>
        <v>46018</v>
      </c>
      <c r="AY71" s="27">
        <f t="shared" si="29"/>
        <v>-5.9041507313999944</v>
      </c>
    </row>
    <row r="72" spans="1:54" x14ac:dyDescent="0.25">
      <c r="A72" s="31" t="s">
        <v>12</v>
      </c>
      <c r="B72" s="32" t="s">
        <v>13</v>
      </c>
      <c r="C72" s="33" t="s">
        <v>5</v>
      </c>
      <c r="D72" s="13"/>
      <c r="E72" s="13"/>
      <c r="F72" s="13"/>
      <c r="G72" s="13"/>
      <c r="H72" s="13"/>
      <c r="I72" s="13"/>
      <c r="J72" s="30">
        <v>158764</v>
      </c>
      <c r="K72" s="15">
        <v>228.91206385075</v>
      </c>
      <c r="L72" s="30">
        <v>38202</v>
      </c>
      <c r="M72" s="15">
        <v>234.65471912058999</v>
      </c>
      <c r="N72" s="30">
        <v>54587</v>
      </c>
      <c r="O72" s="15">
        <v>225.11548868554999</v>
      </c>
      <c r="P72" s="30">
        <v>48225</v>
      </c>
      <c r="Q72" s="15">
        <v>248.82060165291</v>
      </c>
      <c r="R72" s="30">
        <v>5400</v>
      </c>
      <c r="S72" s="15">
        <v>238.88178632866999</v>
      </c>
      <c r="T72" s="15"/>
      <c r="U72" s="15"/>
      <c r="V72" s="15"/>
      <c r="W72" s="15"/>
      <c r="X72" s="15"/>
      <c r="Y72" s="15"/>
      <c r="Z72" s="15"/>
      <c r="AA72" s="15"/>
      <c r="AB72" s="14">
        <v>98492</v>
      </c>
      <c r="AC72" s="15">
        <v>227.28081423059999</v>
      </c>
      <c r="AD72" s="14">
        <v>153061</v>
      </c>
      <c r="AE72" s="15">
        <v>230.0410405702481</v>
      </c>
      <c r="AF72" s="14">
        <v>107225</v>
      </c>
      <c r="AG72" s="15">
        <v>252.86536410340869</v>
      </c>
      <c r="AH72" s="14">
        <v>110250</v>
      </c>
      <c r="AI72" s="15">
        <v>253.08944480833566</v>
      </c>
      <c r="AJ72" s="14">
        <v>469028</v>
      </c>
      <c r="AK72" s="15">
        <v>240.09708081827</v>
      </c>
      <c r="AM72" s="31" t="s">
        <v>12</v>
      </c>
      <c r="AN72" s="32" t="s">
        <v>13</v>
      </c>
      <c r="AO72" s="33" t="s">
        <v>5</v>
      </c>
      <c r="AP72" s="30">
        <f t="shared" si="20"/>
        <v>0</v>
      </c>
      <c r="AQ72" s="15">
        <f t="shared" si="21"/>
        <v>0</v>
      </c>
      <c r="AR72" s="30">
        <f t="shared" si="22"/>
        <v>-613</v>
      </c>
      <c r="AS72" s="15">
        <f t="shared" si="23"/>
        <v>-2.68102457959003E-2</v>
      </c>
      <c r="AT72" s="30">
        <f t="shared" si="24"/>
        <v>-65925</v>
      </c>
      <c r="AU72" s="15">
        <f t="shared" si="25"/>
        <v>7.4391025700849696</v>
      </c>
      <c r="AV72" s="30">
        <f t="shared" si="26"/>
        <v>-6900</v>
      </c>
      <c r="AW72" s="15">
        <f t="shared" si="27"/>
        <v>6.8973545528512545</v>
      </c>
      <c r="AX72" s="30">
        <f t="shared" si="28"/>
        <v>-73438</v>
      </c>
      <c r="AY72" s="15">
        <f t="shared" si="29"/>
        <v>2.1508327226700032</v>
      </c>
      <c r="AZ72" s="60">
        <f>+(AJ72*AK72)-(AJ52*AK52)</f>
        <v>-16465495.797396213</v>
      </c>
      <c r="BA72" s="60">
        <f>+AX72*AK52</f>
        <v>-17474296.567644674</v>
      </c>
      <c r="BB72" s="60">
        <f>+AY72*AJ72</f>
        <v>1008800.7702484663</v>
      </c>
    </row>
    <row r="73" spans="1:54" x14ac:dyDescent="0.25">
      <c r="A73" s="16"/>
      <c r="B73" s="17" t="s">
        <v>13</v>
      </c>
      <c r="C73" s="18" t="s">
        <v>8</v>
      </c>
      <c r="D73" s="18"/>
      <c r="E73" s="18"/>
      <c r="F73" s="18"/>
      <c r="G73" s="18"/>
      <c r="H73" s="18"/>
      <c r="I73" s="18"/>
      <c r="J73" s="19">
        <v>22671</v>
      </c>
      <c r="K73" s="20">
        <v>211.67778558952</v>
      </c>
      <c r="L73" s="19">
        <v>0</v>
      </c>
      <c r="M73" s="20">
        <v>0</v>
      </c>
      <c r="N73" s="19">
        <v>0</v>
      </c>
      <c r="O73" s="20">
        <v>0</v>
      </c>
      <c r="P73" s="19">
        <v>1000</v>
      </c>
      <c r="Q73" s="20">
        <v>277.20727986164002</v>
      </c>
      <c r="R73" s="19">
        <v>0</v>
      </c>
      <c r="S73" s="20">
        <v>0</v>
      </c>
      <c r="T73" s="43"/>
      <c r="U73" s="43"/>
      <c r="V73" s="43"/>
      <c r="W73" s="43"/>
      <c r="X73" s="43"/>
      <c r="Y73" s="43"/>
      <c r="Z73" s="43"/>
      <c r="AA73" s="43"/>
      <c r="AB73" s="21">
        <v>13891</v>
      </c>
      <c r="AC73" s="20">
        <v>208.93357586207</v>
      </c>
      <c r="AD73" s="21">
        <v>8780</v>
      </c>
      <c r="AE73" s="20">
        <v>216.0194504328002</v>
      </c>
      <c r="AF73" s="21">
        <v>1000</v>
      </c>
      <c r="AG73" s="20">
        <v>277.2072798615992</v>
      </c>
      <c r="AH73" s="21">
        <v>0</v>
      </c>
      <c r="AI73" s="20">
        <v>0</v>
      </c>
      <c r="AJ73" s="21">
        <v>23671</v>
      </c>
      <c r="AK73" s="22">
        <v>214.4461305801</v>
      </c>
      <c r="AM73" s="16"/>
      <c r="AN73" s="17" t="s">
        <v>13</v>
      </c>
      <c r="AO73" s="18" t="s">
        <v>8</v>
      </c>
      <c r="AP73" s="34">
        <f t="shared" si="20"/>
        <v>0</v>
      </c>
      <c r="AQ73" s="35">
        <f t="shared" si="21"/>
        <v>0</v>
      </c>
      <c r="AR73" s="34">
        <f t="shared" si="22"/>
        <v>0</v>
      </c>
      <c r="AS73" s="35">
        <f t="shared" si="23"/>
        <v>5.3991905505922659</v>
      </c>
      <c r="AT73" s="34">
        <f t="shared" si="24"/>
        <v>0</v>
      </c>
      <c r="AU73" s="35">
        <f t="shared" si="25"/>
        <v>-21.82074219250029</v>
      </c>
      <c r="AV73" s="34">
        <f t="shared" si="26"/>
        <v>0</v>
      </c>
      <c r="AW73" s="35">
        <f t="shared" si="27"/>
        <v>0</v>
      </c>
      <c r="AX73" s="34">
        <f t="shared" si="28"/>
        <v>0</v>
      </c>
      <c r="AY73" s="35">
        <f t="shared" si="29"/>
        <v>1.0808225610099953</v>
      </c>
    </row>
    <row r="74" spans="1:54" x14ac:dyDescent="0.25">
      <c r="A74" s="16"/>
      <c r="B74" s="17" t="s">
        <v>13</v>
      </c>
      <c r="C74" s="18" t="s">
        <v>9</v>
      </c>
      <c r="D74" s="18"/>
      <c r="E74" s="18"/>
      <c r="F74" s="18"/>
      <c r="G74" s="18"/>
      <c r="H74" s="18"/>
      <c r="I74" s="18"/>
      <c r="J74" s="19">
        <v>136093</v>
      </c>
      <c r="K74" s="20">
        <v>231.78302945853</v>
      </c>
      <c r="L74" s="19">
        <v>38202</v>
      </c>
      <c r="M74" s="20">
        <v>234.65471912058999</v>
      </c>
      <c r="N74" s="19">
        <v>54587</v>
      </c>
      <c r="O74" s="20">
        <v>225.11548868554999</v>
      </c>
      <c r="P74" s="19">
        <v>47225</v>
      </c>
      <c r="Q74" s="20">
        <v>248.21950735521</v>
      </c>
      <c r="R74" s="19">
        <v>5400</v>
      </c>
      <c r="S74" s="20">
        <v>238.88178632866999</v>
      </c>
      <c r="T74" s="43"/>
      <c r="U74" s="43"/>
      <c r="V74" s="43"/>
      <c r="W74" s="43"/>
      <c r="X74" s="43"/>
      <c r="Y74" s="43"/>
      <c r="Z74" s="43"/>
      <c r="AA74" s="43"/>
      <c r="AB74" s="21">
        <v>84601</v>
      </c>
      <c r="AC74" s="20">
        <v>230.29332576329</v>
      </c>
      <c r="AD74" s="21">
        <v>144281</v>
      </c>
      <c r="AE74" s="20">
        <v>230.89430303312912</v>
      </c>
      <c r="AF74" s="21">
        <v>106225</v>
      </c>
      <c r="AG74" s="20">
        <v>252.6362098011391</v>
      </c>
      <c r="AH74" s="21">
        <v>110250</v>
      </c>
      <c r="AI74" s="20">
        <v>253.08944480835373</v>
      </c>
      <c r="AJ74" s="21">
        <v>445357</v>
      </c>
      <c r="AK74" s="22">
        <v>241.46044468835001</v>
      </c>
      <c r="AM74" s="16"/>
      <c r="AN74" s="17" t="s">
        <v>13</v>
      </c>
      <c r="AO74" s="18" t="s">
        <v>9</v>
      </c>
      <c r="AP74" s="19">
        <f t="shared" si="20"/>
        <v>0</v>
      </c>
      <c r="AQ74" s="20">
        <f t="shared" si="21"/>
        <v>0</v>
      </c>
      <c r="AR74" s="19">
        <f t="shared" si="22"/>
        <v>-613</v>
      </c>
      <c r="AS74" s="20">
        <f t="shared" si="23"/>
        <v>-0.35199442942212045</v>
      </c>
      <c r="AT74" s="19">
        <f t="shared" si="24"/>
        <v>-65925</v>
      </c>
      <c r="AU74" s="20">
        <f t="shared" si="25"/>
        <v>7.5213148697130521</v>
      </c>
      <c r="AV74" s="19">
        <f t="shared" si="26"/>
        <v>-6900</v>
      </c>
      <c r="AW74" s="20">
        <f t="shared" si="27"/>
        <v>6.8973545529034084</v>
      </c>
      <c r="AX74" s="19">
        <f t="shared" si="28"/>
        <v>-73438</v>
      </c>
      <c r="AY74" s="20">
        <f t="shared" si="29"/>
        <v>2.3926448573800201</v>
      </c>
    </row>
    <row r="75" spans="1:54" x14ac:dyDescent="0.25">
      <c r="A75" s="11" t="s">
        <v>14</v>
      </c>
      <c r="B75" s="12" t="s">
        <v>15</v>
      </c>
      <c r="C75" s="13" t="s">
        <v>5</v>
      </c>
      <c r="D75" s="13"/>
      <c r="E75" s="13"/>
      <c r="F75" s="13"/>
      <c r="G75" s="13"/>
      <c r="H75" s="13"/>
      <c r="I75" s="13"/>
      <c r="J75" s="30">
        <v>206167.63</v>
      </c>
      <c r="K75" s="15">
        <v>218.49403220088001</v>
      </c>
      <c r="L75" s="30">
        <v>22040.57</v>
      </c>
      <c r="M75" s="15">
        <v>244.39423408113001</v>
      </c>
      <c r="N75" s="30">
        <v>40901</v>
      </c>
      <c r="O75" s="15">
        <v>219.84961704143001</v>
      </c>
      <c r="P75" s="30">
        <v>35600</v>
      </c>
      <c r="Q75" s="15">
        <v>237.93163832473999</v>
      </c>
      <c r="R75" s="30">
        <v>57502</v>
      </c>
      <c r="S75" s="15">
        <v>230.19474441798999</v>
      </c>
      <c r="T75" s="15"/>
      <c r="U75" s="15"/>
      <c r="V75" s="15"/>
      <c r="W75" s="15"/>
      <c r="X75" s="15"/>
      <c r="Y75" s="15"/>
      <c r="Z75" s="15"/>
      <c r="AA75" s="15"/>
      <c r="AB75" s="14">
        <v>158933.29999999999</v>
      </c>
      <c r="AC75" s="15">
        <v>216.32268182376001</v>
      </c>
      <c r="AD75" s="14">
        <v>110175.90000000002</v>
      </c>
      <c r="AE75" s="15">
        <v>227.31084122183526</v>
      </c>
      <c r="AF75" s="14">
        <v>127102</v>
      </c>
      <c r="AG75" s="15">
        <v>230.10036289406153</v>
      </c>
      <c r="AH75" s="14">
        <v>165499.99999999994</v>
      </c>
      <c r="AI75" s="15">
        <v>219.90938899864659</v>
      </c>
      <c r="AJ75" s="14">
        <v>561711.19999999995</v>
      </c>
      <c r="AK75" s="15">
        <v>222.65227113562</v>
      </c>
      <c r="AM75" s="11" t="s">
        <v>14</v>
      </c>
      <c r="AN75" s="12" t="s">
        <v>15</v>
      </c>
      <c r="AO75" s="13" t="s">
        <v>5</v>
      </c>
      <c r="AP75" s="30">
        <f t="shared" si="20"/>
        <v>0</v>
      </c>
      <c r="AQ75" s="15">
        <f t="shared" si="21"/>
        <v>0</v>
      </c>
      <c r="AR75" s="30">
        <f t="shared" si="22"/>
        <v>-2743.5499999999884</v>
      </c>
      <c r="AS75" s="15">
        <f t="shared" si="23"/>
        <v>-5.2433839732821639</v>
      </c>
      <c r="AT75" s="30">
        <f t="shared" si="24"/>
        <v>-4898</v>
      </c>
      <c r="AU75" s="15">
        <f t="shared" si="25"/>
        <v>-8.4329244813399953</v>
      </c>
      <c r="AV75" s="30">
        <f t="shared" si="26"/>
        <v>66499.999999999942</v>
      </c>
      <c r="AW75" s="15">
        <f t="shared" si="27"/>
        <v>-6.9366824578988542</v>
      </c>
      <c r="AX75" s="30">
        <f t="shared" si="28"/>
        <v>58858.449999999953</v>
      </c>
      <c r="AY75" s="15">
        <f t="shared" si="29"/>
        <v>-5.2174738325799979</v>
      </c>
      <c r="AZ75" s="60">
        <f>+(AJ75*AK75)-(AJ55*AK55)</f>
        <v>10481346.503256425</v>
      </c>
      <c r="BA75" s="60">
        <f>+AX75*AK55</f>
        <v>13412059.990723541</v>
      </c>
      <c r="BB75" s="60">
        <f>+AY75*AJ75</f>
        <v>-2930713.4874671092</v>
      </c>
    </row>
    <row r="76" spans="1:54" x14ac:dyDescent="0.25">
      <c r="A76" s="16"/>
      <c r="B76" s="17" t="s">
        <v>15</v>
      </c>
      <c r="C76" s="18" t="s">
        <v>8</v>
      </c>
      <c r="D76" s="18"/>
      <c r="E76" s="18"/>
      <c r="F76" s="18"/>
      <c r="G76" s="18"/>
      <c r="H76" s="18"/>
      <c r="I76" s="18"/>
      <c r="J76" s="19">
        <v>7112</v>
      </c>
      <c r="K76" s="20">
        <v>199.44869995782</v>
      </c>
      <c r="L76" s="19">
        <v>0</v>
      </c>
      <c r="M76" s="20">
        <v>0</v>
      </c>
      <c r="N76" s="19">
        <v>0</v>
      </c>
      <c r="O76" s="20">
        <v>0</v>
      </c>
      <c r="P76" s="19">
        <v>0</v>
      </c>
      <c r="Q76" s="20">
        <v>0</v>
      </c>
      <c r="R76" s="19">
        <v>10000</v>
      </c>
      <c r="S76" s="20">
        <v>202.45034442991999</v>
      </c>
      <c r="T76" s="43"/>
      <c r="U76" s="43"/>
      <c r="V76" s="43"/>
      <c r="W76" s="43"/>
      <c r="X76" s="43"/>
      <c r="Y76" s="43"/>
      <c r="Z76" s="43"/>
      <c r="AA76" s="43"/>
      <c r="AB76" s="21">
        <v>7112</v>
      </c>
      <c r="AC76" s="20">
        <v>201.46928769684999</v>
      </c>
      <c r="AD76" s="21">
        <v>0</v>
      </c>
      <c r="AE76" s="20">
        <v>0</v>
      </c>
      <c r="AF76" s="21">
        <v>10000</v>
      </c>
      <c r="AG76" s="20">
        <v>201.01330242992029</v>
      </c>
      <c r="AH76" s="21">
        <v>21000</v>
      </c>
      <c r="AI76" s="20">
        <v>192.16847377082379</v>
      </c>
      <c r="AJ76" s="21">
        <v>38112</v>
      </c>
      <c r="AK76" s="22">
        <v>196.22482545094999</v>
      </c>
      <c r="AM76" s="16"/>
      <c r="AN76" s="17" t="s">
        <v>15</v>
      </c>
      <c r="AO76" s="18" t="s">
        <v>8</v>
      </c>
      <c r="AP76" s="19">
        <f t="shared" si="20"/>
        <v>0</v>
      </c>
      <c r="AQ76" s="20">
        <f t="shared" si="21"/>
        <v>0</v>
      </c>
      <c r="AR76" s="19">
        <f t="shared" si="22"/>
        <v>-10000</v>
      </c>
      <c r="AS76" s="20">
        <f t="shared" si="23"/>
        <v>-201.43822606993029</v>
      </c>
      <c r="AT76" s="19">
        <f t="shared" si="24"/>
        <v>10000</v>
      </c>
      <c r="AU76" s="20">
        <f t="shared" si="25"/>
        <v>201.01330242992029</v>
      </c>
      <c r="AV76" s="19">
        <f t="shared" si="26"/>
        <v>6000</v>
      </c>
      <c r="AW76" s="20">
        <f t="shared" si="27"/>
        <v>4.2998235602838122</v>
      </c>
      <c r="AX76" s="19">
        <f t="shared" si="28"/>
        <v>6000</v>
      </c>
      <c r="AY76" s="20">
        <f t="shared" si="29"/>
        <v>1.1182737582099946</v>
      </c>
    </row>
    <row r="77" spans="1:54" x14ac:dyDescent="0.25">
      <c r="A77" s="16"/>
      <c r="B77" s="17" t="s">
        <v>15</v>
      </c>
      <c r="C77" s="18" t="s">
        <v>9</v>
      </c>
      <c r="D77" s="18"/>
      <c r="E77" s="18"/>
      <c r="F77" s="18"/>
      <c r="G77" s="18"/>
      <c r="H77" s="18"/>
      <c r="I77" s="18"/>
      <c r="J77" s="19">
        <v>199055.63</v>
      </c>
      <c r="K77" s="20">
        <v>219.17449726942999</v>
      </c>
      <c r="L77" s="19">
        <v>22040.57</v>
      </c>
      <c r="M77" s="20">
        <v>244.39423408113001</v>
      </c>
      <c r="N77" s="19">
        <v>40901</v>
      </c>
      <c r="O77" s="20">
        <v>219.84961704143001</v>
      </c>
      <c r="P77" s="19">
        <v>35600</v>
      </c>
      <c r="Q77" s="20">
        <v>237.93163832473999</v>
      </c>
      <c r="R77" s="19">
        <v>47502</v>
      </c>
      <c r="S77" s="20">
        <v>236.03542480787999</v>
      </c>
      <c r="T77" s="43"/>
      <c r="U77" s="43"/>
      <c r="V77" s="43"/>
      <c r="W77" s="43"/>
      <c r="X77" s="43"/>
      <c r="Y77" s="43"/>
      <c r="Z77" s="43"/>
      <c r="AA77" s="43"/>
      <c r="AB77" s="21">
        <v>151821.29999999999</v>
      </c>
      <c r="AC77" s="20">
        <v>217.01848234075001</v>
      </c>
      <c r="AD77" s="21">
        <v>110175.90000000002</v>
      </c>
      <c r="AE77" s="20">
        <v>227.44127283165633</v>
      </c>
      <c r="AF77" s="21">
        <v>117102</v>
      </c>
      <c r="AG77" s="20">
        <v>232.4615538612662</v>
      </c>
      <c r="AH77" s="21">
        <v>144500</v>
      </c>
      <c r="AI77" s="20">
        <v>223.94094069269897</v>
      </c>
      <c r="AJ77" s="21">
        <v>523599.2</v>
      </c>
      <c r="AK77" s="22">
        <v>224.57588524720001</v>
      </c>
      <c r="AM77" s="16"/>
      <c r="AN77" s="17" t="s">
        <v>15</v>
      </c>
      <c r="AO77" s="18" t="s">
        <v>9</v>
      </c>
      <c r="AP77" s="19">
        <f t="shared" si="20"/>
        <v>0</v>
      </c>
      <c r="AQ77" s="20">
        <f t="shared" si="21"/>
        <v>0</v>
      </c>
      <c r="AR77" s="19">
        <f t="shared" si="22"/>
        <v>7256.4500000000116</v>
      </c>
      <c r="AS77" s="20">
        <f t="shared" si="23"/>
        <v>-8.1362875178236891</v>
      </c>
      <c r="AT77" s="19">
        <f t="shared" si="24"/>
        <v>-14898</v>
      </c>
      <c r="AU77" s="20">
        <f t="shared" si="25"/>
        <v>-6.0717335141352748</v>
      </c>
      <c r="AV77" s="19">
        <f t="shared" si="26"/>
        <v>60500</v>
      </c>
      <c r="AW77" s="20">
        <f t="shared" si="27"/>
        <v>-9.8653845577416064</v>
      </c>
      <c r="AX77" s="19">
        <f t="shared" si="28"/>
        <v>52858.450000000012</v>
      </c>
      <c r="AY77" s="20">
        <f t="shared" si="29"/>
        <v>-5.5288301637799862</v>
      </c>
    </row>
    <row r="78" spans="1:54" x14ac:dyDescent="0.25">
      <c r="A78" s="11" t="s">
        <v>16</v>
      </c>
      <c r="B78" s="12" t="s">
        <v>17</v>
      </c>
      <c r="C78" s="13" t="s">
        <v>5</v>
      </c>
      <c r="D78" s="13"/>
      <c r="E78" s="13"/>
      <c r="F78" s="13"/>
      <c r="G78" s="13"/>
      <c r="H78" s="13"/>
      <c r="I78" s="13"/>
      <c r="J78" s="30">
        <v>49623</v>
      </c>
      <c r="K78" s="15">
        <v>211.18050258145999</v>
      </c>
      <c r="L78" s="30">
        <v>0</v>
      </c>
      <c r="M78" s="15">
        <v>0</v>
      </c>
      <c r="N78" s="30">
        <v>0</v>
      </c>
      <c r="O78" s="15">
        <v>0</v>
      </c>
      <c r="P78" s="30">
        <v>0</v>
      </c>
      <c r="Q78" s="15">
        <v>0</v>
      </c>
      <c r="R78" s="30">
        <v>0</v>
      </c>
      <c r="S78" s="15">
        <v>0</v>
      </c>
      <c r="T78" s="15"/>
      <c r="U78" s="15"/>
      <c r="V78" s="15"/>
      <c r="W78" s="15"/>
      <c r="X78" s="15"/>
      <c r="Y78" s="15"/>
      <c r="Z78" s="15"/>
      <c r="AA78" s="15"/>
      <c r="AB78" s="14">
        <v>0</v>
      </c>
      <c r="AC78" s="15">
        <v>0</v>
      </c>
      <c r="AD78" s="14">
        <v>49623</v>
      </c>
      <c r="AE78" s="15">
        <v>211.18050258146425</v>
      </c>
      <c r="AF78" s="14">
        <v>0</v>
      </c>
      <c r="AG78" s="15">
        <v>0</v>
      </c>
      <c r="AH78" s="14">
        <v>102000</v>
      </c>
      <c r="AI78" s="15">
        <v>200.95207127742154</v>
      </c>
      <c r="AJ78" s="14">
        <v>151623</v>
      </c>
      <c r="AK78" s="15">
        <v>204.29962043949001</v>
      </c>
      <c r="AM78" s="11" t="s">
        <v>16</v>
      </c>
      <c r="AN78" s="12" t="s">
        <v>17</v>
      </c>
      <c r="AO78" s="13" t="s">
        <v>5</v>
      </c>
      <c r="AP78" s="36">
        <f t="shared" si="20"/>
        <v>0</v>
      </c>
      <c r="AQ78" s="37">
        <f t="shared" si="21"/>
        <v>0</v>
      </c>
      <c r="AR78" s="36">
        <f t="shared" si="22"/>
        <v>0</v>
      </c>
      <c r="AS78" s="37">
        <f t="shared" si="23"/>
        <v>3.4630598375350417</v>
      </c>
      <c r="AT78" s="36">
        <f t="shared" si="24"/>
        <v>-31000</v>
      </c>
      <c r="AU78" s="37">
        <f t="shared" si="25"/>
        <v>-212.28304072012909</v>
      </c>
      <c r="AV78" s="36">
        <f t="shared" si="26"/>
        <v>31000</v>
      </c>
      <c r="AW78" s="37">
        <f t="shared" si="27"/>
        <v>-7.5069667584798481</v>
      </c>
      <c r="AX78" s="36">
        <f t="shared" si="28"/>
        <v>0</v>
      </c>
      <c r="AY78" s="37">
        <f t="shared" si="29"/>
        <v>-4.6985435867799765</v>
      </c>
      <c r="AZ78" s="60">
        <f>+(AJ78*AK78)-(AJ58*AK58)</f>
        <v>-712407.27425833791</v>
      </c>
      <c r="BA78" s="60">
        <f>+AX78*AK58</f>
        <v>0</v>
      </c>
      <c r="BB78" s="60">
        <f>+AY78*AJ78</f>
        <v>-712407.27425834036</v>
      </c>
    </row>
    <row r="79" spans="1:54" x14ac:dyDescent="0.25">
      <c r="A79" s="16"/>
      <c r="B79" s="17" t="s">
        <v>17</v>
      </c>
      <c r="C79" s="18" t="s">
        <v>8</v>
      </c>
      <c r="D79" s="18"/>
      <c r="E79" s="18"/>
      <c r="F79" s="18"/>
      <c r="G79" s="18"/>
      <c r="H79" s="18"/>
      <c r="I79" s="18"/>
      <c r="J79" s="19">
        <v>23915</v>
      </c>
      <c r="K79" s="20">
        <v>206.00605721095999</v>
      </c>
      <c r="L79" s="19">
        <v>0</v>
      </c>
      <c r="M79" s="20">
        <v>0</v>
      </c>
      <c r="N79" s="19">
        <v>0</v>
      </c>
      <c r="O79" s="20">
        <v>0</v>
      </c>
      <c r="P79" s="19">
        <v>0</v>
      </c>
      <c r="Q79" s="20">
        <v>0</v>
      </c>
      <c r="R79" s="19">
        <v>0</v>
      </c>
      <c r="S79" s="20">
        <v>0</v>
      </c>
      <c r="T79" s="43"/>
      <c r="U79" s="43"/>
      <c r="V79" s="43"/>
      <c r="W79" s="43"/>
      <c r="X79" s="43"/>
      <c r="Y79" s="43"/>
      <c r="Z79" s="43"/>
      <c r="AA79" s="43"/>
      <c r="AB79" s="21">
        <v>0</v>
      </c>
      <c r="AC79" s="20">
        <v>0</v>
      </c>
      <c r="AD79" s="21">
        <v>23915</v>
      </c>
      <c r="AE79" s="20">
        <v>206.00605721095545</v>
      </c>
      <c r="AF79" s="21">
        <v>0</v>
      </c>
      <c r="AG79" s="20">
        <v>0</v>
      </c>
      <c r="AH79" s="21">
        <v>0</v>
      </c>
      <c r="AI79" s="20">
        <v>0</v>
      </c>
      <c r="AJ79" s="21">
        <v>23915</v>
      </c>
      <c r="AK79" s="22">
        <v>206.00605721095999</v>
      </c>
      <c r="AM79" s="16"/>
      <c r="AN79" s="17" t="s">
        <v>17</v>
      </c>
      <c r="AO79" s="18" t="s">
        <v>8</v>
      </c>
      <c r="AP79" s="34">
        <f t="shared" si="20"/>
        <v>0</v>
      </c>
      <c r="AQ79" s="35">
        <f t="shared" si="21"/>
        <v>0</v>
      </c>
      <c r="AR79" s="34">
        <f t="shared" si="22"/>
        <v>0</v>
      </c>
      <c r="AS79" s="35">
        <f t="shared" si="23"/>
        <v>3.4568430305874642</v>
      </c>
      <c r="AT79" s="34">
        <f t="shared" si="24"/>
        <v>0</v>
      </c>
      <c r="AU79" s="35">
        <f t="shared" si="25"/>
        <v>0</v>
      </c>
      <c r="AV79" s="34">
        <f t="shared" si="26"/>
        <v>0</v>
      </c>
      <c r="AW79" s="35">
        <f t="shared" si="27"/>
        <v>0</v>
      </c>
      <c r="AX79" s="34">
        <f t="shared" si="28"/>
        <v>0</v>
      </c>
      <c r="AY79" s="35">
        <f t="shared" si="29"/>
        <v>3.4568430305899938</v>
      </c>
    </row>
    <row r="80" spans="1:54" x14ac:dyDescent="0.25">
      <c r="A80" s="16"/>
      <c r="B80" s="17" t="s">
        <v>17</v>
      </c>
      <c r="C80" s="18" t="s">
        <v>9</v>
      </c>
      <c r="D80" s="18"/>
      <c r="E80" s="18"/>
      <c r="F80" s="18"/>
      <c r="G80" s="18"/>
      <c r="H80" s="18"/>
      <c r="I80" s="18"/>
      <c r="J80" s="19">
        <v>25708</v>
      </c>
      <c r="K80" s="20">
        <v>215.99405715731001</v>
      </c>
      <c r="L80" s="19">
        <v>0</v>
      </c>
      <c r="M80" s="20">
        <v>0</v>
      </c>
      <c r="N80" s="19">
        <v>0</v>
      </c>
      <c r="O80" s="20">
        <v>0</v>
      </c>
      <c r="P80" s="19">
        <v>0</v>
      </c>
      <c r="Q80" s="20">
        <v>0</v>
      </c>
      <c r="R80" s="19">
        <v>0</v>
      </c>
      <c r="S80" s="20">
        <v>0</v>
      </c>
      <c r="T80" s="43"/>
      <c r="U80" s="43"/>
      <c r="V80" s="43"/>
      <c r="W80" s="43"/>
      <c r="X80" s="43"/>
      <c r="Y80" s="43"/>
      <c r="Z80" s="43"/>
      <c r="AA80" s="43"/>
      <c r="AB80" s="21">
        <v>0</v>
      </c>
      <c r="AC80" s="20">
        <v>0</v>
      </c>
      <c r="AD80" s="21">
        <v>25708</v>
      </c>
      <c r="AE80" s="20">
        <v>215.99405715730512</v>
      </c>
      <c r="AF80" s="21">
        <v>0</v>
      </c>
      <c r="AG80" s="20">
        <v>0</v>
      </c>
      <c r="AH80" s="21">
        <v>102000</v>
      </c>
      <c r="AI80" s="20">
        <v>200.95207127742154</v>
      </c>
      <c r="AJ80" s="21">
        <v>127708</v>
      </c>
      <c r="AK80" s="22">
        <v>203.98006774593</v>
      </c>
      <c r="AM80" s="16"/>
      <c r="AN80" s="17" t="s">
        <v>17</v>
      </c>
      <c r="AO80" s="18" t="s">
        <v>9</v>
      </c>
      <c r="AP80" s="34">
        <f t="shared" si="20"/>
        <v>0</v>
      </c>
      <c r="AQ80" s="35">
        <f t="shared" si="21"/>
        <v>0</v>
      </c>
      <c r="AR80" s="34">
        <f t="shared" si="22"/>
        <v>0</v>
      </c>
      <c r="AS80" s="35">
        <f t="shared" si="23"/>
        <v>3.4688430543565971</v>
      </c>
      <c r="AT80" s="34">
        <f t="shared" si="24"/>
        <v>-31000</v>
      </c>
      <c r="AU80" s="35">
        <f t="shared" si="25"/>
        <v>-212.28304072014194</v>
      </c>
      <c r="AV80" s="34">
        <f t="shared" si="26"/>
        <v>31000</v>
      </c>
      <c r="AW80" s="35">
        <f t="shared" si="27"/>
        <v>-7.5069667584658077</v>
      </c>
      <c r="AX80" s="34">
        <f t="shared" si="28"/>
        <v>0</v>
      </c>
      <c r="AY80" s="35">
        <f t="shared" si="29"/>
        <v>-6.2257468234899989</v>
      </c>
    </row>
    <row r="81" spans="1:54" x14ac:dyDescent="0.25">
      <c r="A81" s="48"/>
      <c r="B81" s="49"/>
      <c r="C81" s="50"/>
      <c r="D81" s="50"/>
      <c r="E81" s="50"/>
      <c r="F81" s="50"/>
      <c r="G81" s="50"/>
      <c r="H81" s="50"/>
      <c r="I81" s="50"/>
      <c r="J81" s="51"/>
      <c r="K81" s="52"/>
      <c r="L81" s="51"/>
      <c r="M81" s="52"/>
      <c r="N81" s="51"/>
      <c r="O81" s="52"/>
      <c r="P81" s="51"/>
      <c r="Q81" s="52"/>
      <c r="R81" s="51"/>
      <c r="S81" s="52"/>
      <c r="T81" s="52"/>
      <c r="U81" s="52"/>
      <c r="V81" s="52"/>
      <c r="W81" s="52"/>
      <c r="X81" s="52"/>
      <c r="Y81" s="52"/>
      <c r="Z81" s="52"/>
      <c r="AA81" s="52"/>
      <c r="AB81" s="53"/>
      <c r="AC81" s="52"/>
      <c r="AD81" s="53"/>
      <c r="AE81" s="52"/>
      <c r="AF81" s="53"/>
      <c r="AG81" s="52"/>
      <c r="AH81" s="53"/>
      <c r="AI81" s="52"/>
      <c r="AJ81" s="53"/>
      <c r="AK81" s="52"/>
    </row>
    <row r="82" spans="1:54" ht="7.5" customHeight="1" x14ac:dyDescent="0.25"/>
    <row r="83" spans="1:54" s="2" customFormat="1" ht="37.5" customHeight="1" x14ac:dyDescent="0.4">
      <c r="A83" s="47" t="s">
        <v>39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63" t="s">
        <v>36</v>
      </c>
      <c r="M83" s="63"/>
      <c r="N83" s="63" t="s">
        <v>37</v>
      </c>
      <c r="O83" s="63"/>
      <c r="P83" s="63" t="s">
        <v>35</v>
      </c>
      <c r="Q83" s="63"/>
      <c r="R83" s="63" t="s">
        <v>19</v>
      </c>
      <c r="S83" s="63"/>
      <c r="T83" s="63" t="s">
        <v>20</v>
      </c>
      <c r="U83" s="63"/>
      <c r="V83" s="42"/>
      <c r="W83" s="42"/>
      <c r="X83" s="42"/>
      <c r="Y83" s="42"/>
      <c r="Z83" s="42"/>
      <c r="AA83" s="42"/>
      <c r="AB83" s="63" t="s">
        <v>23</v>
      </c>
      <c r="AC83" s="63"/>
      <c r="AD83" s="63" t="s">
        <v>38</v>
      </c>
      <c r="AE83" s="63"/>
      <c r="AF83" s="63" t="s">
        <v>25</v>
      </c>
      <c r="AG83" s="63"/>
      <c r="AH83" s="63" t="s">
        <v>26</v>
      </c>
      <c r="AI83" s="63"/>
      <c r="AJ83" s="63" t="s">
        <v>27</v>
      </c>
      <c r="AK83" s="63"/>
      <c r="AM83" s="47" t="s">
        <v>57</v>
      </c>
      <c r="AN83" s="1"/>
      <c r="AO83" s="1"/>
      <c r="AP83" s="63" t="s">
        <v>23</v>
      </c>
      <c r="AQ83" s="63"/>
      <c r="AR83" s="63" t="s">
        <v>24</v>
      </c>
      <c r="AS83" s="63"/>
      <c r="AT83" s="63" t="s">
        <v>25</v>
      </c>
      <c r="AU83" s="63"/>
      <c r="AV83" s="63" t="s">
        <v>26</v>
      </c>
      <c r="AW83" s="63"/>
      <c r="AX83" s="63" t="s">
        <v>27</v>
      </c>
      <c r="AY83" s="63"/>
      <c r="AZ83" s="61"/>
      <c r="BA83" s="61"/>
      <c r="BB83" s="61"/>
    </row>
    <row r="84" spans="1:54" ht="17.25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 t="s">
        <v>1</v>
      </c>
      <c r="M84" s="5" t="s">
        <v>2</v>
      </c>
      <c r="N84" s="4" t="s">
        <v>1</v>
      </c>
      <c r="O84" s="5" t="s">
        <v>2</v>
      </c>
      <c r="P84" s="4" t="s">
        <v>1</v>
      </c>
      <c r="Q84" s="5" t="s">
        <v>2</v>
      </c>
      <c r="R84" s="4" t="s">
        <v>1</v>
      </c>
      <c r="S84" s="5" t="s">
        <v>2</v>
      </c>
      <c r="T84" s="4" t="s">
        <v>1</v>
      </c>
      <c r="U84" s="5" t="s">
        <v>2</v>
      </c>
      <c r="V84" s="5"/>
      <c r="W84" s="5"/>
      <c r="X84" s="5"/>
      <c r="Y84" s="5"/>
      <c r="Z84" s="5"/>
      <c r="AA84" s="5"/>
      <c r="AB84" s="4" t="s">
        <v>1</v>
      </c>
      <c r="AC84" s="5" t="s">
        <v>65</v>
      </c>
      <c r="AD84" s="4" t="s">
        <v>1</v>
      </c>
      <c r="AE84" s="5" t="s">
        <v>65</v>
      </c>
      <c r="AF84" s="4" t="s">
        <v>1</v>
      </c>
      <c r="AG84" s="5" t="s">
        <v>65</v>
      </c>
      <c r="AH84" s="4" t="s">
        <v>1</v>
      </c>
      <c r="AI84" s="5" t="s">
        <v>65</v>
      </c>
      <c r="AJ84" s="4" t="s">
        <v>1</v>
      </c>
      <c r="AK84" s="5" t="s">
        <v>65</v>
      </c>
      <c r="AM84" s="3"/>
      <c r="AN84" s="3"/>
      <c r="AO84" s="3"/>
      <c r="AP84" s="4" t="s">
        <v>1</v>
      </c>
      <c r="AQ84" s="5" t="s">
        <v>64</v>
      </c>
      <c r="AR84" s="4" t="s">
        <v>1</v>
      </c>
      <c r="AS84" s="5" t="s">
        <v>64</v>
      </c>
      <c r="AT84" s="4" t="s">
        <v>1</v>
      </c>
      <c r="AU84" s="5" t="s">
        <v>64</v>
      </c>
      <c r="AV84" s="4" t="s">
        <v>1</v>
      </c>
      <c r="AW84" s="5" t="s">
        <v>64</v>
      </c>
      <c r="AX84" s="4" t="s">
        <v>1</v>
      </c>
      <c r="AY84" s="5" t="s">
        <v>64</v>
      </c>
      <c r="AZ84" s="62" t="s">
        <v>63</v>
      </c>
      <c r="BA84" s="62" t="s">
        <v>61</v>
      </c>
      <c r="BB84" s="62" t="s">
        <v>62</v>
      </c>
    </row>
    <row r="85" spans="1:54" x14ac:dyDescent="0.25">
      <c r="A85" s="6" t="s">
        <v>3</v>
      </c>
      <c r="B85" s="7" t="s">
        <v>4</v>
      </c>
      <c r="C85" s="8" t="s">
        <v>5</v>
      </c>
      <c r="D85" s="8"/>
      <c r="E85" s="8"/>
      <c r="F85" s="8"/>
      <c r="G85" s="8"/>
      <c r="H85" s="8"/>
      <c r="I85" s="8"/>
      <c r="J85" s="8"/>
      <c r="K85" s="8"/>
      <c r="L85" s="9">
        <v>5185615.8899999997</v>
      </c>
      <c r="M85" s="10">
        <v>226.97940360313001</v>
      </c>
      <c r="N85" s="9">
        <v>1165818.67</v>
      </c>
      <c r="O85" s="10">
        <v>234.81633676371001</v>
      </c>
      <c r="P85" s="9">
        <v>1178596</v>
      </c>
      <c r="Q85" s="10">
        <v>232.51750461839001</v>
      </c>
      <c r="R85" s="9">
        <v>1136002</v>
      </c>
      <c r="S85" s="10">
        <v>247.18222043156001</v>
      </c>
      <c r="T85" s="9">
        <v>1021446</v>
      </c>
      <c r="U85" s="10">
        <v>235.58288468068</v>
      </c>
      <c r="V85" s="10"/>
      <c r="W85" s="10"/>
      <c r="X85" s="10"/>
      <c r="Y85" s="10"/>
      <c r="Z85" s="10"/>
      <c r="AA85" s="10"/>
      <c r="AB85" s="9">
        <v>3117646.32</v>
      </c>
      <c r="AC85" s="10">
        <v>222.35584970702999</v>
      </c>
      <c r="AD85" s="9">
        <v>3233788.2399999998</v>
      </c>
      <c r="AE85" s="10">
        <v>234.26220848573715</v>
      </c>
      <c r="AF85" s="9">
        <v>3336044.0000000005</v>
      </c>
      <c r="AG85" s="10">
        <v>238.44976051679774</v>
      </c>
      <c r="AH85" s="9">
        <v>3357550.0099999993</v>
      </c>
      <c r="AI85" s="10">
        <v>227.77637096637034</v>
      </c>
      <c r="AJ85" s="9">
        <v>13045028.57</v>
      </c>
      <c r="AK85" s="10">
        <v>230.81825423220999</v>
      </c>
      <c r="AM85" s="6" t="s">
        <v>3</v>
      </c>
      <c r="AN85" s="7" t="s">
        <v>4</v>
      </c>
      <c r="AO85" s="8" t="s">
        <v>5</v>
      </c>
      <c r="AP85" s="9">
        <f t="shared" ref="AP85:AP100" si="30">+AB85-AB65</f>
        <v>0</v>
      </c>
      <c r="AQ85" s="10">
        <f t="shared" ref="AQ85:AQ100" si="31">+AC85-AC65</f>
        <v>0</v>
      </c>
      <c r="AR85" s="9">
        <f t="shared" ref="AR85:AR100" si="32">+AD85-AD65</f>
        <v>98187.339999999851</v>
      </c>
      <c r="AS85" s="10">
        <f t="shared" ref="AS85:AS100" si="33">+AE85-AE65</f>
        <v>1.4822470902020939</v>
      </c>
      <c r="AT85" s="9">
        <f t="shared" ref="AT85:AT100" si="34">+AF85-AF65</f>
        <v>-99254</v>
      </c>
      <c r="AU85" s="10">
        <f t="shared" ref="AU85:AU100" si="35">+AG85-AG65</f>
        <v>1.7914396808470485</v>
      </c>
      <c r="AV85" s="9">
        <f t="shared" ref="AV85:AV100" si="36">+AH85-AH65</f>
        <v>0</v>
      </c>
      <c r="AW85" s="10">
        <f t="shared" ref="AW85:AW100" si="37">+AI85-AI65</f>
        <v>-2.9672264645341784E-11</v>
      </c>
      <c r="AX85" s="9">
        <f t="shared" ref="AX85:AX100" si="38">+AJ85-AJ65</f>
        <v>-1066.660000000149</v>
      </c>
      <c r="AY85" s="10">
        <f t="shared" ref="AY85:AY100" si="39">+AK85-AK65</f>
        <v>0.79583656735999853</v>
      </c>
      <c r="AZ85" s="60">
        <f>+(AJ85*AK85)-(AJ65*AK65)</f>
        <v>10136355.046235561</v>
      </c>
      <c r="BA85" s="60">
        <f>+AX85*AK65</f>
        <v>-245355.71202642316</v>
      </c>
      <c r="BB85" s="60">
        <f>+AY85*AJ85</f>
        <v>10381710.75826191</v>
      </c>
    </row>
    <row r="86" spans="1:54" x14ac:dyDescent="0.25">
      <c r="A86" s="11" t="s">
        <v>6</v>
      </c>
      <c r="B86" s="12" t="s">
        <v>7</v>
      </c>
      <c r="C86" s="13" t="s">
        <v>5</v>
      </c>
      <c r="D86" s="13"/>
      <c r="E86" s="13"/>
      <c r="F86" s="13"/>
      <c r="G86" s="13"/>
      <c r="H86" s="13"/>
      <c r="I86" s="13"/>
      <c r="J86" s="13"/>
      <c r="K86" s="13"/>
      <c r="L86" s="14">
        <v>3617768</v>
      </c>
      <c r="M86" s="15">
        <v>218.42700820447999</v>
      </c>
      <c r="N86" s="14">
        <v>591155</v>
      </c>
      <c r="O86" s="15">
        <v>214.84231457396001</v>
      </c>
      <c r="P86" s="14">
        <v>638629</v>
      </c>
      <c r="Q86" s="15">
        <v>215.09635260261001</v>
      </c>
      <c r="R86" s="14">
        <v>403501</v>
      </c>
      <c r="S86" s="15">
        <v>232.85994555286999</v>
      </c>
      <c r="T86" s="14">
        <v>518986</v>
      </c>
      <c r="U86" s="15">
        <v>220.89424544689001</v>
      </c>
      <c r="V86" s="15"/>
      <c r="W86" s="15"/>
      <c r="X86" s="15"/>
      <c r="Y86" s="15"/>
      <c r="Z86" s="15"/>
      <c r="AA86" s="15"/>
      <c r="AB86" s="14">
        <v>2264391</v>
      </c>
      <c r="AC86" s="15">
        <v>213.94961729432001</v>
      </c>
      <c r="AD86" s="14">
        <v>1944532</v>
      </c>
      <c r="AE86" s="15">
        <v>222.55111319081783</v>
      </c>
      <c r="AF86" s="14">
        <v>1561116</v>
      </c>
      <c r="AG86" s="15">
        <v>221.61518447337039</v>
      </c>
      <c r="AH86" s="14">
        <v>1997300</v>
      </c>
      <c r="AI86" s="15">
        <v>219.91082640239324</v>
      </c>
      <c r="AJ86" s="14">
        <v>7767339</v>
      </c>
      <c r="AK86" s="15">
        <v>219.17650986877999</v>
      </c>
      <c r="AM86" s="11" t="s">
        <v>6</v>
      </c>
      <c r="AN86" s="12" t="s">
        <v>7</v>
      </c>
      <c r="AO86" s="13" t="s">
        <v>5</v>
      </c>
      <c r="AP86" s="14">
        <f t="shared" si="30"/>
        <v>0</v>
      </c>
      <c r="AQ86" s="15">
        <f t="shared" si="31"/>
        <v>0</v>
      </c>
      <c r="AR86" s="14">
        <f t="shared" si="32"/>
        <v>68299</v>
      </c>
      <c r="AS86" s="15">
        <f t="shared" si="33"/>
        <v>1.6918157152125275</v>
      </c>
      <c r="AT86" s="14">
        <f t="shared" si="34"/>
        <v>61927</v>
      </c>
      <c r="AU86" s="15">
        <f t="shared" si="35"/>
        <v>4.2724264456967092</v>
      </c>
      <c r="AV86" s="14">
        <f t="shared" si="36"/>
        <v>0</v>
      </c>
      <c r="AW86" s="15">
        <f t="shared" si="37"/>
        <v>-5.0135895435232669E-11</v>
      </c>
      <c r="AX86" s="14">
        <f t="shared" si="38"/>
        <v>130226</v>
      </c>
      <c r="AY86" s="15">
        <f t="shared" si="39"/>
        <v>1.3042778128199757</v>
      </c>
      <c r="AZ86" s="60">
        <f>+(AJ86*AK86)-(AJ66*AK66)</f>
        <v>38503397.214070797</v>
      </c>
      <c r="BA86" s="60">
        <f>+AX86*AK66</f>
        <v>28372629.291719448</v>
      </c>
      <c r="BB86" s="60">
        <f>+AY86*AJ86</f>
        <v>10130767.922351297</v>
      </c>
    </row>
    <row r="87" spans="1:54" x14ac:dyDescent="0.25">
      <c r="A87" s="16"/>
      <c r="B87" s="17" t="s">
        <v>7</v>
      </c>
      <c r="C87" s="18" t="s">
        <v>8</v>
      </c>
      <c r="D87" s="18"/>
      <c r="E87" s="18"/>
      <c r="F87" s="18"/>
      <c r="G87" s="18"/>
      <c r="H87" s="18"/>
      <c r="I87" s="18"/>
      <c r="J87" s="18"/>
      <c r="K87" s="18"/>
      <c r="L87" s="19">
        <v>2373470</v>
      </c>
      <c r="M87" s="20">
        <v>213.01319012395001</v>
      </c>
      <c r="N87" s="19">
        <v>495383</v>
      </c>
      <c r="O87" s="20">
        <v>208.70167034945001</v>
      </c>
      <c r="P87" s="19">
        <v>468503</v>
      </c>
      <c r="Q87" s="20">
        <v>210.15074762802999</v>
      </c>
      <c r="R87" s="19">
        <v>318601</v>
      </c>
      <c r="S87" s="20">
        <v>222.36375060450001</v>
      </c>
      <c r="T87" s="19">
        <v>426950</v>
      </c>
      <c r="U87" s="20">
        <v>214.13163002219</v>
      </c>
      <c r="V87" s="43"/>
      <c r="W87" s="43"/>
      <c r="X87" s="43"/>
      <c r="Y87" s="43"/>
      <c r="Z87" s="43"/>
      <c r="AA87" s="43"/>
      <c r="AB87" s="21">
        <v>1461540</v>
      </c>
      <c r="AC87" s="20">
        <v>208.47817128317001</v>
      </c>
      <c r="AD87" s="21">
        <v>1407313</v>
      </c>
      <c r="AE87" s="20">
        <v>216.2052716552862</v>
      </c>
      <c r="AF87" s="21">
        <v>1214054</v>
      </c>
      <c r="AG87" s="20">
        <v>214.75574271020071</v>
      </c>
      <c r="AH87" s="21">
        <v>1454600</v>
      </c>
      <c r="AI87" s="20">
        <v>213.54673950961768</v>
      </c>
      <c r="AJ87" s="21">
        <v>5537507</v>
      </c>
      <c r="AK87" s="22">
        <v>213.14967758545001</v>
      </c>
      <c r="AM87" s="16"/>
      <c r="AN87" s="17" t="s">
        <v>7</v>
      </c>
      <c r="AO87" s="18" t="s">
        <v>8</v>
      </c>
      <c r="AP87" s="19">
        <f t="shared" si="30"/>
        <v>0</v>
      </c>
      <c r="AQ87" s="20">
        <f t="shared" si="31"/>
        <v>0</v>
      </c>
      <c r="AR87" s="19">
        <f t="shared" si="32"/>
        <v>46143</v>
      </c>
      <c r="AS87" s="20">
        <f t="shared" si="33"/>
        <v>1.4787366977969043</v>
      </c>
      <c r="AT87" s="19">
        <f t="shared" si="34"/>
        <v>-14849</v>
      </c>
      <c r="AU87" s="20">
        <f t="shared" si="35"/>
        <v>2.1450250057521885</v>
      </c>
      <c r="AV87" s="19">
        <f t="shared" si="36"/>
        <v>0</v>
      </c>
      <c r="AW87" s="20">
        <f t="shared" si="37"/>
        <v>2.0406787371030077E-11</v>
      </c>
      <c r="AX87" s="19">
        <f t="shared" si="38"/>
        <v>31294</v>
      </c>
      <c r="AY87" s="20">
        <f t="shared" si="39"/>
        <v>0.86556504655999333</v>
      </c>
    </row>
    <row r="88" spans="1:54" x14ac:dyDescent="0.25">
      <c r="A88" s="23"/>
      <c r="B88" s="24" t="s">
        <v>7</v>
      </c>
      <c r="C88" s="25" t="s">
        <v>9</v>
      </c>
      <c r="D88" s="25"/>
      <c r="E88" s="25"/>
      <c r="F88" s="25"/>
      <c r="G88" s="25"/>
      <c r="H88" s="25"/>
      <c r="I88" s="25"/>
      <c r="J88" s="25"/>
      <c r="K88" s="25"/>
      <c r="L88" s="26">
        <v>1244298</v>
      </c>
      <c r="M88" s="27">
        <v>228.75374247518999</v>
      </c>
      <c r="N88" s="26">
        <v>95772</v>
      </c>
      <c r="O88" s="27">
        <v>246.60494621858999</v>
      </c>
      <c r="P88" s="26">
        <v>170126</v>
      </c>
      <c r="Q88" s="27">
        <v>228.71585090037999</v>
      </c>
      <c r="R88" s="26">
        <v>84900</v>
      </c>
      <c r="S88" s="27">
        <v>272.24861701044</v>
      </c>
      <c r="T88" s="26">
        <v>92036</v>
      </c>
      <c r="U88" s="27">
        <v>252.26565071848</v>
      </c>
      <c r="V88" s="44"/>
      <c r="W88" s="44"/>
      <c r="X88" s="44"/>
      <c r="Y88" s="44"/>
      <c r="Z88" s="44"/>
      <c r="AA88" s="44"/>
      <c r="AB88" s="28">
        <v>802851</v>
      </c>
      <c r="AC88" s="27">
        <v>223.91004233351001</v>
      </c>
      <c r="AD88" s="28">
        <v>537219</v>
      </c>
      <c r="AE88" s="27">
        <v>239.17484632179639</v>
      </c>
      <c r="AF88" s="28">
        <v>347062</v>
      </c>
      <c r="AG88" s="27">
        <v>245.61012690525038</v>
      </c>
      <c r="AH88" s="28">
        <v>542700</v>
      </c>
      <c r="AI88" s="27">
        <v>236.9685024560163</v>
      </c>
      <c r="AJ88" s="28">
        <v>2229832</v>
      </c>
      <c r="AK88" s="29">
        <v>234.14338896855</v>
      </c>
      <c r="AM88" s="23"/>
      <c r="AN88" s="24" t="s">
        <v>7</v>
      </c>
      <c r="AO88" s="25" t="s">
        <v>9</v>
      </c>
      <c r="AP88" s="26">
        <f t="shared" si="30"/>
        <v>0</v>
      </c>
      <c r="AQ88" s="27">
        <f t="shared" si="31"/>
        <v>0</v>
      </c>
      <c r="AR88" s="26">
        <f t="shared" si="32"/>
        <v>22156</v>
      </c>
      <c r="AS88" s="27">
        <f t="shared" si="33"/>
        <v>2.108342433031055</v>
      </c>
      <c r="AT88" s="26">
        <f t="shared" si="34"/>
        <v>76776</v>
      </c>
      <c r="AU88" s="27">
        <f t="shared" si="35"/>
        <v>6.752312421185195</v>
      </c>
      <c r="AV88" s="26">
        <f t="shared" si="36"/>
        <v>0</v>
      </c>
      <c r="AW88" s="27">
        <f t="shared" si="37"/>
        <v>-1.8218315744888969E-11</v>
      </c>
      <c r="AX88" s="26">
        <f t="shared" si="38"/>
        <v>98932</v>
      </c>
      <c r="AY88" s="27">
        <f t="shared" si="39"/>
        <v>1.8315415714500034</v>
      </c>
    </row>
    <row r="89" spans="1:54" x14ac:dyDescent="0.25">
      <c r="A89" s="11" t="s">
        <v>10</v>
      </c>
      <c r="B89" s="12" t="s">
        <v>11</v>
      </c>
      <c r="C89" s="13" t="s">
        <v>5</v>
      </c>
      <c r="D89" s="13"/>
      <c r="E89" s="13"/>
      <c r="F89" s="13"/>
      <c r="G89" s="13"/>
      <c r="H89" s="13"/>
      <c r="I89" s="13"/>
      <c r="J89" s="13"/>
      <c r="K89" s="13"/>
      <c r="L89" s="30">
        <v>1092936</v>
      </c>
      <c r="M89" s="15">
        <v>257.47168121435999</v>
      </c>
      <c r="N89" s="30">
        <v>476289</v>
      </c>
      <c r="O89" s="15">
        <v>258.98912174922998</v>
      </c>
      <c r="P89" s="30">
        <v>447867</v>
      </c>
      <c r="Q89" s="15">
        <v>252.43043383977999</v>
      </c>
      <c r="R89" s="30">
        <v>650287</v>
      </c>
      <c r="S89" s="15">
        <v>256.28447225510001</v>
      </c>
      <c r="T89" s="30">
        <v>407600</v>
      </c>
      <c r="U89" s="15">
        <v>254.36339674259</v>
      </c>
      <c r="V89" s="15"/>
      <c r="W89" s="15"/>
      <c r="X89" s="15"/>
      <c r="Y89" s="15"/>
      <c r="Z89" s="15"/>
      <c r="AA89" s="15"/>
      <c r="AB89" s="14">
        <v>595830</v>
      </c>
      <c r="AC89" s="15">
        <v>256.01614568886998</v>
      </c>
      <c r="AD89" s="14">
        <v>973395</v>
      </c>
      <c r="AE89" s="15">
        <v>259.10513111606349</v>
      </c>
      <c r="AF89" s="14">
        <v>1505754</v>
      </c>
      <c r="AG89" s="15">
        <v>254.61811307434684</v>
      </c>
      <c r="AH89" s="14">
        <v>982500.00999999978</v>
      </c>
      <c r="AI89" s="15">
        <v>245.03555638918527</v>
      </c>
      <c r="AJ89" s="14">
        <v>4057479.01</v>
      </c>
      <c r="AK89" s="15">
        <v>253.57948013769999</v>
      </c>
      <c r="AM89" s="11" t="s">
        <v>10</v>
      </c>
      <c r="AN89" s="12" t="s">
        <v>11</v>
      </c>
      <c r="AO89" s="13" t="s">
        <v>5</v>
      </c>
      <c r="AP89" s="30">
        <f t="shared" si="30"/>
        <v>0</v>
      </c>
      <c r="AQ89" s="15">
        <f t="shared" si="31"/>
        <v>0</v>
      </c>
      <c r="AR89" s="30">
        <f t="shared" si="32"/>
        <v>26887</v>
      </c>
      <c r="AS89" s="15">
        <f t="shared" si="33"/>
        <v>0.50058733882059414</v>
      </c>
      <c r="AT89" s="30">
        <f t="shared" si="34"/>
        <v>-196028</v>
      </c>
      <c r="AU89" s="15">
        <f t="shared" si="35"/>
        <v>1.4750670227138301</v>
      </c>
      <c r="AV89" s="30">
        <f t="shared" si="36"/>
        <v>0</v>
      </c>
      <c r="AW89" s="15">
        <f t="shared" si="37"/>
        <v>-2.0122570276726037E-11</v>
      </c>
      <c r="AX89" s="30">
        <f t="shared" si="38"/>
        <v>-169141</v>
      </c>
      <c r="AY89" s="15">
        <f t="shared" si="39"/>
        <v>0.69299332860998675</v>
      </c>
      <c r="AZ89" s="60">
        <f>+(AJ89*AK89)-(AJ69*AK69)</f>
        <v>-39961667.38047123</v>
      </c>
      <c r="BA89" s="60">
        <f>+AX89*AK69</f>
        <v>-42773473.265376292</v>
      </c>
      <c r="BB89" s="60">
        <f>+AY89*AJ89</f>
        <v>2811805.8849050538</v>
      </c>
    </row>
    <row r="90" spans="1:54" x14ac:dyDescent="0.25">
      <c r="A90" s="16"/>
      <c r="B90" s="17" t="s">
        <v>11</v>
      </c>
      <c r="C90" s="18" t="s">
        <v>8</v>
      </c>
      <c r="D90" s="18"/>
      <c r="E90" s="18"/>
      <c r="F90" s="18"/>
      <c r="G90" s="18"/>
      <c r="H90" s="18"/>
      <c r="I90" s="18"/>
      <c r="J90" s="18"/>
      <c r="K90" s="18"/>
      <c r="L90" s="19">
        <v>68825</v>
      </c>
      <c r="M90" s="20">
        <v>223.54317135053</v>
      </c>
      <c r="N90" s="19">
        <v>36456</v>
      </c>
      <c r="O90" s="20">
        <v>236.87176199306001</v>
      </c>
      <c r="P90" s="19">
        <v>3255</v>
      </c>
      <c r="Q90" s="20">
        <v>227.44330523949</v>
      </c>
      <c r="R90" s="19">
        <v>42050</v>
      </c>
      <c r="S90" s="20">
        <v>241.63363889683001</v>
      </c>
      <c r="T90" s="19">
        <v>33600</v>
      </c>
      <c r="U90" s="20">
        <v>243.71308970873</v>
      </c>
      <c r="V90" s="43"/>
      <c r="W90" s="43"/>
      <c r="X90" s="43"/>
      <c r="Y90" s="43"/>
      <c r="Z90" s="43"/>
      <c r="AA90" s="43"/>
      <c r="AB90" s="21">
        <v>36199</v>
      </c>
      <c r="AC90" s="20">
        <v>217.26692852841001</v>
      </c>
      <c r="AD90" s="21">
        <v>69082</v>
      </c>
      <c r="AE90" s="20">
        <v>233.86569841086077</v>
      </c>
      <c r="AF90" s="21">
        <v>78905</v>
      </c>
      <c r="AG90" s="20">
        <v>241.93374676356385</v>
      </c>
      <c r="AH90" s="21">
        <v>76000</v>
      </c>
      <c r="AI90" s="20">
        <v>226.87269393086837</v>
      </c>
      <c r="AJ90" s="21">
        <v>260186</v>
      </c>
      <c r="AK90" s="22">
        <v>231.96045425405001</v>
      </c>
      <c r="AM90" s="16"/>
      <c r="AN90" s="17" t="s">
        <v>11</v>
      </c>
      <c r="AO90" s="18" t="s">
        <v>8</v>
      </c>
      <c r="AP90" s="19">
        <f t="shared" si="30"/>
        <v>0</v>
      </c>
      <c r="AQ90" s="20">
        <f t="shared" si="31"/>
        <v>0</v>
      </c>
      <c r="AR90" s="19">
        <f t="shared" si="32"/>
        <v>7128</v>
      </c>
      <c r="AS90" s="20">
        <f t="shared" si="33"/>
        <v>2.2078697667847678</v>
      </c>
      <c r="AT90" s="19">
        <f t="shared" si="34"/>
        <v>-39923</v>
      </c>
      <c r="AU90" s="20">
        <f t="shared" si="35"/>
        <v>-1.0946173240165251</v>
      </c>
      <c r="AV90" s="19">
        <f t="shared" si="36"/>
        <v>0</v>
      </c>
      <c r="AW90" s="20">
        <f t="shared" si="37"/>
        <v>0</v>
      </c>
      <c r="AX90" s="19">
        <f t="shared" si="38"/>
        <v>-32795</v>
      </c>
      <c r="AY90" s="20">
        <f t="shared" si="39"/>
        <v>-1.289735513069985</v>
      </c>
    </row>
    <row r="91" spans="1:54" x14ac:dyDescent="0.25">
      <c r="A91" s="23"/>
      <c r="B91" s="24" t="s">
        <v>11</v>
      </c>
      <c r="C91" s="25" t="s">
        <v>9</v>
      </c>
      <c r="D91" s="25"/>
      <c r="E91" s="25"/>
      <c r="F91" s="25"/>
      <c r="G91" s="25"/>
      <c r="H91" s="25"/>
      <c r="I91" s="25"/>
      <c r="J91" s="25"/>
      <c r="K91" s="25"/>
      <c r="L91" s="26">
        <v>1024111</v>
      </c>
      <c r="M91" s="27">
        <v>259.75183413858002</v>
      </c>
      <c r="N91" s="26">
        <v>439833</v>
      </c>
      <c r="O91" s="27">
        <v>260.82234132863999</v>
      </c>
      <c r="P91" s="26">
        <v>444612</v>
      </c>
      <c r="Q91" s="27">
        <v>252.61336435806001</v>
      </c>
      <c r="R91" s="26">
        <v>608237</v>
      </c>
      <c r="S91" s="27">
        <v>257.29734641881998</v>
      </c>
      <c r="T91" s="26">
        <v>374000</v>
      </c>
      <c r="U91" s="27">
        <v>255.32021577022999</v>
      </c>
      <c r="V91" s="44"/>
      <c r="W91" s="44"/>
      <c r="X91" s="44"/>
      <c r="Y91" s="44"/>
      <c r="Z91" s="44"/>
      <c r="AA91" s="44"/>
      <c r="AB91" s="28">
        <v>559631</v>
      </c>
      <c r="AC91" s="27">
        <v>258.52258816969999</v>
      </c>
      <c r="AD91" s="28">
        <v>904313</v>
      </c>
      <c r="AE91" s="27">
        <v>261.03321408085765</v>
      </c>
      <c r="AF91" s="28">
        <v>1426849</v>
      </c>
      <c r="AG91" s="27">
        <v>255.31956075644305</v>
      </c>
      <c r="AH91" s="28">
        <v>906500.00999999978</v>
      </c>
      <c r="AI91" s="27">
        <v>246.55831152610813</v>
      </c>
      <c r="AJ91" s="28">
        <v>3797293.01</v>
      </c>
      <c r="AK91" s="29">
        <v>255.06079007446999</v>
      </c>
      <c r="AM91" s="23"/>
      <c r="AN91" s="24" t="s">
        <v>11</v>
      </c>
      <c r="AO91" s="25" t="s">
        <v>9</v>
      </c>
      <c r="AP91" s="26">
        <f t="shared" si="30"/>
        <v>0</v>
      </c>
      <c r="AQ91" s="27">
        <f t="shared" si="31"/>
        <v>0</v>
      </c>
      <c r="AR91" s="26">
        <f t="shared" si="32"/>
        <v>19759</v>
      </c>
      <c r="AS91" s="27">
        <f t="shared" si="33"/>
        <v>0.54132731565999848</v>
      </c>
      <c r="AT91" s="26">
        <f t="shared" si="34"/>
        <v>-156105</v>
      </c>
      <c r="AU91" s="27">
        <f t="shared" si="35"/>
        <v>1.4172333685088461</v>
      </c>
      <c r="AV91" s="26">
        <f t="shared" si="36"/>
        <v>0</v>
      </c>
      <c r="AW91" s="27">
        <f t="shared" si="37"/>
        <v>4.425260158313904E-11</v>
      </c>
      <c r="AX91" s="26">
        <f t="shared" si="38"/>
        <v>-136346</v>
      </c>
      <c r="AY91" s="27">
        <f t="shared" si="39"/>
        <v>0.71177405794000492</v>
      </c>
    </row>
    <row r="92" spans="1:54" x14ac:dyDescent="0.25">
      <c r="A92" s="31" t="s">
        <v>12</v>
      </c>
      <c r="B92" s="32" t="s">
        <v>13</v>
      </c>
      <c r="C92" s="33" t="s">
        <v>5</v>
      </c>
      <c r="D92" s="13"/>
      <c r="E92" s="13"/>
      <c r="F92" s="13"/>
      <c r="G92" s="13"/>
      <c r="H92" s="13"/>
      <c r="I92" s="13"/>
      <c r="J92" s="13"/>
      <c r="K92" s="13"/>
      <c r="L92" s="30">
        <v>195966</v>
      </c>
      <c r="M92" s="15">
        <v>230.94214528438999</v>
      </c>
      <c r="N92" s="30">
        <v>55212</v>
      </c>
      <c r="O92" s="15">
        <v>233.18570788992</v>
      </c>
      <c r="P92" s="30">
        <v>51148</v>
      </c>
      <c r="Q92" s="15">
        <v>267.52838051764002</v>
      </c>
      <c r="R92" s="30">
        <v>27112</v>
      </c>
      <c r="S92" s="15">
        <v>264.83245544977001</v>
      </c>
      <c r="T92" s="30">
        <v>29860</v>
      </c>
      <c r="U92" s="15">
        <v>258.85811149727999</v>
      </c>
      <c r="V92" s="15"/>
      <c r="W92" s="15"/>
      <c r="X92" s="15"/>
      <c r="Y92" s="15"/>
      <c r="Z92" s="15"/>
      <c r="AA92" s="15"/>
      <c r="AB92" s="14">
        <v>98492</v>
      </c>
      <c r="AC92" s="15">
        <v>227.28081423059999</v>
      </c>
      <c r="AD92" s="14">
        <v>152686</v>
      </c>
      <c r="AE92" s="15">
        <v>234.11521548549143</v>
      </c>
      <c r="AF92" s="14">
        <v>108120</v>
      </c>
      <c r="AG92" s="15">
        <v>264.45784635755649</v>
      </c>
      <c r="AH92" s="14">
        <v>110250</v>
      </c>
      <c r="AI92" s="15">
        <v>253.08944480837187</v>
      </c>
      <c r="AJ92" s="14">
        <v>469548</v>
      </c>
      <c r="AK92" s="15">
        <v>244.12360692647999</v>
      </c>
      <c r="AM92" s="31" t="s">
        <v>12</v>
      </c>
      <c r="AN92" s="32" t="s">
        <v>13</v>
      </c>
      <c r="AO92" s="33" t="s">
        <v>5</v>
      </c>
      <c r="AP92" s="30">
        <f t="shared" si="30"/>
        <v>0</v>
      </c>
      <c r="AQ92" s="15">
        <f t="shared" si="31"/>
        <v>0</v>
      </c>
      <c r="AR92" s="30">
        <f t="shared" si="32"/>
        <v>-375</v>
      </c>
      <c r="AS92" s="15">
        <f t="shared" si="33"/>
        <v>4.0741749152433329</v>
      </c>
      <c r="AT92" s="30">
        <f t="shared" si="34"/>
        <v>895</v>
      </c>
      <c r="AU92" s="15">
        <f t="shared" si="35"/>
        <v>11.592482254147797</v>
      </c>
      <c r="AV92" s="30">
        <f t="shared" si="36"/>
        <v>0</v>
      </c>
      <c r="AW92" s="15">
        <f t="shared" si="37"/>
        <v>3.6209257814334705E-11</v>
      </c>
      <c r="AX92" s="30">
        <f t="shared" si="38"/>
        <v>520</v>
      </c>
      <c r="AY92" s="15">
        <f t="shared" si="39"/>
        <v>4.0265261082099926</v>
      </c>
      <c r="AZ92" s="60">
        <f>+(AJ92*AK92)-(AJ72*AK72)</f>
        <v>2015497.763083294</v>
      </c>
      <c r="BA92" s="60">
        <f>+AX92*AK72</f>
        <v>124850.4820255004</v>
      </c>
      <c r="BB92" s="60">
        <f>+AY92*AJ92</f>
        <v>1890647.2810577855</v>
      </c>
    </row>
    <row r="93" spans="1:54" x14ac:dyDescent="0.25">
      <c r="A93" s="16"/>
      <c r="B93" s="17" t="s">
        <v>13</v>
      </c>
      <c r="C93" s="18" t="s">
        <v>8</v>
      </c>
      <c r="D93" s="18"/>
      <c r="E93" s="18"/>
      <c r="F93" s="18"/>
      <c r="G93" s="18"/>
      <c r="H93" s="18"/>
      <c r="I93" s="18"/>
      <c r="J93" s="18"/>
      <c r="K93" s="18"/>
      <c r="L93" s="19">
        <v>22671</v>
      </c>
      <c r="M93" s="20">
        <v>212.18422509372999</v>
      </c>
      <c r="N93" s="19">
        <v>0</v>
      </c>
      <c r="O93" s="20">
        <v>0</v>
      </c>
      <c r="P93" s="19">
        <v>1000</v>
      </c>
      <c r="Q93" s="20">
        <v>266.24497035874998</v>
      </c>
      <c r="R93" s="19">
        <v>0</v>
      </c>
      <c r="S93" s="20">
        <v>0</v>
      </c>
      <c r="T93" s="19">
        <v>0</v>
      </c>
      <c r="U93" s="20">
        <v>0</v>
      </c>
      <c r="V93" s="43"/>
      <c r="W93" s="43"/>
      <c r="X93" s="43"/>
      <c r="Y93" s="43"/>
      <c r="Z93" s="43"/>
      <c r="AA93" s="43"/>
      <c r="AB93" s="21">
        <v>13891</v>
      </c>
      <c r="AC93" s="20">
        <v>208.93357586207</v>
      </c>
      <c r="AD93" s="21">
        <v>8780</v>
      </c>
      <c r="AE93" s="20">
        <v>217.32713722095502</v>
      </c>
      <c r="AF93" s="21">
        <v>1000</v>
      </c>
      <c r="AG93" s="20">
        <v>266.24497035880012</v>
      </c>
      <c r="AH93" s="21">
        <v>0</v>
      </c>
      <c r="AI93" s="20">
        <v>0</v>
      </c>
      <c r="AJ93" s="21">
        <v>23671</v>
      </c>
      <c r="AK93" s="22">
        <v>214.46806376827001</v>
      </c>
      <c r="AM93" s="16"/>
      <c r="AN93" s="17" t="s">
        <v>13</v>
      </c>
      <c r="AO93" s="18" t="s">
        <v>8</v>
      </c>
      <c r="AP93" s="34">
        <f t="shared" si="30"/>
        <v>0</v>
      </c>
      <c r="AQ93" s="35">
        <f t="shared" si="31"/>
        <v>0</v>
      </c>
      <c r="AR93" s="34">
        <f t="shared" si="32"/>
        <v>0</v>
      </c>
      <c r="AS93" s="35">
        <f t="shared" si="33"/>
        <v>1.3076867881548253</v>
      </c>
      <c r="AT93" s="34">
        <f t="shared" si="34"/>
        <v>0</v>
      </c>
      <c r="AU93" s="35">
        <f t="shared" si="35"/>
        <v>-10.962309502799087</v>
      </c>
      <c r="AV93" s="34">
        <f t="shared" si="36"/>
        <v>0</v>
      </c>
      <c r="AW93" s="35">
        <f t="shared" si="37"/>
        <v>0</v>
      </c>
      <c r="AX93" s="34">
        <f t="shared" si="38"/>
        <v>0</v>
      </c>
      <c r="AY93" s="35">
        <f t="shared" si="39"/>
        <v>2.1933188170009998E-2</v>
      </c>
    </row>
    <row r="94" spans="1:54" x14ac:dyDescent="0.25">
      <c r="A94" s="16"/>
      <c r="B94" s="17" t="s">
        <v>13</v>
      </c>
      <c r="C94" s="18" t="s">
        <v>9</v>
      </c>
      <c r="D94" s="18"/>
      <c r="E94" s="18"/>
      <c r="F94" s="18"/>
      <c r="G94" s="18"/>
      <c r="H94" s="18"/>
      <c r="I94" s="18"/>
      <c r="J94" s="18"/>
      <c r="K94" s="18"/>
      <c r="L94" s="19">
        <v>173295</v>
      </c>
      <c r="M94" s="20">
        <v>233.39611573156</v>
      </c>
      <c r="N94" s="19">
        <v>55212</v>
      </c>
      <c r="O94" s="20">
        <v>233.18570788992</v>
      </c>
      <c r="P94" s="19">
        <v>50148</v>
      </c>
      <c r="Q94" s="20">
        <v>267.55397296716001</v>
      </c>
      <c r="R94" s="19">
        <v>27112</v>
      </c>
      <c r="S94" s="20">
        <v>264.83245544977001</v>
      </c>
      <c r="T94" s="19">
        <v>29860</v>
      </c>
      <c r="U94" s="20">
        <v>258.85811149727999</v>
      </c>
      <c r="V94" s="43"/>
      <c r="W94" s="43"/>
      <c r="X94" s="43"/>
      <c r="Y94" s="43"/>
      <c r="Z94" s="43"/>
      <c r="AA94" s="43"/>
      <c r="AB94" s="21">
        <v>84601</v>
      </c>
      <c r="AC94" s="20">
        <v>230.29332576329</v>
      </c>
      <c r="AD94" s="21">
        <v>143906</v>
      </c>
      <c r="AE94" s="20">
        <v>235.13949054812102</v>
      </c>
      <c r="AF94" s="21">
        <v>107120</v>
      </c>
      <c r="AG94" s="20">
        <v>264.44116297443054</v>
      </c>
      <c r="AH94" s="21">
        <v>110250</v>
      </c>
      <c r="AI94" s="20">
        <v>253.08944480835379</v>
      </c>
      <c r="AJ94" s="21">
        <v>445877</v>
      </c>
      <c r="AK94" s="22">
        <v>245.69797914595</v>
      </c>
      <c r="AM94" s="16"/>
      <c r="AN94" s="17" t="s">
        <v>13</v>
      </c>
      <c r="AO94" s="18" t="s">
        <v>9</v>
      </c>
      <c r="AP94" s="19">
        <f t="shared" si="30"/>
        <v>0</v>
      </c>
      <c r="AQ94" s="20">
        <f t="shared" si="31"/>
        <v>0</v>
      </c>
      <c r="AR94" s="19">
        <f t="shared" si="32"/>
        <v>-375</v>
      </c>
      <c r="AS94" s="20">
        <f t="shared" si="33"/>
        <v>4.2451875149918976</v>
      </c>
      <c r="AT94" s="19">
        <f t="shared" si="34"/>
        <v>895</v>
      </c>
      <c r="AU94" s="20">
        <f t="shared" si="35"/>
        <v>11.804953173291437</v>
      </c>
      <c r="AV94" s="19">
        <f t="shared" si="36"/>
        <v>0</v>
      </c>
      <c r="AW94" s="20">
        <f t="shared" si="37"/>
        <v>0</v>
      </c>
      <c r="AX94" s="19">
        <f t="shared" si="38"/>
        <v>520</v>
      </c>
      <c r="AY94" s="20">
        <f t="shared" si="39"/>
        <v>4.2375344575999918</v>
      </c>
    </row>
    <row r="95" spans="1:54" x14ac:dyDescent="0.25">
      <c r="A95" s="11" t="s">
        <v>14</v>
      </c>
      <c r="B95" s="12" t="s">
        <v>15</v>
      </c>
      <c r="C95" s="13" t="s">
        <v>5</v>
      </c>
      <c r="D95" s="13"/>
      <c r="E95" s="13"/>
      <c r="F95" s="13"/>
      <c r="G95" s="13"/>
      <c r="H95" s="13"/>
      <c r="I95" s="13"/>
      <c r="J95" s="13"/>
      <c r="K95" s="13"/>
      <c r="L95" s="30">
        <v>229322.87</v>
      </c>
      <c r="M95" s="15">
        <v>218.92803884016999</v>
      </c>
      <c r="N95" s="30">
        <v>43162.67</v>
      </c>
      <c r="O95" s="15">
        <v>243.72546543890999</v>
      </c>
      <c r="P95" s="30">
        <v>40952</v>
      </c>
      <c r="Q95" s="15">
        <v>242.68972425576001</v>
      </c>
      <c r="R95" s="30">
        <v>55102</v>
      </c>
      <c r="S95" s="15">
        <v>235.95654863075001</v>
      </c>
      <c r="T95" s="30">
        <v>34000</v>
      </c>
      <c r="U95" s="15">
        <v>239.28163221854999</v>
      </c>
      <c r="V95" s="15"/>
      <c r="W95" s="15"/>
      <c r="X95" s="15"/>
      <c r="Y95" s="15"/>
      <c r="Z95" s="15"/>
      <c r="AA95" s="15"/>
      <c r="AB95" s="14">
        <v>158933.29999999999</v>
      </c>
      <c r="AC95" s="15">
        <v>216.32268182376001</v>
      </c>
      <c r="AD95" s="14">
        <v>113552.23999999999</v>
      </c>
      <c r="AE95" s="15">
        <v>232.00044612537638</v>
      </c>
      <c r="AF95" s="14">
        <v>130054</v>
      </c>
      <c r="AG95" s="15">
        <v>238.94599801470156</v>
      </c>
      <c r="AH95" s="14">
        <v>165500.00000000006</v>
      </c>
      <c r="AI95" s="15">
        <v>219.90938899867064</v>
      </c>
      <c r="AJ95" s="14">
        <v>568039.54</v>
      </c>
      <c r="AK95" s="15">
        <v>225.68135790463</v>
      </c>
      <c r="AM95" s="11" t="s">
        <v>14</v>
      </c>
      <c r="AN95" s="12" t="s">
        <v>15</v>
      </c>
      <c r="AO95" s="13" t="s">
        <v>5</v>
      </c>
      <c r="AP95" s="30">
        <f t="shared" si="30"/>
        <v>0</v>
      </c>
      <c r="AQ95" s="15">
        <f t="shared" si="31"/>
        <v>0</v>
      </c>
      <c r="AR95" s="30">
        <f t="shared" si="32"/>
        <v>3376.3399999999674</v>
      </c>
      <c r="AS95" s="15">
        <f t="shared" si="33"/>
        <v>4.6896049035411238</v>
      </c>
      <c r="AT95" s="30">
        <f t="shared" si="34"/>
        <v>2952</v>
      </c>
      <c r="AU95" s="15">
        <f t="shared" si="35"/>
        <v>8.8456351206400257</v>
      </c>
      <c r="AV95" s="30">
        <f t="shared" si="36"/>
        <v>0</v>
      </c>
      <c r="AW95" s="15">
        <f t="shared" si="37"/>
        <v>2.404476617812179E-11</v>
      </c>
      <c r="AX95" s="30">
        <f t="shared" si="38"/>
        <v>6328.3400000000838</v>
      </c>
      <c r="AY95" s="15">
        <f t="shared" si="39"/>
        <v>3.0290867690100072</v>
      </c>
      <c r="AZ95" s="60">
        <f>+(AJ95*AK95)-(AJ75*AK75)</f>
        <v>3129660.3284069449</v>
      </c>
      <c r="BA95" s="60">
        <f>+AX95*AK75</f>
        <v>1409019.2735184082</v>
      </c>
      <c r="BB95" s="60">
        <f>+AY95*AJ95</f>
        <v>1720641.0548885309</v>
      </c>
    </row>
    <row r="96" spans="1:54" x14ac:dyDescent="0.25">
      <c r="A96" s="16"/>
      <c r="B96" s="17" t="s">
        <v>15</v>
      </c>
      <c r="C96" s="18" t="s">
        <v>8</v>
      </c>
      <c r="D96" s="18"/>
      <c r="E96" s="18"/>
      <c r="F96" s="18"/>
      <c r="G96" s="18"/>
      <c r="H96" s="18"/>
      <c r="I96" s="18"/>
      <c r="J96" s="18"/>
      <c r="K96" s="18"/>
      <c r="L96" s="19">
        <v>7112</v>
      </c>
      <c r="M96" s="20">
        <v>186.01871964285999</v>
      </c>
      <c r="N96" s="19">
        <v>0</v>
      </c>
      <c r="O96" s="20">
        <v>0</v>
      </c>
      <c r="P96" s="19">
        <v>0</v>
      </c>
      <c r="Q96" s="20">
        <v>0</v>
      </c>
      <c r="R96" s="19">
        <v>8000</v>
      </c>
      <c r="S96" s="20">
        <v>207.96004579698999</v>
      </c>
      <c r="T96" s="19">
        <v>0</v>
      </c>
      <c r="U96" s="20">
        <v>0</v>
      </c>
      <c r="V96" s="43"/>
      <c r="W96" s="43"/>
      <c r="X96" s="43"/>
      <c r="Y96" s="43"/>
      <c r="Z96" s="43"/>
      <c r="AA96" s="43"/>
      <c r="AB96" s="21">
        <v>7112</v>
      </c>
      <c r="AC96" s="20">
        <v>201.46928769684999</v>
      </c>
      <c r="AD96" s="21">
        <v>0</v>
      </c>
      <c r="AE96" s="20">
        <v>0</v>
      </c>
      <c r="AF96" s="21">
        <v>8000</v>
      </c>
      <c r="AG96" s="20">
        <v>194.22449079698785</v>
      </c>
      <c r="AH96" s="21">
        <v>21000</v>
      </c>
      <c r="AI96" s="20">
        <v>192.16847377082385</v>
      </c>
      <c r="AJ96" s="21">
        <v>36112</v>
      </c>
      <c r="AK96" s="22">
        <v>194.45567815859999</v>
      </c>
      <c r="AM96" s="16"/>
      <c r="AN96" s="17" t="s">
        <v>15</v>
      </c>
      <c r="AO96" s="18" t="s">
        <v>8</v>
      </c>
      <c r="AP96" s="19">
        <f t="shared" si="30"/>
        <v>0</v>
      </c>
      <c r="AQ96" s="20">
        <f t="shared" si="31"/>
        <v>0</v>
      </c>
      <c r="AR96" s="19">
        <f t="shared" si="32"/>
        <v>0</v>
      </c>
      <c r="AS96" s="20">
        <f t="shared" si="33"/>
        <v>0</v>
      </c>
      <c r="AT96" s="19">
        <f t="shared" si="34"/>
        <v>-2000</v>
      </c>
      <c r="AU96" s="20">
        <f t="shared" si="35"/>
        <v>-6.7888116329324362</v>
      </c>
      <c r="AV96" s="19">
        <f t="shared" si="36"/>
        <v>0</v>
      </c>
      <c r="AW96" s="20">
        <f t="shared" si="37"/>
        <v>0</v>
      </c>
      <c r="AX96" s="19">
        <f t="shared" si="38"/>
        <v>-2000</v>
      </c>
      <c r="AY96" s="20">
        <f t="shared" si="39"/>
        <v>-1.7691472923499987</v>
      </c>
    </row>
    <row r="97" spans="1:54" x14ac:dyDescent="0.25">
      <c r="A97" s="16"/>
      <c r="B97" s="17" t="s">
        <v>15</v>
      </c>
      <c r="C97" s="18" t="s">
        <v>9</v>
      </c>
      <c r="D97" s="18"/>
      <c r="E97" s="18"/>
      <c r="F97" s="18"/>
      <c r="G97" s="18"/>
      <c r="H97" s="18"/>
      <c r="I97" s="18"/>
      <c r="J97" s="18"/>
      <c r="K97" s="18"/>
      <c r="L97" s="19">
        <v>222210.87</v>
      </c>
      <c r="M97" s="20">
        <v>219.98132249875999</v>
      </c>
      <c r="N97" s="19">
        <v>43162.67</v>
      </c>
      <c r="O97" s="20">
        <v>243.72546543890999</v>
      </c>
      <c r="P97" s="19">
        <v>40952</v>
      </c>
      <c r="Q97" s="20">
        <v>242.68972425576001</v>
      </c>
      <c r="R97" s="19">
        <v>47102</v>
      </c>
      <c r="S97" s="20">
        <v>240.71159136078001</v>
      </c>
      <c r="T97" s="19">
        <v>34000</v>
      </c>
      <c r="U97" s="20">
        <v>239.28163221854999</v>
      </c>
      <c r="V97" s="43"/>
      <c r="W97" s="43"/>
      <c r="X97" s="43"/>
      <c r="Y97" s="43"/>
      <c r="Z97" s="43"/>
      <c r="AA97" s="43"/>
      <c r="AB97" s="21">
        <v>151821.29999999999</v>
      </c>
      <c r="AC97" s="20">
        <v>217.01848234075001</v>
      </c>
      <c r="AD97" s="21">
        <v>113552.23999999999</v>
      </c>
      <c r="AE97" s="20">
        <v>232.9681455736698</v>
      </c>
      <c r="AF97" s="21">
        <v>122054</v>
      </c>
      <c r="AG97" s="20">
        <v>240.97696478139181</v>
      </c>
      <c r="AH97" s="21">
        <v>144500.00000000006</v>
      </c>
      <c r="AI97" s="20">
        <v>223.94094069270579</v>
      </c>
      <c r="AJ97" s="21">
        <v>531927.54</v>
      </c>
      <c r="AK97" s="22">
        <v>227.80123638843</v>
      </c>
      <c r="AM97" s="16"/>
      <c r="AN97" s="17" t="s">
        <v>15</v>
      </c>
      <c r="AO97" s="18" t="s">
        <v>9</v>
      </c>
      <c r="AP97" s="19">
        <f t="shared" si="30"/>
        <v>0</v>
      </c>
      <c r="AQ97" s="20">
        <f t="shared" si="31"/>
        <v>0</v>
      </c>
      <c r="AR97" s="19">
        <f t="shared" si="32"/>
        <v>3376.3399999999674</v>
      </c>
      <c r="AS97" s="20">
        <f t="shared" si="33"/>
        <v>5.5268727420134667</v>
      </c>
      <c r="AT97" s="19">
        <f t="shared" si="34"/>
        <v>4952</v>
      </c>
      <c r="AU97" s="20">
        <f t="shared" si="35"/>
        <v>8.5154109201256176</v>
      </c>
      <c r="AV97" s="19">
        <f t="shared" si="36"/>
        <v>0</v>
      </c>
      <c r="AW97" s="20">
        <f t="shared" si="37"/>
        <v>6.8212102632969618E-12</v>
      </c>
      <c r="AX97" s="19">
        <f t="shared" si="38"/>
        <v>8328.3400000000256</v>
      </c>
      <c r="AY97" s="20">
        <f t="shared" si="39"/>
        <v>3.2253511412299929</v>
      </c>
    </row>
    <row r="98" spans="1:54" x14ac:dyDescent="0.25">
      <c r="A98" s="11" t="s">
        <v>16</v>
      </c>
      <c r="B98" s="12" t="s">
        <v>17</v>
      </c>
      <c r="C98" s="13" t="s">
        <v>5</v>
      </c>
      <c r="D98" s="13"/>
      <c r="E98" s="13"/>
      <c r="F98" s="13"/>
      <c r="G98" s="13"/>
      <c r="H98" s="13"/>
      <c r="I98" s="13"/>
      <c r="J98" s="13"/>
      <c r="K98" s="13"/>
      <c r="L98" s="30">
        <v>49623</v>
      </c>
      <c r="M98" s="15">
        <v>211.15817382262</v>
      </c>
      <c r="N98" s="30">
        <v>0</v>
      </c>
      <c r="O98" s="15">
        <v>0</v>
      </c>
      <c r="P98" s="30">
        <v>0</v>
      </c>
      <c r="Q98" s="15">
        <v>0</v>
      </c>
      <c r="R98" s="30">
        <v>0</v>
      </c>
      <c r="S98" s="15">
        <v>0</v>
      </c>
      <c r="T98" s="30">
        <v>31000</v>
      </c>
      <c r="U98" s="15">
        <v>208.08306906524999</v>
      </c>
      <c r="V98" s="15"/>
      <c r="W98" s="15"/>
      <c r="X98" s="15"/>
      <c r="Y98" s="15"/>
      <c r="Z98" s="15"/>
      <c r="AA98" s="15"/>
      <c r="AB98" s="14">
        <v>0</v>
      </c>
      <c r="AC98" s="15">
        <v>0</v>
      </c>
      <c r="AD98" s="14">
        <v>49623</v>
      </c>
      <c r="AE98" s="15">
        <v>211.15817382262256</v>
      </c>
      <c r="AF98" s="14">
        <v>31000</v>
      </c>
      <c r="AG98" s="15">
        <v>208.08306906525803</v>
      </c>
      <c r="AH98" s="14">
        <v>102000</v>
      </c>
      <c r="AI98" s="15">
        <v>200.95207127742154</v>
      </c>
      <c r="AJ98" s="14">
        <v>182623</v>
      </c>
      <c r="AK98" s="15">
        <v>204.93578832304999</v>
      </c>
      <c r="AM98" s="11" t="s">
        <v>16</v>
      </c>
      <c r="AN98" s="12" t="s">
        <v>17</v>
      </c>
      <c r="AO98" s="13" t="s">
        <v>5</v>
      </c>
      <c r="AP98" s="36">
        <f t="shared" si="30"/>
        <v>0</v>
      </c>
      <c r="AQ98" s="37">
        <f t="shared" si="31"/>
        <v>0</v>
      </c>
      <c r="AR98" s="36">
        <f t="shared" si="32"/>
        <v>0</v>
      </c>
      <c r="AS98" s="37">
        <f t="shared" si="33"/>
        <v>-2.2328758841695162E-2</v>
      </c>
      <c r="AT98" s="36">
        <f t="shared" si="34"/>
        <v>31000</v>
      </c>
      <c r="AU98" s="37">
        <f t="shared" si="35"/>
        <v>208.08306906525803</v>
      </c>
      <c r="AV98" s="36">
        <f t="shared" si="36"/>
        <v>0</v>
      </c>
      <c r="AW98" s="37">
        <f t="shared" si="37"/>
        <v>0</v>
      </c>
      <c r="AX98" s="36">
        <f t="shared" si="38"/>
        <v>31000</v>
      </c>
      <c r="AY98" s="37">
        <f t="shared" si="39"/>
        <v>0.63616788355997755</v>
      </c>
      <c r="AZ98" s="60">
        <f>+(AJ98*AK98)-(AJ78*AK78)</f>
        <v>6449467.1210235655</v>
      </c>
      <c r="BA98" s="60">
        <f>+AX98*AK78</f>
        <v>6333288.2336241901</v>
      </c>
      <c r="BB98" s="60">
        <f>+AY98*AJ98</f>
        <v>116178.88739937378</v>
      </c>
    </row>
    <row r="99" spans="1:54" x14ac:dyDescent="0.25">
      <c r="A99" s="16"/>
      <c r="B99" s="17" t="s">
        <v>17</v>
      </c>
      <c r="C99" s="18" t="s">
        <v>8</v>
      </c>
      <c r="D99" s="18"/>
      <c r="E99" s="18"/>
      <c r="F99" s="18"/>
      <c r="G99" s="18"/>
      <c r="H99" s="18"/>
      <c r="I99" s="18"/>
      <c r="J99" s="18"/>
      <c r="K99" s="18"/>
      <c r="L99" s="19">
        <v>23915</v>
      </c>
      <c r="M99" s="20">
        <v>205.98372854694</v>
      </c>
      <c r="N99" s="19">
        <v>0</v>
      </c>
      <c r="O99" s="20">
        <v>0</v>
      </c>
      <c r="P99" s="19">
        <v>0</v>
      </c>
      <c r="Q99" s="20">
        <v>0</v>
      </c>
      <c r="R99" s="19">
        <v>0</v>
      </c>
      <c r="S99" s="20">
        <v>0</v>
      </c>
      <c r="T99" s="19">
        <v>0</v>
      </c>
      <c r="U99" s="20">
        <v>0</v>
      </c>
      <c r="V99" s="43"/>
      <c r="W99" s="43"/>
      <c r="X99" s="43"/>
      <c r="Y99" s="43"/>
      <c r="Z99" s="43"/>
      <c r="AA99" s="43"/>
      <c r="AB99" s="21">
        <v>0</v>
      </c>
      <c r="AC99" s="20">
        <v>0</v>
      </c>
      <c r="AD99" s="21">
        <v>23915</v>
      </c>
      <c r="AE99" s="20">
        <v>205.98372854693707</v>
      </c>
      <c r="AF99" s="21">
        <v>0</v>
      </c>
      <c r="AG99" s="20">
        <v>0</v>
      </c>
      <c r="AH99" s="21">
        <v>0</v>
      </c>
      <c r="AI99" s="20">
        <v>0</v>
      </c>
      <c r="AJ99" s="21">
        <v>23915</v>
      </c>
      <c r="AK99" s="22">
        <v>205.98372854694</v>
      </c>
      <c r="AM99" s="16"/>
      <c r="AN99" s="17" t="s">
        <v>17</v>
      </c>
      <c r="AO99" s="18" t="s">
        <v>8</v>
      </c>
      <c r="AP99" s="34">
        <f t="shared" si="30"/>
        <v>0</v>
      </c>
      <c r="AQ99" s="35">
        <f t="shared" si="31"/>
        <v>0</v>
      </c>
      <c r="AR99" s="34">
        <f t="shared" si="32"/>
        <v>0</v>
      </c>
      <c r="AS99" s="35">
        <f t="shared" si="33"/>
        <v>-2.2328664018374411E-2</v>
      </c>
      <c r="AT99" s="34">
        <f t="shared" si="34"/>
        <v>0</v>
      </c>
      <c r="AU99" s="35">
        <f t="shared" si="35"/>
        <v>0</v>
      </c>
      <c r="AV99" s="34">
        <f t="shared" si="36"/>
        <v>0</v>
      </c>
      <c r="AW99" s="35">
        <f t="shared" si="37"/>
        <v>0</v>
      </c>
      <c r="AX99" s="34">
        <f t="shared" si="38"/>
        <v>0</v>
      </c>
      <c r="AY99" s="35">
        <f t="shared" si="39"/>
        <v>-2.2328664019994449E-2</v>
      </c>
    </row>
    <row r="100" spans="1:54" x14ac:dyDescent="0.25">
      <c r="A100" s="16"/>
      <c r="B100" s="17" t="s">
        <v>17</v>
      </c>
      <c r="C100" s="18" t="s">
        <v>9</v>
      </c>
      <c r="D100" s="18"/>
      <c r="E100" s="18"/>
      <c r="F100" s="18"/>
      <c r="G100" s="18"/>
      <c r="H100" s="18"/>
      <c r="I100" s="18"/>
      <c r="J100" s="18"/>
      <c r="K100" s="18"/>
      <c r="L100" s="19">
        <v>25708</v>
      </c>
      <c r="M100" s="20">
        <v>215.97172831025</v>
      </c>
      <c r="N100" s="19">
        <v>0</v>
      </c>
      <c r="O100" s="20">
        <v>0</v>
      </c>
      <c r="P100" s="19">
        <v>0</v>
      </c>
      <c r="Q100" s="20">
        <v>0</v>
      </c>
      <c r="R100" s="19">
        <v>0</v>
      </c>
      <c r="S100" s="20">
        <v>0</v>
      </c>
      <c r="T100" s="19">
        <v>31000</v>
      </c>
      <c r="U100" s="20">
        <v>208.08306906524999</v>
      </c>
      <c r="V100" s="43"/>
      <c r="W100" s="43"/>
      <c r="X100" s="43"/>
      <c r="Y100" s="43"/>
      <c r="Z100" s="43"/>
      <c r="AA100" s="43"/>
      <c r="AB100" s="21">
        <v>0</v>
      </c>
      <c r="AC100" s="20">
        <v>0</v>
      </c>
      <c r="AD100" s="21">
        <v>25708</v>
      </c>
      <c r="AE100" s="20">
        <v>215.97172831025361</v>
      </c>
      <c r="AF100" s="21">
        <v>31000</v>
      </c>
      <c r="AG100" s="20">
        <v>208.08306906525806</v>
      </c>
      <c r="AH100" s="21">
        <v>102000</v>
      </c>
      <c r="AI100" s="20">
        <v>200.9520712774216</v>
      </c>
      <c r="AJ100" s="21">
        <v>158708</v>
      </c>
      <c r="AK100" s="22">
        <v>204.77787888903001</v>
      </c>
      <c r="AM100" s="16"/>
      <c r="AN100" s="17" t="s">
        <v>17</v>
      </c>
      <c r="AO100" s="18" t="s">
        <v>9</v>
      </c>
      <c r="AP100" s="34">
        <f t="shared" si="30"/>
        <v>0</v>
      </c>
      <c r="AQ100" s="35">
        <f t="shared" si="31"/>
        <v>0</v>
      </c>
      <c r="AR100" s="34">
        <f t="shared" si="32"/>
        <v>0</v>
      </c>
      <c r="AS100" s="35">
        <f t="shared" si="33"/>
        <v>-2.2328847051511502E-2</v>
      </c>
      <c r="AT100" s="34">
        <f t="shared" si="34"/>
        <v>31000</v>
      </c>
      <c r="AU100" s="35">
        <f t="shared" si="35"/>
        <v>208.08306906525806</v>
      </c>
      <c r="AV100" s="34">
        <f t="shared" si="36"/>
        <v>0</v>
      </c>
      <c r="AW100" s="35">
        <f t="shared" si="37"/>
        <v>0</v>
      </c>
      <c r="AX100" s="34">
        <f t="shared" si="38"/>
        <v>31000</v>
      </c>
      <c r="AY100" s="35">
        <f t="shared" si="39"/>
        <v>0.79781114310000589</v>
      </c>
    </row>
    <row r="101" spans="1:54" x14ac:dyDescent="0.25">
      <c r="A101" s="48"/>
      <c r="B101" s="49"/>
      <c r="C101" s="50"/>
      <c r="D101" s="50"/>
      <c r="E101" s="50"/>
      <c r="F101" s="50"/>
      <c r="G101" s="50"/>
      <c r="H101" s="50"/>
      <c r="I101" s="50"/>
      <c r="J101" s="50"/>
      <c r="K101" s="50"/>
      <c r="L101" s="51"/>
      <c r="M101" s="52"/>
      <c r="N101" s="51"/>
      <c r="O101" s="52"/>
      <c r="P101" s="51"/>
      <c r="Q101" s="52"/>
      <c r="R101" s="51"/>
      <c r="S101" s="52"/>
      <c r="T101" s="51"/>
      <c r="U101" s="52"/>
      <c r="V101" s="52"/>
      <c r="W101" s="52"/>
      <c r="X101" s="52"/>
      <c r="Y101" s="52"/>
      <c r="Z101" s="52"/>
      <c r="AA101" s="52"/>
      <c r="AB101" s="53"/>
      <c r="AC101" s="52"/>
      <c r="AD101" s="53"/>
      <c r="AE101" s="52"/>
      <c r="AF101" s="53"/>
      <c r="AG101" s="52"/>
      <c r="AH101" s="53"/>
      <c r="AI101" s="52"/>
      <c r="AJ101" s="53"/>
      <c r="AK101" s="52"/>
    </row>
    <row r="103" spans="1:54" s="2" customFormat="1" ht="37.5" customHeight="1" x14ac:dyDescent="0.4">
      <c r="A103" s="47" t="s">
        <v>33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63" t="s">
        <v>34</v>
      </c>
      <c r="O103" s="63"/>
      <c r="P103" s="63" t="s">
        <v>35</v>
      </c>
      <c r="Q103" s="63"/>
      <c r="R103" s="63" t="s">
        <v>19</v>
      </c>
      <c r="S103" s="63"/>
      <c r="T103" s="63" t="s">
        <v>20</v>
      </c>
      <c r="U103" s="63"/>
      <c r="V103" s="63" t="s">
        <v>21</v>
      </c>
      <c r="W103" s="63"/>
      <c r="X103" s="42"/>
      <c r="Y103" s="42"/>
      <c r="Z103" s="42"/>
      <c r="AA103" s="42"/>
      <c r="AB103" s="63" t="s">
        <v>23</v>
      </c>
      <c r="AC103" s="63"/>
      <c r="AD103" s="63" t="s">
        <v>24</v>
      </c>
      <c r="AE103" s="63"/>
      <c r="AF103" s="63" t="s">
        <v>25</v>
      </c>
      <c r="AG103" s="63"/>
      <c r="AH103" s="63" t="s">
        <v>26</v>
      </c>
      <c r="AI103" s="63"/>
      <c r="AJ103" s="63" t="s">
        <v>27</v>
      </c>
      <c r="AK103" s="63"/>
      <c r="AM103" s="47" t="s">
        <v>40</v>
      </c>
      <c r="AN103" s="1"/>
      <c r="AO103" s="1"/>
      <c r="AP103" s="63" t="s">
        <v>23</v>
      </c>
      <c r="AQ103" s="63"/>
      <c r="AR103" s="63" t="s">
        <v>24</v>
      </c>
      <c r="AS103" s="63"/>
      <c r="AT103" s="63" t="s">
        <v>25</v>
      </c>
      <c r="AU103" s="63"/>
      <c r="AV103" s="63" t="s">
        <v>26</v>
      </c>
      <c r="AW103" s="63"/>
      <c r="AX103" s="63" t="s">
        <v>27</v>
      </c>
      <c r="AY103" s="63"/>
      <c r="AZ103" s="61"/>
      <c r="BA103" s="61"/>
      <c r="BB103" s="61"/>
    </row>
    <row r="104" spans="1:54" ht="17.25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 t="s">
        <v>1</v>
      </c>
      <c r="O104" s="5" t="s">
        <v>2</v>
      </c>
      <c r="P104" s="4" t="s">
        <v>1</v>
      </c>
      <c r="Q104" s="5" t="s">
        <v>2</v>
      </c>
      <c r="R104" s="4" t="s">
        <v>1</v>
      </c>
      <c r="S104" s="5" t="s">
        <v>2</v>
      </c>
      <c r="T104" s="4" t="s">
        <v>1</v>
      </c>
      <c r="U104" s="5" t="s">
        <v>2</v>
      </c>
      <c r="V104" s="4" t="s">
        <v>1</v>
      </c>
      <c r="W104" s="5" t="s">
        <v>2</v>
      </c>
      <c r="X104" s="5"/>
      <c r="Y104" s="5"/>
      <c r="Z104" s="5"/>
      <c r="AA104" s="5"/>
      <c r="AB104" s="4" t="s">
        <v>1</v>
      </c>
      <c r="AC104" s="5" t="s">
        <v>65</v>
      </c>
      <c r="AD104" s="4" t="s">
        <v>1</v>
      </c>
      <c r="AE104" s="5" t="s">
        <v>65</v>
      </c>
      <c r="AF104" s="4" t="s">
        <v>1</v>
      </c>
      <c r="AG104" s="5" t="s">
        <v>65</v>
      </c>
      <c r="AH104" s="4" t="s">
        <v>1</v>
      </c>
      <c r="AI104" s="5" t="s">
        <v>65</v>
      </c>
      <c r="AJ104" s="4" t="s">
        <v>1</v>
      </c>
      <c r="AK104" s="5" t="s">
        <v>65</v>
      </c>
      <c r="AM104" s="3"/>
      <c r="AN104" s="3"/>
      <c r="AO104" s="3"/>
      <c r="AP104" s="4" t="s">
        <v>1</v>
      </c>
      <c r="AQ104" s="5" t="s">
        <v>64</v>
      </c>
      <c r="AR104" s="4" t="s">
        <v>1</v>
      </c>
      <c r="AS104" s="5" t="s">
        <v>64</v>
      </c>
      <c r="AT104" s="4" t="s">
        <v>1</v>
      </c>
      <c r="AU104" s="5" t="s">
        <v>64</v>
      </c>
      <c r="AV104" s="4" t="s">
        <v>1</v>
      </c>
      <c r="AW104" s="5" t="s">
        <v>64</v>
      </c>
      <c r="AX104" s="4" t="s">
        <v>1</v>
      </c>
      <c r="AY104" s="5" t="s">
        <v>64</v>
      </c>
      <c r="AZ104" s="62" t="s">
        <v>63</v>
      </c>
      <c r="BA104" s="62" t="s">
        <v>61</v>
      </c>
      <c r="BB104" s="62" t="s">
        <v>62</v>
      </c>
    </row>
    <row r="105" spans="1:54" x14ac:dyDescent="0.25">
      <c r="A105" s="6" t="s">
        <v>3</v>
      </c>
      <c r="B105" s="7" t="s">
        <v>4</v>
      </c>
      <c r="C105" s="8" t="s">
        <v>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9">
        <v>6406916.8499999996</v>
      </c>
      <c r="O105" s="10">
        <v>228.75126231837999</v>
      </c>
      <c r="P105" s="9">
        <v>1166497.17</v>
      </c>
      <c r="Q105" s="10">
        <v>227.90812540491001</v>
      </c>
      <c r="R105" s="9">
        <v>1174995</v>
      </c>
      <c r="S105" s="10">
        <v>245.40436363721</v>
      </c>
      <c r="T105" s="9">
        <v>1209061</v>
      </c>
      <c r="U105" s="10">
        <v>234.41848904075999</v>
      </c>
      <c r="V105" s="9">
        <v>945450</v>
      </c>
      <c r="W105" s="10">
        <v>234.48154547919</v>
      </c>
      <c r="X105" s="10"/>
      <c r="Y105" s="10"/>
      <c r="Z105" s="10"/>
      <c r="AA105" s="10"/>
      <c r="AB105" s="9">
        <v>3117646.32</v>
      </c>
      <c r="AC105" s="10">
        <v>222.35584970702999</v>
      </c>
      <c r="AD105" s="9">
        <v>3289270.53</v>
      </c>
      <c r="AE105" s="10">
        <v>234.81298159954179</v>
      </c>
      <c r="AF105" s="9">
        <v>3550553.1700000004</v>
      </c>
      <c r="AG105" s="10">
        <v>235.91516482906235</v>
      </c>
      <c r="AH105" s="9">
        <v>3078385.9999999995</v>
      </c>
      <c r="AI105" s="10">
        <v>222.10310272672118</v>
      </c>
      <c r="AJ105" s="9">
        <v>13035856.02</v>
      </c>
      <c r="AK105" s="10">
        <v>229.13253496734001</v>
      </c>
      <c r="AM105" s="6" t="s">
        <v>3</v>
      </c>
      <c r="AN105" s="7" t="s">
        <v>4</v>
      </c>
      <c r="AO105" s="8" t="s">
        <v>5</v>
      </c>
      <c r="AP105" s="9">
        <f t="shared" ref="AP105:AP120" si="40">+AB105-AB85</f>
        <v>0</v>
      </c>
      <c r="AQ105" s="10">
        <f t="shared" ref="AQ105:AQ120" si="41">+AC105-AC85</f>
        <v>0</v>
      </c>
      <c r="AR105" s="9">
        <f t="shared" ref="AR105:AR120" si="42">+AD105-AD85</f>
        <v>55482.290000000037</v>
      </c>
      <c r="AS105" s="10">
        <f t="shared" ref="AS105:AS120" si="43">+AE105-AE85</f>
        <v>0.55077311380463811</v>
      </c>
      <c r="AT105" s="9">
        <f t="shared" ref="AT105:AT120" si="44">+AF105-AF85</f>
        <v>214509.16999999993</v>
      </c>
      <c r="AU105" s="10">
        <f t="shared" ref="AU105:AU120" si="45">+AG105-AG85</f>
        <v>-2.5345956877353899</v>
      </c>
      <c r="AV105" s="9">
        <f t="shared" ref="AV105:AV120" si="46">+AH105-AH85</f>
        <v>-279164.00999999978</v>
      </c>
      <c r="AW105" s="10">
        <f t="shared" ref="AW105:AW120" si="47">+AI105-AI85</f>
        <v>-5.6732682396491612</v>
      </c>
      <c r="AX105" s="9">
        <f t="shared" ref="AX105:AX120" si="48">+AJ105-AJ85</f>
        <v>-9172.5500000007451</v>
      </c>
      <c r="AY105" s="10">
        <f t="shared" ref="AY105:AY120" si="49">+AK105-AK85</f>
        <v>-1.6857192648699879</v>
      </c>
      <c r="AZ105" s="60">
        <f>+(AJ105*AK105)-(AJ85*AK85)</f>
        <v>-24091985.60484314</v>
      </c>
      <c r="BA105" s="60">
        <f>+AX105*AK85</f>
        <v>-2117191.9778578295</v>
      </c>
      <c r="BB105" s="60">
        <f>+AY105*AJ105</f>
        <v>-21974793.626985405</v>
      </c>
    </row>
    <row r="106" spans="1:54" x14ac:dyDescent="0.25">
      <c r="A106" s="11" t="s">
        <v>6</v>
      </c>
      <c r="B106" s="12" t="s">
        <v>7</v>
      </c>
      <c r="C106" s="13" t="s">
        <v>5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4">
        <v>4266737</v>
      </c>
      <c r="O106" s="15">
        <v>218.39963895887999</v>
      </c>
      <c r="P106" s="14">
        <v>656836</v>
      </c>
      <c r="Q106" s="15">
        <v>213.64733058634999</v>
      </c>
      <c r="R106" s="14">
        <v>418903</v>
      </c>
      <c r="S106" s="15">
        <v>236.27077314589999</v>
      </c>
      <c r="T106" s="14">
        <v>653704</v>
      </c>
      <c r="U106" s="15">
        <v>219.25557914571999</v>
      </c>
      <c r="V106" s="14">
        <v>336750</v>
      </c>
      <c r="W106" s="15">
        <v>219.12346861647001</v>
      </c>
      <c r="X106" s="15"/>
      <c r="Y106" s="15"/>
      <c r="Z106" s="15"/>
      <c r="AA106" s="15"/>
      <c r="AB106" s="14">
        <v>2264391</v>
      </c>
      <c r="AC106" s="15">
        <v>213.94961729432001</v>
      </c>
      <c r="AD106" s="14">
        <v>2002346</v>
      </c>
      <c r="AE106" s="15">
        <v>223.43203046716073</v>
      </c>
      <c r="AF106" s="14">
        <v>1729443</v>
      </c>
      <c r="AG106" s="15">
        <v>221.24698115289141</v>
      </c>
      <c r="AH106" s="14">
        <v>1652336</v>
      </c>
      <c r="AI106" s="15">
        <v>211.83667455505432</v>
      </c>
      <c r="AJ106" s="14">
        <v>7648516</v>
      </c>
      <c r="AK106" s="15">
        <v>217.62564485006999</v>
      </c>
      <c r="AM106" s="11" t="s">
        <v>6</v>
      </c>
      <c r="AN106" s="12" t="s">
        <v>7</v>
      </c>
      <c r="AO106" s="13" t="s">
        <v>5</v>
      </c>
      <c r="AP106" s="14">
        <f t="shared" si="40"/>
        <v>0</v>
      </c>
      <c r="AQ106" s="15">
        <f t="shared" si="41"/>
        <v>0</v>
      </c>
      <c r="AR106" s="14">
        <f t="shared" si="42"/>
        <v>57814</v>
      </c>
      <c r="AS106" s="15">
        <f t="shared" si="43"/>
        <v>0.88091727634289896</v>
      </c>
      <c r="AT106" s="14">
        <f t="shared" si="44"/>
        <v>168327</v>
      </c>
      <c r="AU106" s="15">
        <f t="shared" si="45"/>
        <v>-0.36820332047898319</v>
      </c>
      <c r="AV106" s="14">
        <f t="shared" si="46"/>
        <v>-344964</v>
      </c>
      <c r="AW106" s="15">
        <f t="shared" si="47"/>
        <v>-8.0741518473389249</v>
      </c>
      <c r="AX106" s="14">
        <f t="shared" si="48"/>
        <v>-118823</v>
      </c>
      <c r="AY106" s="15">
        <f t="shared" si="49"/>
        <v>-1.5508650187099988</v>
      </c>
      <c r="AZ106" s="60">
        <f>+(AJ106*AK106)-(AJ86*AK86)</f>
        <v>-37905026.341581821</v>
      </c>
      <c r="BA106" s="60">
        <f>+AX106*AK86</f>
        <v>-26043210.432138044</v>
      </c>
      <c r="BB106" s="60">
        <f>+AY106*AJ106</f>
        <v>-11861815.909443725</v>
      </c>
    </row>
    <row r="107" spans="1:54" x14ac:dyDescent="0.25">
      <c r="A107" s="16"/>
      <c r="B107" s="17" t="s">
        <v>7</v>
      </c>
      <c r="C107" s="18" t="s">
        <v>8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9">
        <v>2927017</v>
      </c>
      <c r="O107" s="20">
        <v>213.12430867585999</v>
      </c>
      <c r="P107" s="19">
        <v>486470</v>
      </c>
      <c r="Q107" s="20">
        <v>208.37529885468001</v>
      </c>
      <c r="R107" s="19">
        <v>302758</v>
      </c>
      <c r="S107" s="20">
        <v>226.94020535183</v>
      </c>
      <c r="T107" s="19">
        <v>398018</v>
      </c>
      <c r="U107" s="20">
        <v>212.05407100593001</v>
      </c>
      <c r="V107" s="19">
        <v>270700</v>
      </c>
      <c r="W107" s="20">
        <v>210.83271629494999</v>
      </c>
      <c r="X107" s="43"/>
      <c r="Y107" s="43"/>
      <c r="Z107" s="43"/>
      <c r="AA107" s="43"/>
      <c r="AB107" s="21">
        <v>1461540</v>
      </c>
      <c r="AC107" s="20">
        <v>208.47817128317001</v>
      </c>
      <c r="AD107" s="21">
        <v>1465477</v>
      </c>
      <c r="AE107" s="20">
        <v>217.75796423300787</v>
      </c>
      <c r="AF107" s="21">
        <v>1187246</v>
      </c>
      <c r="AG107" s="20">
        <v>214.342799688843</v>
      </c>
      <c r="AH107" s="21">
        <v>1228700</v>
      </c>
      <c r="AI107" s="20">
        <v>204.75705904412777</v>
      </c>
      <c r="AJ107" s="21">
        <v>5342963</v>
      </c>
      <c r="AK107" s="22">
        <v>211.47088321863001</v>
      </c>
      <c r="AM107" s="16"/>
      <c r="AN107" s="17" t="s">
        <v>7</v>
      </c>
      <c r="AO107" s="18" t="s">
        <v>8</v>
      </c>
      <c r="AP107" s="19">
        <f t="shared" si="40"/>
        <v>0</v>
      </c>
      <c r="AQ107" s="20">
        <f t="shared" si="41"/>
        <v>0</v>
      </c>
      <c r="AR107" s="19">
        <f t="shared" si="42"/>
        <v>58164</v>
      </c>
      <c r="AS107" s="20">
        <f t="shared" si="43"/>
        <v>1.5526925777216718</v>
      </c>
      <c r="AT107" s="19">
        <f t="shared" si="44"/>
        <v>-26808</v>
      </c>
      <c r="AU107" s="20">
        <f t="shared" si="45"/>
        <v>-0.41294302135770522</v>
      </c>
      <c r="AV107" s="19">
        <f t="shared" si="46"/>
        <v>-225900</v>
      </c>
      <c r="AW107" s="20">
        <f t="shared" si="47"/>
        <v>-8.7896804654899086</v>
      </c>
      <c r="AX107" s="19">
        <f t="shared" si="48"/>
        <v>-194544</v>
      </c>
      <c r="AY107" s="20">
        <f t="shared" si="49"/>
        <v>-1.6787943668200001</v>
      </c>
    </row>
    <row r="108" spans="1:54" x14ac:dyDescent="0.25">
      <c r="A108" s="23"/>
      <c r="B108" s="24" t="s">
        <v>7</v>
      </c>
      <c r="C108" s="25" t="s">
        <v>9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6">
        <v>1339720</v>
      </c>
      <c r="O108" s="27">
        <v>229.92516774027001</v>
      </c>
      <c r="P108" s="26">
        <v>170366</v>
      </c>
      <c r="Q108" s="27">
        <v>228.70130424602999</v>
      </c>
      <c r="R108" s="26">
        <v>116145</v>
      </c>
      <c r="S108" s="27">
        <v>260.59299144369999</v>
      </c>
      <c r="T108" s="26">
        <v>255686</v>
      </c>
      <c r="U108" s="27">
        <v>230.46593038429</v>
      </c>
      <c r="V108" s="26">
        <v>66050</v>
      </c>
      <c r="W108" s="27">
        <v>253.10237328621</v>
      </c>
      <c r="X108" s="44"/>
      <c r="Y108" s="44"/>
      <c r="Z108" s="44"/>
      <c r="AA108" s="44"/>
      <c r="AB108" s="28">
        <v>802851</v>
      </c>
      <c r="AC108" s="27">
        <v>223.91004233351001</v>
      </c>
      <c r="AD108" s="28">
        <v>536869</v>
      </c>
      <c r="AE108" s="27">
        <v>238.92037783425599</v>
      </c>
      <c r="AF108" s="28">
        <v>542197</v>
      </c>
      <c r="AG108" s="27">
        <v>236.3650320209259</v>
      </c>
      <c r="AH108" s="28">
        <v>423636</v>
      </c>
      <c r="AI108" s="27">
        <v>232.37015985414368</v>
      </c>
      <c r="AJ108" s="28">
        <v>2305553</v>
      </c>
      <c r="AK108" s="29">
        <v>231.8888882761</v>
      </c>
      <c r="AM108" s="23"/>
      <c r="AN108" s="24" t="s">
        <v>7</v>
      </c>
      <c r="AO108" s="25" t="s">
        <v>9</v>
      </c>
      <c r="AP108" s="26">
        <f t="shared" si="40"/>
        <v>0</v>
      </c>
      <c r="AQ108" s="27">
        <f t="shared" si="41"/>
        <v>0</v>
      </c>
      <c r="AR108" s="26">
        <f t="shared" si="42"/>
        <v>-350</v>
      </c>
      <c r="AS108" s="27">
        <f t="shared" si="43"/>
        <v>-0.2544684875404073</v>
      </c>
      <c r="AT108" s="26">
        <f t="shared" si="44"/>
        <v>195135</v>
      </c>
      <c r="AU108" s="27">
        <f t="shared" si="45"/>
        <v>-9.2450948843244873</v>
      </c>
      <c r="AV108" s="26">
        <f t="shared" si="46"/>
        <v>-119064</v>
      </c>
      <c r="AW108" s="27">
        <f t="shared" si="47"/>
        <v>-4.5983426018726163</v>
      </c>
      <c r="AX108" s="26">
        <f t="shared" si="48"/>
        <v>75721</v>
      </c>
      <c r="AY108" s="27">
        <f t="shared" si="49"/>
        <v>-2.2545006924499944</v>
      </c>
    </row>
    <row r="109" spans="1:54" x14ac:dyDescent="0.25">
      <c r="A109" s="11" t="s">
        <v>10</v>
      </c>
      <c r="B109" s="12" t="s">
        <v>11</v>
      </c>
      <c r="C109" s="13" t="s">
        <v>5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30">
        <v>1567416</v>
      </c>
      <c r="O109" s="15">
        <v>258.53324531733</v>
      </c>
      <c r="P109" s="30">
        <v>420493</v>
      </c>
      <c r="Q109" s="15">
        <v>245.69555101694999</v>
      </c>
      <c r="R109" s="30">
        <v>663268</v>
      </c>
      <c r="S109" s="15">
        <v>255.92535034692</v>
      </c>
      <c r="T109" s="30">
        <v>479697</v>
      </c>
      <c r="U109" s="15">
        <v>251.82846971212999</v>
      </c>
      <c r="V109" s="30">
        <v>454000</v>
      </c>
      <c r="W109" s="15">
        <v>245.47234124299001</v>
      </c>
      <c r="X109" s="15"/>
      <c r="Y109" s="15"/>
      <c r="Z109" s="15"/>
      <c r="AA109" s="15"/>
      <c r="AB109" s="14">
        <v>595830</v>
      </c>
      <c r="AC109" s="15">
        <v>256.01614568886998</v>
      </c>
      <c r="AD109" s="14">
        <v>971586</v>
      </c>
      <c r="AE109" s="15">
        <v>260.07686932139882</v>
      </c>
      <c r="AF109" s="14">
        <v>1563458</v>
      </c>
      <c r="AG109" s="15">
        <v>251.9170428902919</v>
      </c>
      <c r="AH109" s="14">
        <v>1040700</v>
      </c>
      <c r="AI109" s="15">
        <v>237.26771121056035</v>
      </c>
      <c r="AJ109" s="14">
        <v>4171574</v>
      </c>
      <c r="AK109" s="15">
        <v>250.74836700541999</v>
      </c>
      <c r="AM109" s="11" t="s">
        <v>10</v>
      </c>
      <c r="AN109" s="12" t="s">
        <v>11</v>
      </c>
      <c r="AO109" s="13" t="s">
        <v>5</v>
      </c>
      <c r="AP109" s="30">
        <f t="shared" si="40"/>
        <v>0</v>
      </c>
      <c r="AQ109" s="15">
        <f t="shared" si="41"/>
        <v>0</v>
      </c>
      <c r="AR109" s="30">
        <f t="shared" si="42"/>
        <v>-1809</v>
      </c>
      <c r="AS109" s="15">
        <f t="shared" si="43"/>
        <v>0.97173820533532762</v>
      </c>
      <c r="AT109" s="30">
        <f t="shared" si="44"/>
        <v>57704</v>
      </c>
      <c r="AU109" s="15">
        <f t="shared" si="45"/>
        <v>-2.7010701840549416</v>
      </c>
      <c r="AV109" s="30">
        <f t="shared" si="46"/>
        <v>58199.990000000224</v>
      </c>
      <c r="AW109" s="15">
        <f t="shared" si="47"/>
        <v>-7.7678451786249241</v>
      </c>
      <c r="AX109" s="30">
        <f t="shared" si="48"/>
        <v>114094.99000000022</v>
      </c>
      <c r="AY109" s="15">
        <f t="shared" si="49"/>
        <v>-2.8311131322799952</v>
      </c>
      <c r="AZ109" s="60">
        <f>+(AJ109*AK109)-(AJ89*AK89)</f>
        <v>17121950.316838264</v>
      </c>
      <c r="BA109" s="60">
        <f>+AX109*AK89</f>
        <v>28932148.250516135</v>
      </c>
      <c r="BB109" s="60">
        <f>+AY109*AJ109</f>
        <v>-11810197.933677789</v>
      </c>
    </row>
    <row r="110" spans="1:54" x14ac:dyDescent="0.25">
      <c r="A110" s="16"/>
      <c r="B110" s="17" t="s">
        <v>11</v>
      </c>
      <c r="C110" s="18" t="s">
        <v>8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9">
        <v>105281</v>
      </c>
      <c r="O110" s="20">
        <v>228.54095140909001</v>
      </c>
      <c r="P110" s="19">
        <v>3255</v>
      </c>
      <c r="Q110" s="20">
        <v>230.16611615796</v>
      </c>
      <c r="R110" s="19">
        <v>28747</v>
      </c>
      <c r="S110" s="20">
        <v>232.50975672843001</v>
      </c>
      <c r="T110" s="19">
        <v>17955</v>
      </c>
      <c r="U110" s="20">
        <v>228.54846290841999</v>
      </c>
      <c r="V110" s="19">
        <v>60500</v>
      </c>
      <c r="W110" s="20">
        <v>231.76186173848001</v>
      </c>
      <c r="X110" s="43"/>
      <c r="Y110" s="43"/>
      <c r="Z110" s="43"/>
      <c r="AA110" s="43"/>
      <c r="AB110" s="21">
        <v>36199</v>
      </c>
      <c r="AC110" s="20">
        <v>217.26692852841001</v>
      </c>
      <c r="AD110" s="21">
        <v>69082</v>
      </c>
      <c r="AE110" s="20">
        <v>234.44854462088654</v>
      </c>
      <c r="AF110" s="21">
        <v>49957</v>
      </c>
      <c r="AG110" s="20">
        <v>230.93332938901455</v>
      </c>
      <c r="AH110" s="21">
        <v>158500</v>
      </c>
      <c r="AI110" s="20">
        <v>229.98262199267515</v>
      </c>
      <c r="AJ110" s="21">
        <v>313738</v>
      </c>
      <c r="AK110" s="22">
        <v>229.65022352226001</v>
      </c>
      <c r="AM110" s="16"/>
      <c r="AN110" s="17" t="s">
        <v>11</v>
      </c>
      <c r="AO110" s="18" t="s">
        <v>8</v>
      </c>
      <c r="AP110" s="19">
        <f t="shared" si="40"/>
        <v>0</v>
      </c>
      <c r="AQ110" s="20">
        <f t="shared" si="41"/>
        <v>0</v>
      </c>
      <c r="AR110" s="19">
        <f t="shared" si="42"/>
        <v>0</v>
      </c>
      <c r="AS110" s="20">
        <f t="shared" si="43"/>
        <v>0.58284621002576387</v>
      </c>
      <c r="AT110" s="19">
        <f t="shared" si="44"/>
        <v>-28948</v>
      </c>
      <c r="AU110" s="20">
        <f t="shared" si="45"/>
        <v>-11.000417374549301</v>
      </c>
      <c r="AV110" s="19">
        <f t="shared" si="46"/>
        <v>82500</v>
      </c>
      <c r="AW110" s="20">
        <f t="shared" si="47"/>
        <v>3.1099280618067837</v>
      </c>
      <c r="AX110" s="19">
        <f t="shared" si="48"/>
        <v>53552</v>
      </c>
      <c r="AY110" s="20">
        <f t="shared" si="49"/>
        <v>-2.3102307317899999</v>
      </c>
    </row>
    <row r="111" spans="1:54" x14ac:dyDescent="0.25">
      <c r="A111" s="23"/>
      <c r="B111" s="24" t="s">
        <v>11</v>
      </c>
      <c r="C111" s="25" t="s">
        <v>9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6">
        <v>1462135</v>
      </c>
      <c r="O111" s="27">
        <v>260.69283981095998</v>
      </c>
      <c r="P111" s="26">
        <v>417238</v>
      </c>
      <c r="Q111" s="27">
        <v>245.81670084142999</v>
      </c>
      <c r="R111" s="26">
        <v>634521</v>
      </c>
      <c r="S111" s="27">
        <v>256.98619477877997</v>
      </c>
      <c r="T111" s="26">
        <v>461742</v>
      </c>
      <c r="U111" s="27">
        <v>252.73372096100999</v>
      </c>
      <c r="V111" s="26">
        <v>393500</v>
      </c>
      <c r="W111" s="27">
        <v>247.58030569031999</v>
      </c>
      <c r="X111" s="44"/>
      <c r="Y111" s="44"/>
      <c r="Z111" s="44"/>
      <c r="AA111" s="44"/>
      <c r="AB111" s="28">
        <v>559631</v>
      </c>
      <c r="AC111" s="27">
        <v>258.52258816969999</v>
      </c>
      <c r="AD111" s="28">
        <v>902504</v>
      </c>
      <c r="AE111" s="27">
        <v>262.03858464561114</v>
      </c>
      <c r="AF111" s="28">
        <v>1513501</v>
      </c>
      <c r="AG111" s="27">
        <v>252.60966441837829</v>
      </c>
      <c r="AH111" s="28">
        <v>882200</v>
      </c>
      <c r="AI111" s="27">
        <v>238.57658294146455</v>
      </c>
      <c r="AJ111" s="28">
        <v>3857836</v>
      </c>
      <c r="AK111" s="29">
        <v>252.46417072028001</v>
      </c>
      <c r="AM111" s="23"/>
      <c r="AN111" s="24" t="s">
        <v>11</v>
      </c>
      <c r="AO111" s="25" t="s">
        <v>9</v>
      </c>
      <c r="AP111" s="26">
        <f t="shared" si="40"/>
        <v>0</v>
      </c>
      <c r="AQ111" s="27">
        <f t="shared" si="41"/>
        <v>0</v>
      </c>
      <c r="AR111" s="26">
        <f t="shared" si="42"/>
        <v>-1809</v>
      </c>
      <c r="AS111" s="27">
        <f t="shared" si="43"/>
        <v>1.0053705647534912</v>
      </c>
      <c r="AT111" s="26">
        <f t="shared" si="44"/>
        <v>86652</v>
      </c>
      <c r="AU111" s="27">
        <f t="shared" si="45"/>
        <v>-2.709896338064766</v>
      </c>
      <c r="AV111" s="26">
        <f t="shared" si="46"/>
        <v>-24300.009999999776</v>
      </c>
      <c r="AW111" s="27">
        <f t="shared" si="47"/>
        <v>-7.9817285846435766</v>
      </c>
      <c r="AX111" s="26">
        <f t="shared" si="48"/>
        <v>60542.990000000224</v>
      </c>
      <c r="AY111" s="27">
        <f t="shared" si="49"/>
        <v>-2.5966193541899827</v>
      </c>
    </row>
    <row r="112" spans="1:54" x14ac:dyDescent="0.25">
      <c r="A112" s="31" t="s">
        <v>12</v>
      </c>
      <c r="B112" s="32" t="s">
        <v>13</v>
      </c>
      <c r="C112" s="33" t="s">
        <v>5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30">
        <v>251178</v>
      </c>
      <c r="O112" s="15">
        <v>232.38545554945</v>
      </c>
      <c r="P112" s="30">
        <v>48991</v>
      </c>
      <c r="Q112" s="15">
        <v>258.47562219864</v>
      </c>
      <c r="R112" s="30">
        <v>13811</v>
      </c>
      <c r="S112" s="15">
        <v>244.72936360373001</v>
      </c>
      <c r="T112" s="30">
        <v>53160</v>
      </c>
      <c r="U112" s="15">
        <v>258.84742106844999</v>
      </c>
      <c r="V112" s="30">
        <v>56700</v>
      </c>
      <c r="W112" s="15">
        <v>262.19667548103001</v>
      </c>
      <c r="X112" s="15"/>
      <c r="Y112" s="15"/>
      <c r="Z112" s="15"/>
      <c r="AA112" s="15"/>
      <c r="AB112" s="14">
        <v>98492</v>
      </c>
      <c r="AC112" s="15">
        <v>227.28081423059999</v>
      </c>
      <c r="AD112" s="14">
        <v>152686</v>
      </c>
      <c r="AE112" s="15">
        <v>235.6782678097517</v>
      </c>
      <c r="AF112" s="14">
        <v>115962</v>
      </c>
      <c r="AG112" s="15">
        <v>257.00889387784781</v>
      </c>
      <c r="AH112" s="14">
        <v>130350</v>
      </c>
      <c r="AI112" s="15">
        <v>252.14557837696211</v>
      </c>
      <c r="AJ112" s="14">
        <v>497490</v>
      </c>
      <c r="AK112" s="15">
        <v>243.30248939134</v>
      </c>
      <c r="AM112" s="31" t="s">
        <v>12</v>
      </c>
      <c r="AN112" s="32" t="s">
        <v>13</v>
      </c>
      <c r="AO112" s="33" t="s">
        <v>5</v>
      </c>
      <c r="AP112" s="30">
        <f t="shared" si="40"/>
        <v>0</v>
      </c>
      <c r="AQ112" s="15">
        <f t="shared" si="41"/>
        <v>0</v>
      </c>
      <c r="AR112" s="30">
        <f t="shared" si="42"/>
        <v>0</v>
      </c>
      <c r="AS112" s="15">
        <f t="shared" si="43"/>
        <v>1.5630523242602692</v>
      </c>
      <c r="AT112" s="30">
        <f t="shared" si="44"/>
        <v>7842</v>
      </c>
      <c r="AU112" s="15">
        <f t="shared" si="45"/>
        <v>-7.4489524797086801</v>
      </c>
      <c r="AV112" s="30">
        <f t="shared" si="46"/>
        <v>20100</v>
      </c>
      <c r="AW112" s="15">
        <f t="shared" si="47"/>
        <v>-0.94386643140975934</v>
      </c>
      <c r="AX112" s="30">
        <f t="shared" si="48"/>
        <v>27942</v>
      </c>
      <c r="AY112" s="15">
        <f t="shared" si="49"/>
        <v>-0.8211175351399902</v>
      </c>
      <c r="AZ112" s="60">
        <f>+(AJ112*AK112)-(AJ92*AK92)</f>
        <v>6412804.0621829033</v>
      </c>
      <c r="BA112" s="60">
        <f>+AX112*AK92</f>
        <v>6821301.8247397039</v>
      </c>
      <c r="BB112" s="60">
        <f>+AY112*AJ112</f>
        <v>-408497.76255679375</v>
      </c>
    </row>
    <row r="113" spans="1:54" x14ac:dyDescent="0.25">
      <c r="A113" s="16"/>
      <c r="B113" s="17" t="s">
        <v>13</v>
      </c>
      <c r="C113" s="18" t="s">
        <v>8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9">
        <v>22671</v>
      </c>
      <c r="O113" s="20">
        <v>212.20345185919999</v>
      </c>
      <c r="P113" s="19">
        <v>1035</v>
      </c>
      <c r="Q113" s="20">
        <v>286.05962660566001</v>
      </c>
      <c r="R113" s="19">
        <v>0</v>
      </c>
      <c r="S113" s="20">
        <v>0</v>
      </c>
      <c r="T113" s="19">
        <v>0</v>
      </c>
      <c r="U113" s="20">
        <v>0</v>
      </c>
      <c r="V113" s="19">
        <v>0</v>
      </c>
      <c r="W113" s="20">
        <v>0</v>
      </c>
      <c r="X113" s="43"/>
      <c r="Y113" s="43"/>
      <c r="Z113" s="43"/>
      <c r="AA113" s="43"/>
      <c r="AB113" s="21">
        <v>13891</v>
      </c>
      <c r="AC113" s="20">
        <v>208.93357586207</v>
      </c>
      <c r="AD113" s="21">
        <v>8780</v>
      </c>
      <c r="AE113" s="20">
        <v>217.37678300683208</v>
      </c>
      <c r="AF113" s="21">
        <v>1035</v>
      </c>
      <c r="AG113" s="20">
        <v>286.05962660570003</v>
      </c>
      <c r="AH113" s="21">
        <v>15000</v>
      </c>
      <c r="AI113" s="20">
        <v>208.43797035140668</v>
      </c>
      <c r="AJ113" s="21">
        <v>38706</v>
      </c>
      <c r="AK113" s="22">
        <v>212.71910623438001</v>
      </c>
      <c r="AM113" s="16"/>
      <c r="AN113" s="17" t="s">
        <v>13</v>
      </c>
      <c r="AO113" s="18" t="s">
        <v>8</v>
      </c>
      <c r="AP113" s="34">
        <f t="shared" si="40"/>
        <v>0</v>
      </c>
      <c r="AQ113" s="35">
        <f t="shared" si="41"/>
        <v>0</v>
      </c>
      <c r="AR113" s="34">
        <f t="shared" si="42"/>
        <v>0</v>
      </c>
      <c r="AS113" s="35">
        <f t="shared" si="43"/>
        <v>4.9645785877061144E-2</v>
      </c>
      <c r="AT113" s="34">
        <f t="shared" si="44"/>
        <v>35</v>
      </c>
      <c r="AU113" s="35">
        <f t="shared" si="45"/>
        <v>19.814656246899915</v>
      </c>
      <c r="AV113" s="34">
        <f t="shared" si="46"/>
        <v>15000</v>
      </c>
      <c r="AW113" s="35">
        <f t="shared" si="47"/>
        <v>208.43797035140668</v>
      </c>
      <c r="AX113" s="34">
        <f t="shared" si="48"/>
        <v>15035</v>
      </c>
      <c r="AY113" s="35">
        <f t="shared" si="49"/>
        <v>-1.7489575338900067</v>
      </c>
    </row>
    <row r="114" spans="1:54" x14ac:dyDescent="0.25">
      <c r="A114" s="16"/>
      <c r="B114" s="17" t="s">
        <v>13</v>
      </c>
      <c r="C114" s="18" t="s">
        <v>9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9">
        <v>228507</v>
      </c>
      <c r="O114" s="20">
        <v>234.38778460571999</v>
      </c>
      <c r="P114" s="19">
        <v>47956</v>
      </c>
      <c r="Q114" s="20">
        <v>257.88029638827999</v>
      </c>
      <c r="R114" s="19">
        <v>13811</v>
      </c>
      <c r="S114" s="20">
        <v>244.72936360373001</v>
      </c>
      <c r="T114" s="19">
        <v>53160</v>
      </c>
      <c r="U114" s="20">
        <v>258.84742106844999</v>
      </c>
      <c r="V114" s="19">
        <v>56700</v>
      </c>
      <c r="W114" s="20">
        <v>262.19667548103001</v>
      </c>
      <c r="X114" s="43"/>
      <c r="Y114" s="43"/>
      <c r="Z114" s="43"/>
      <c r="AA114" s="43"/>
      <c r="AB114" s="21">
        <v>84601</v>
      </c>
      <c r="AC114" s="20">
        <v>230.29332576329</v>
      </c>
      <c r="AD114" s="21">
        <v>143906</v>
      </c>
      <c r="AE114" s="20">
        <v>236.79487890706369</v>
      </c>
      <c r="AF114" s="21">
        <v>114927</v>
      </c>
      <c r="AG114" s="20">
        <v>256.74727120977656</v>
      </c>
      <c r="AH114" s="21">
        <v>115350</v>
      </c>
      <c r="AI114" s="20">
        <v>257.82927252851317</v>
      </c>
      <c r="AJ114" s="21">
        <v>458784</v>
      </c>
      <c r="AK114" s="22">
        <v>245.88270236405</v>
      </c>
      <c r="AM114" s="16"/>
      <c r="AN114" s="17" t="s">
        <v>13</v>
      </c>
      <c r="AO114" s="18" t="s">
        <v>9</v>
      </c>
      <c r="AP114" s="19">
        <f t="shared" si="40"/>
        <v>0</v>
      </c>
      <c r="AQ114" s="20">
        <f t="shared" si="41"/>
        <v>0</v>
      </c>
      <c r="AR114" s="19">
        <f t="shared" si="42"/>
        <v>0</v>
      </c>
      <c r="AS114" s="20">
        <f t="shared" si="43"/>
        <v>1.6553883589426732</v>
      </c>
      <c r="AT114" s="19">
        <f t="shared" si="44"/>
        <v>7807</v>
      </c>
      <c r="AU114" s="20">
        <f t="shared" si="45"/>
        <v>-7.6938917646539835</v>
      </c>
      <c r="AV114" s="19">
        <f t="shared" si="46"/>
        <v>5100</v>
      </c>
      <c r="AW114" s="20">
        <f t="shared" si="47"/>
        <v>4.7398277201593828</v>
      </c>
      <c r="AX114" s="19">
        <f t="shared" si="48"/>
        <v>12907</v>
      </c>
      <c r="AY114" s="20">
        <f t="shared" si="49"/>
        <v>0.18472321810000381</v>
      </c>
    </row>
    <row r="115" spans="1:54" x14ac:dyDescent="0.25">
      <c r="A115" s="11" t="s">
        <v>14</v>
      </c>
      <c r="B115" s="12" t="s">
        <v>15</v>
      </c>
      <c r="C115" s="13" t="s">
        <v>5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30">
        <v>271962.83</v>
      </c>
      <c r="O115" s="15">
        <v>221.34330463909001</v>
      </c>
      <c r="P115" s="30">
        <v>40177.17</v>
      </c>
      <c r="Q115" s="15">
        <v>237.61471330388</v>
      </c>
      <c r="R115" s="30">
        <v>46240</v>
      </c>
      <c r="S115" s="15">
        <v>225.82208124614999</v>
      </c>
      <c r="T115" s="30">
        <v>22500</v>
      </c>
      <c r="U115" s="15">
        <v>246.05837016619</v>
      </c>
      <c r="V115" s="30">
        <v>67000</v>
      </c>
      <c r="W115" s="15">
        <v>224.35856431692</v>
      </c>
      <c r="X115" s="15"/>
      <c r="Y115" s="15"/>
      <c r="Z115" s="15"/>
      <c r="AA115" s="15"/>
      <c r="AB115" s="14">
        <v>158933.29999999999</v>
      </c>
      <c r="AC115" s="15">
        <v>216.32268182376001</v>
      </c>
      <c r="AD115" s="14">
        <v>113029.53000000003</v>
      </c>
      <c r="AE115" s="15">
        <v>228.40291244332167</v>
      </c>
      <c r="AF115" s="14">
        <v>108917.16999999998</v>
      </c>
      <c r="AG115" s="15">
        <v>234.35251849154736</v>
      </c>
      <c r="AH115" s="14">
        <v>186000</v>
      </c>
      <c r="AI115" s="15">
        <v>210.55526619574192</v>
      </c>
      <c r="AJ115" s="14">
        <v>566880</v>
      </c>
      <c r="AK115" s="15">
        <v>220.30314024146</v>
      </c>
      <c r="AM115" s="11" t="s">
        <v>14</v>
      </c>
      <c r="AN115" s="12" t="s">
        <v>15</v>
      </c>
      <c r="AO115" s="13" t="s">
        <v>5</v>
      </c>
      <c r="AP115" s="30">
        <f t="shared" si="40"/>
        <v>0</v>
      </c>
      <c r="AQ115" s="15">
        <f t="shared" si="41"/>
        <v>0</v>
      </c>
      <c r="AR115" s="30">
        <f t="shared" si="42"/>
        <v>-522.70999999996275</v>
      </c>
      <c r="AS115" s="15">
        <f t="shared" si="43"/>
        <v>-3.597533682054717</v>
      </c>
      <c r="AT115" s="30">
        <f t="shared" si="44"/>
        <v>-21136.830000000016</v>
      </c>
      <c r="AU115" s="15">
        <f t="shared" si="45"/>
        <v>-4.5934795231542012</v>
      </c>
      <c r="AV115" s="30">
        <f t="shared" si="46"/>
        <v>20499.999999999942</v>
      </c>
      <c r="AW115" s="15">
        <f t="shared" si="47"/>
        <v>-9.354122802928714</v>
      </c>
      <c r="AX115" s="30">
        <f t="shared" si="48"/>
        <v>-1159.5400000000373</v>
      </c>
      <c r="AY115" s="15">
        <f t="shared" si="49"/>
        <v>-5.3782176631700054</v>
      </c>
      <c r="AZ115" s="60">
        <f>+(AJ115*AK115)-(AJ95*AK95)</f>
        <v>-3310490.5906425565</v>
      </c>
      <c r="BA115" s="60">
        <f>+AX115*AK95</f>
        <v>-261686.56174474309</v>
      </c>
      <c r="BB115" s="60">
        <f>+AY115*AJ115</f>
        <v>-3048804.0288978126</v>
      </c>
    </row>
    <row r="116" spans="1:54" x14ac:dyDescent="0.25">
      <c r="A116" s="16"/>
      <c r="B116" s="17" t="s">
        <v>15</v>
      </c>
      <c r="C116" s="18" t="s">
        <v>8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9">
        <v>7112</v>
      </c>
      <c r="O116" s="20">
        <v>186.03794630202</v>
      </c>
      <c r="P116" s="19">
        <v>0</v>
      </c>
      <c r="Q116" s="20">
        <v>0</v>
      </c>
      <c r="R116" s="19">
        <v>8804</v>
      </c>
      <c r="S116" s="20">
        <v>200.57084455935001</v>
      </c>
      <c r="T116" s="19">
        <v>0</v>
      </c>
      <c r="U116" s="20">
        <v>0</v>
      </c>
      <c r="V116" s="19">
        <v>12000</v>
      </c>
      <c r="W116" s="20">
        <v>196.2931859171</v>
      </c>
      <c r="X116" s="43"/>
      <c r="Y116" s="43"/>
      <c r="Z116" s="43"/>
      <c r="AA116" s="43"/>
      <c r="AB116" s="21">
        <v>7112</v>
      </c>
      <c r="AC116" s="20">
        <v>201.46928769684999</v>
      </c>
      <c r="AD116" s="21">
        <v>0</v>
      </c>
      <c r="AE116" s="20">
        <v>0</v>
      </c>
      <c r="AF116" s="21">
        <v>8804</v>
      </c>
      <c r="AG116" s="20">
        <v>188.10518122450057</v>
      </c>
      <c r="AH116" s="21">
        <v>31000</v>
      </c>
      <c r="AI116" s="20">
        <v>177.32394378175809</v>
      </c>
      <c r="AJ116" s="21">
        <v>46916</v>
      </c>
      <c r="AK116" s="22">
        <v>183.00728635933999</v>
      </c>
      <c r="AM116" s="16"/>
      <c r="AN116" s="17" t="s">
        <v>15</v>
      </c>
      <c r="AO116" s="18" t="s">
        <v>8</v>
      </c>
      <c r="AP116" s="19">
        <f t="shared" si="40"/>
        <v>0</v>
      </c>
      <c r="AQ116" s="20">
        <f t="shared" si="41"/>
        <v>0</v>
      </c>
      <c r="AR116" s="19">
        <f t="shared" si="42"/>
        <v>0</v>
      </c>
      <c r="AS116" s="20">
        <f t="shared" si="43"/>
        <v>0</v>
      </c>
      <c r="AT116" s="19">
        <f t="shared" si="44"/>
        <v>804</v>
      </c>
      <c r="AU116" s="20">
        <f t="shared" si="45"/>
        <v>-6.1193095724872819</v>
      </c>
      <c r="AV116" s="19">
        <f t="shared" si="46"/>
        <v>10000</v>
      </c>
      <c r="AW116" s="20">
        <f t="shared" si="47"/>
        <v>-14.844529989065762</v>
      </c>
      <c r="AX116" s="19">
        <f t="shared" si="48"/>
        <v>10804</v>
      </c>
      <c r="AY116" s="20">
        <f t="shared" si="49"/>
        <v>-11.448391799260008</v>
      </c>
    </row>
    <row r="117" spans="1:54" x14ac:dyDescent="0.25">
      <c r="A117" s="16"/>
      <c r="B117" s="17" t="s">
        <v>15</v>
      </c>
      <c r="C117" s="18" t="s">
        <v>9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9">
        <v>264850.83</v>
      </c>
      <c r="O117" s="20">
        <v>222.29135418265</v>
      </c>
      <c r="P117" s="19">
        <v>40177.17</v>
      </c>
      <c r="Q117" s="20">
        <v>237.61471330388</v>
      </c>
      <c r="R117" s="19">
        <v>37436</v>
      </c>
      <c r="S117" s="20">
        <v>231.76053321192001</v>
      </c>
      <c r="T117" s="19">
        <v>22500</v>
      </c>
      <c r="U117" s="20">
        <v>246.05837016619</v>
      </c>
      <c r="V117" s="19">
        <v>55000</v>
      </c>
      <c r="W117" s="20">
        <v>230.48191960414999</v>
      </c>
      <c r="X117" s="43"/>
      <c r="Y117" s="43"/>
      <c r="Z117" s="43"/>
      <c r="AA117" s="43"/>
      <c r="AB117" s="21">
        <v>151821.29999999999</v>
      </c>
      <c r="AC117" s="20">
        <v>217.01848234075001</v>
      </c>
      <c r="AD117" s="21">
        <v>113029.53000000003</v>
      </c>
      <c r="AE117" s="20">
        <v>229.37387728764585</v>
      </c>
      <c r="AF117" s="21">
        <v>100113.16999999998</v>
      </c>
      <c r="AG117" s="20">
        <v>237.32329503672702</v>
      </c>
      <c r="AH117" s="21">
        <v>155000</v>
      </c>
      <c r="AI117" s="20">
        <v>217.20153067850316</v>
      </c>
      <c r="AJ117" s="21">
        <v>519964</v>
      </c>
      <c r="AK117" s="22">
        <v>223.66831990916</v>
      </c>
      <c r="AM117" s="16"/>
      <c r="AN117" s="17" t="s">
        <v>15</v>
      </c>
      <c r="AO117" s="18" t="s">
        <v>9</v>
      </c>
      <c r="AP117" s="19">
        <f t="shared" si="40"/>
        <v>0</v>
      </c>
      <c r="AQ117" s="20">
        <f t="shared" si="41"/>
        <v>0</v>
      </c>
      <c r="AR117" s="19">
        <f t="shared" si="42"/>
        <v>-522.70999999996275</v>
      </c>
      <c r="AS117" s="20">
        <f t="shared" si="43"/>
        <v>-3.5942682860239472</v>
      </c>
      <c r="AT117" s="19">
        <f t="shared" si="44"/>
        <v>-21940.830000000016</v>
      </c>
      <c r="AU117" s="20">
        <f t="shared" si="45"/>
        <v>-3.6536697446647963</v>
      </c>
      <c r="AV117" s="19">
        <f t="shared" si="46"/>
        <v>10499.999999999942</v>
      </c>
      <c r="AW117" s="20">
        <f t="shared" si="47"/>
        <v>-6.7394100142026332</v>
      </c>
      <c r="AX117" s="19">
        <f t="shared" si="48"/>
        <v>-11963.540000000037</v>
      </c>
      <c r="AY117" s="20">
        <f t="shared" si="49"/>
        <v>-4.1329164792699942</v>
      </c>
    </row>
    <row r="118" spans="1:54" x14ac:dyDescent="0.25">
      <c r="A118" s="11" t="s">
        <v>16</v>
      </c>
      <c r="B118" s="12" t="s">
        <v>17</v>
      </c>
      <c r="C118" s="13" t="s">
        <v>5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30">
        <v>49623</v>
      </c>
      <c r="O118" s="15">
        <v>211.00519133466</v>
      </c>
      <c r="P118" s="30">
        <v>0</v>
      </c>
      <c r="Q118" s="15">
        <v>0</v>
      </c>
      <c r="R118" s="30">
        <v>32773</v>
      </c>
      <c r="S118" s="15">
        <v>177.13663739391001</v>
      </c>
      <c r="T118" s="30">
        <v>0</v>
      </c>
      <c r="U118" s="15">
        <v>0</v>
      </c>
      <c r="V118" s="30">
        <v>31000</v>
      </c>
      <c r="W118" s="15">
        <v>211.53970591549</v>
      </c>
      <c r="X118" s="15"/>
      <c r="Y118" s="15"/>
      <c r="Z118" s="15"/>
      <c r="AA118" s="15"/>
      <c r="AB118" s="14">
        <v>0</v>
      </c>
      <c r="AC118" s="15">
        <v>0</v>
      </c>
      <c r="AD118" s="14">
        <v>49623</v>
      </c>
      <c r="AE118" s="15">
        <v>211.00519133466335</v>
      </c>
      <c r="AF118" s="14">
        <v>32773</v>
      </c>
      <c r="AG118" s="15">
        <v>177.1366373939218</v>
      </c>
      <c r="AH118" s="14">
        <v>69000</v>
      </c>
      <c r="AI118" s="15">
        <v>213.60515641156525</v>
      </c>
      <c r="AJ118" s="14">
        <v>151396</v>
      </c>
      <c r="AK118" s="15">
        <v>204.85855253315</v>
      </c>
      <c r="AM118" s="11" t="s">
        <v>16</v>
      </c>
      <c r="AN118" s="12" t="s">
        <v>17</v>
      </c>
      <c r="AO118" s="13" t="s">
        <v>5</v>
      </c>
      <c r="AP118" s="36">
        <f t="shared" si="40"/>
        <v>0</v>
      </c>
      <c r="AQ118" s="37">
        <f t="shared" si="41"/>
        <v>0</v>
      </c>
      <c r="AR118" s="36">
        <f t="shared" si="42"/>
        <v>0</v>
      </c>
      <c r="AS118" s="37">
        <f t="shared" si="43"/>
        <v>-0.15298248795920699</v>
      </c>
      <c r="AT118" s="36">
        <f t="shared" si="44"/>
        <v>1773</v>
      </c>
      <c r="AU118" s="37">
        <f t="shared" si="45"/>
        <v>-30.946431671336228</v>
      </c>
      <c r="AV118" s="36">
        <f t="shared" si="46"/>
        <v>-33000</v>
      </c>
      <c r="AW118" s="37">
        <f t="shared" si="47"/>
        <v>12.653085134143709</v>
      </c>
      <c r="AX118" s="36">
        <f t="shared" si="48"/>
        <v>-31227</v>
      </c>
      <c r="AY118" s="37">
        <f t="shared" si="49"/>
        <v>-7.723578989998714E-2</v>
      </c>
      <c r="AZ118" s="60">
        <f>+(AJ118*AK118)-(AJ98*AK98)</f>
        <v>-6411223.0516115837</v>
      </c>
      <c r="BA118" s="60">
        <f>+AX118*AK98</f>
        <v>-6399529.8619638821</v>
      </c>
      <c r="BB118" s="60">
        <f>+AY118*AJ118</f>
        <v>-11693.189647698453</v>
      </c>
    </row>
    <row r="119" spans="1:54" x14ac:dyDescent="0.25">
      <c r="A119" s="16"/>
      <c r="B119" s="17" t="s">
        <v>17</v>
      </c>
      <c r="C119" s="18" t="s">
        <v>8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9">
        <v>23915</v>
      </c>
      <c r="O119" s="20">
        <v>205.83074590006001</v>
      </c>
      <c r="P119" s="19">
        <v>0</v>
      </c>
      <c r="Q119" s="20">
        <v>0</v>
      </c>
      <c r="R119" s="19">
        <v>32773</v>
      </c>
      <c r="S119" s="20">
        <v>177.13663739391001</v>
      </c>
      <c r="T119" s="19">
        <v>0</v>
      </c>
      <c r="U119" s="20">
        <v>0</v>
      </c>
      <c r="V119" s="19">
        <v>0</v>
      </c>
      <c r="W119" s="20">
        <v>0</v>
      </c>
      <c r="X119" s="43"/>
      <c r="Y119" s="43"/>
      <c r="Z119" s="43"/>
      <c r="AA119" s="43"/>
      <c r="AB119" s="21">
        <v>0</v>
      </c>
      <c r="AC119" s="20">
        <v>0</v>
      </c>
      <c r="AD119" s="21">
        <v>23915</v>
      </c>
      <c r="AE119" s="20">
        <v>205.83074590006274</v>
      </c>
      <c r="AF119" s="21">
        <v>32773</v>
      </c>
      <c r="AG119" s="20">
        <v>177.1366373939218</v>
      </c>
      <c r="AH119" s="21">
        <v>0</v>
      </c>
      <c r="AI119" s="20">
        <v>0</v>
      </c>
      <c r="AJ119" s="21">
        <v>56688</v>
      </c>
      <c r="AK119" s="22">
        <v>189.24183787593</v>
      </c>
      <c r="AM119" s="16"/>
      <c r="AN119" s="17" t="s">
        <v>17</v>
      </c>
      <c r="AO119" s="18" t="s">
        <v>8</v>
      </c>
      <c r="AP119" s="34">
        <f t="shared" si="40"/>
        <v>0</v>
      </c>
      <c r="AQ119" s="35">
        <f t="shared" si="41"/>
        <v>0</v>
      </c>
      <c r="AR119" s="34">
        <f t="shared" si="42"/>
        <v>0</v>
      </c>
      <c r="AS119" s="35">
        <f t="shared" si="43"/>
        <v>-0.15298264687433516</v>
      </c>
      <c r="AT119" s="34">
        <f t="shared" si="44"/>
        <v>32773</v>
      </c>
      <c r="AU119" s="35">
        <f t="shared" si="45"/>
        <v>177.1366373939218</v>
      </c>
      <c r="AV119" s="34">
        <f t="shared" si="46"/>
        <v>0</v>
      </c>
      <c r="AW119" s="35">
        <f t="shared" si="47"/>
        <v>0</v>
      </c>
      <c r="AX119" s="34">
        <f t="shared" si="48"/>
        <v>32773</v>
      </c>
      <c r="AY119" s="35">
        <f t="shared" si="49"/>
        <v>-16.741890671009998</v>
      </c>
    </row>
    <row r="120" spans="1:54" x14ac:dyDescent="0.25">
      <c r="A120" s="16"/>
      <c r="B120" s="17" t="s">
        <v>17</v>
      </c>
      <c r="C120" s="18" t="s">
        <v>9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9">
        <v>25708</v>
      </c>
      <c r="O120" s="20">
        <v>215.81874597013001</v>
      </c>
      <c r="P120" s="19">
        <v>0</v>
      </c>
      <c r="Q120" s="20">
        <v>0</v>
      </c>
      <c r="R120" s="19">
        <v>0</v>
      </c>
      <c r="S120" s="20">
        <v>0</v>
      </c>
      <c r="T120" s="19">
        <v>0</v>
      </c>
      <c r="U120" s="20">
        <v>0</v>
      </c>
      <c r="V120" s="19">
        <v>31000</v>
      </c>
      <c r="W120" s="20">
        <v>211.53970591549</v>
      </c>
      <c r="X120" s="43"/>
      <c r="Y120" s="43"/>
      <c r="Z120" s="43"/>
      <c r="AA120" s="43"/>
      <c r="AB120" s="21">
        <v>0</v>
      </c>
      <c r="AC120" s="20">
        <v>0</v>
      </c>
      <c r="AD120" s="21">
        <v>25708</v>
      </c>
      <c r="AE120" s="20">
        <v>215.81874597012603</v>
      </c>
      <c r="AF120" s="21">
        <v>0</v>
      </c>
      <c r="AG120" s="20">
        <v>0</v>
      </c>
      <c r="AH120" s="21">
        <v>69000</v>
      </c>
      <c r="AI120" s="20">
        <v>213.60515641156522</v>
      </c>
      <c r="AJ120" s="21">
        <v>94708</v>
      </c>
      <c r="AK120" s="22">
        <v>214.20602392404001</v>
      </c>
      <c r="AM120" s="16"/>
      <c r="AN120" s="17" t="s">
        <v>17</v>
      </c>
      <c r="AO120" s="18" t="s">
        <v>9</v>
      </c>
      <c r="AP120" s="34">
        <f t="shared" si="40"/>
        <v>0</v>
      </c>
      <c r="AQ120" s="35">
        <f t="shared" si="41"/>
        <v>0</v>
      </c>
      <c r="AR120" s="34">
        <f t="shared" si="42"/>
        <v>0</v>
      </c>
      <c r="AS120" s="35">
        <f t="shared" si="43"/>
        <v>-0.15298234012757916</v>
      </c>
      <c r="AT120" s="34">
        <f t="shared" si="44"/>
        <v>-31000</v>
      </c>
      <c r="AU120" s="35">
        <f t="shared" si="45"/>
        <v>-208.08306906525806</v>
      </c>
      <c r="AV120" s="34">
        <f t="shared" si="46"/>
        <v>-33000</v>
      </c>
      <c r="AW120" s="35">
        <f t="shared" si="47"/>
        <v>12.653085134143623</v>
      </c>
      <c r="AX120" s="34">
        <f t="shared" si="48"/>
        <v>-64000</v>
      </c>
      <c r="AY120" s="35">
        <f t="shared" si="49"/>
        <v>9.4281450350100044</v>
      </c>
    </row>
    <row r="121" spans="1:54" x14ac:dyDescent="0.25">
      <c r="A121" s="48"/>
      <c r="B121" s="49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1"/>
      <c r="O121" s="52"/>
      <c r="P121" s="51"/>
      <c r="Q121" s="52"/>
      <c r="R121" s="51"/>
      <c r="S121" s="52"/>
      <c r="T121" s="51"/>
      <c r="U121" s="52"/>
      <c r="V121" s="51"/>
      <c r="W121" s="52"/>
      <c r="X121" s="52"/>
      <c r="Y121" s="52"/>
      <c r="Z121" s="52"/>
      <c r="AA121" s="52"/>
      <c r="AB121" s="53"/>
      <c r="AC121" s="52"/>
      <c r="AD121" s="53"/>
      <c r="AE121" s="52"/>
      <c r="AF121" s="53"/>
      <c r="AG121" s="52"/>
      <c r="AH121" s="53"/>
      <c r="AI121" s="52"/>
      <c r="AJ121" s="53"/>
      <c r="AK121" s="52"/>
    </row>
    <row r="123" spans="1:54" s="2" customFormat="1" ht="37.5" customHeight="1" x14ac:dyDescent="0.4">
      <c r="A123" s="47" t="s">
        <v>31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63" t="s">
        <v>18</v>
      </c>
      <c r="Q123" s="63"/>
      <c r="R123" s="63" t="s">
        <v>19</v>
      </c>
      <c r="S123" s="63"/>
      <c r="T123" s="63" t="s">
        <v>20</v>
      </c>
      <c r="U123" s="63"/>
      <c r="V123" s="63" t="s">
        <v>21</v>
      </c>
      <c r="W123" s="63"/>
      <c r="X123" s="63" t="s">
        <v>22</v>
      </c>
      <c r="Y123" s="63"/>
      <c r="Z123" s="41"/>
      <c r="AA123" s="41"/>
      <c r="AB123" s="63" t="s">
        <v>23</v>
      </c>
      <c r="AC123" s="63"/>
      <c r="AD123" s="63" t="s">
        <v>24</v>
      </c>
      <c r="AE123" s="63"/>
      <c r="AF123" s="63" t="s">
        <v>25</v>
      </c>
      <c r="AG123" s="63"/>
      <c r="AH123" s="63" t="s">
        <v>26</v>
      </c>
      <c r="AI123" s="63"/>
      <c r="AJ123" s="63" t="s">
        <v>27</v>
      </c>
      <c r="AK123" s="63"/>
      <c r="AM123" s="47" t="s">
        <v>41</v>
      </c>
      <c r="AN123" s="1"/>
      <c r="AO123" s="1"/>
      <c r="AP123" s="63" t="s">
        <v>23</v>
      </c>
      <c r="AQ123" s="63"/>
      <c r="AR123" s="63" t="s">
        <v>24</v>
      </c>
      <c r="AS123" s="63"/>
      <c r="AT123" s="63" t="s">
        <v>25</v>
      </c>
      <c r="AU123" s="63"/>
      <c r="AV123" s="63" t="s">
        <v>26</v>
      </c>
      <c r="AW123" s="63"/>
      <c r="AX123" s="63" t="s">
        <v>27</v>
      </c>
      <c r="AY123" s="63"/>
      <c r="AZ123" s="61"/>
      <c r="BA123" s="61"/>
      <c r="BB123" s="61"/>
    </row>
    <row r="124" spans="1:54" ht="17.25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 t="s">
        <v>1</v>
      </c>
      <c r="Q124" s="5" t="s">
        <v>2</v>
      </c>
      <c r="R124" s="4" t="s">
        <v>1</v>
      </c>
      <c r="S124" s="5" t="s">
        <v>2</v>
      </c>
      <c r="T124" s="4" t="s">
        <v>1</v>
      </c>
      <c r="U124" s="5" t="s">
        <v>2</v>
      </c>
      <c r="V124" s="4" t="s">
        <v>1</v>
      </c>
      <c r="W124" s="5" t="s">
        <v>2</v>
      </c>
      <c r="X124" s="4" t="s">
        <v>1</v>
      </c>
      <c r="Y124" s="5" t="s">
        <v>2</v>
      </c>
      <c r="Z124" s="5"/>
      <c r="AA124" s="5"/>
      <c r="AB124" s="4" t="s">
        <v>1</v>
      </c>
      <c r="AC124" s="5" t="s">
        <v>65</v>
      </c>
      <c r="AD124" s="4" t="s">
        <v>1</v>
      </c>
      <c r="AE124" s="5" t="s">
        <v>65</v>
      </c>
      <c r="AF124" s="4" t="s">
        <v>1</v>
      </c>
      <c r="AG124" s="5" t="s">
        <v>65</v>
      </c>
      <c r="AH124" s="4" t="s">
        <v>1</v>
      </c>
      <c r="AI124" s="5" t="s">
        <v>65</v>
      </c>
      <c r="AJ124" s="4" t="s">
        <v>1</v>
      </c>
      <c r="AK124" s="5" t="s">
        <v>65</v>
      </c>
      <c r="AM124" s="3"/>
      <c r="AN124" s="3"/>
      <c r="AO124" s="3"/>
      <c r="AP124" s="4" t="s">
        <v>1</v>
      </c>
      <c r="AQ124" s="5" t="s">
        <v>64</v>
      </c>
      <c r="AR124" s="4" t="s">
        <v>1</v>
      </c>
      <c r="AS124" s="5" t="s">
        <v>64</v>
      </c>
      <c r="AT124" s="4" t="s">
        <v>1</v>
      </c>
      <c r="AU124" s="5" t="s">
        <v>64</v>
      </c>
      <c r="AV124" s="4" t="s">
        <v>1</v>
      </c>
      <c r="AW124" s="5" t="s">
        <v>64</v>
      </c>
      <c r="AX124" s="4" t="s">
        <v>1</v>
      </c>
      <c r="AY124" s="5" t="s">
        <v>64</v>
      </c>
      <c r="AZ124" s="62" t="s">
        <v>63</v>
      </c>
      <c r="BA124" s="62" t="s">
        <v>61</v>
      </c>
      <c r="BB124" s="62" t="s">
        <v>62</v>
      </c>
    </row>
    <row r="125" spans="1:54" x14ac:dyDescent="0.25">
      <c r="A125" s="6" t="s">
        <v>3</v>
      </c>
      <c r="B125" s="7" t="s">
        <v>4</v>
      </c>
      <c r="C125" s="8" t="s">
        <v>5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9">
        <v>7651023.0199999996</v>
      </c>
      <c r="Q125" s="10">
        <v>229.45162164297</v>
      </c>
      <c r="R125" s="9">
        <v>1150794.03</v>
      </c>
      <c r="S125" s="10">
        <v>243.14393125232999</v>
      </c>
      <c r="T125" s="9">
        <v>994738.01</v>
      </c>
      <c r="U125" s="10">
        <v>224.98984044621</v>
      </c>
      <c r="V125" s="9">
        <v>944412</v>
      </c>
      <c r="W125" s="10">
        <v>233.01895602311001</v>
      </c>
      <c r="X125" s="9">
        <v>494150</v>
      </c>
      <c r="Y125" s="10">
        <v>200.62618524368</v>
      </c>
      <c r="Z125" s="10"/>
      <c r="AA125" s="10"/>
      <c r="AB125" s="9">
        <v>3117646.32</v>
      </c>
      <c r="AC125" s="10">
        <v>222.35584970702999</v>
      </c>
      <c r="AD125" s="9">
        <v>3289270.53</v>
      </c>
      <c r="AE125" s="10">
        <v>234.81298159954025</v>
      </c>
      <c r="AF125" s="9">
        <v>3389638.21</v>
      </c>
      <c r="AG125" s="10">
        <v>234.11461745113203</v>
      </c>
      <c r="AH125" s="9">
        <v>2024498.01</v>
      </c>
      <c r="AI125" s="10">
        <v>217.46806367748417</v>
      </c>
      <c r="AJ125" s="9">
        <v>11821053.07</v>
      </c>
      <c r="AK125" s="10">
        <v>228.35679833319</v>
      </c>
      <c r="AM125" s="6" t="s">
        <v>3</v>
      </c>
      <c r="AN125" s="7" t="s">
        <v>4</v>
      </c>
      <c r="AO125" s="8" t="s">
        <v>5</v>
      </c>
      <c r="AP125" s="9">
        <f t="shared" ref="AP125:AP140" si="50">+AB125-AB105</f>
        <v>0</v>
      </c>
      <c r="AQ125" s="10">
        <f t="shared" ref="AQ125:AQ140" si="51">+AC125-AC105</f>
        <v>0</v>
      </c>
      <c r="AR125" s="9">
        <f t="shared" ref="AR125:AR140" si="52">+AD125-AD105</f>
        <v>0</v>
      </c>
      <c r="AS125" s="10">
        <f t="shared" ref="AS125:AS140" si="53">+AE125-AE105</f>
        <v>-1.5347723092418164E-12</v>
      </c>
      <c r="AT125" s="9">
        <f t="shared" ref="AT125:AT140" si="54">+AF125-AF105</f>
        <v>-160914.96000000043</v>
      </c>
      <c r="AU125" s="10">
        <f t="shared" ref="AU125:AU140" si="55">+AG125-AG105</f>
        <v>-1.8005473779303145</v>
      </c>
      <c r="AV125" s="9">
        <f t="shared" ref="AV125:AV140" si="56">+AH125-AH105</f>
        <v>-1053887.9899999995</v>
      </c>
      <c r="AW125" s="10">
        <f t="shared" ref="AW125:AW140" si="57">+AI125-AI105</f>
        <v>-4.6350390492370082</v>
      </c>
      <c r="AX125" s="9">
        <f t="shared" ref="AX125:AX140" si="58">+AJ125-AJ105</f>
        <v>-1214802.9499999993</v>
      </c>
      <c r="AY125" s="10">
        <f t="shared" ref="AY125:AY140" si="59">+AK125-AK105</f>
        <v>-0.77573663415000738</v>
      </c>
      <c r="AZ125" s="60">
        <f>+(AJ125*AK125)-(AJ105*AK105)</f>
        <v>-287520903.33993292</v>
      </c>
      <c r="BA125" s="60">
        <f>+AX125*AK105</f>
        <v>-278350879.41930264</v>
      </c>
      <c r="BB125" s="60">
        <f>+AY125*AJ125</f>
        <v>-9170023.9206304122</v>
      </c>
    </row>
    <row r="126" spans="1:54" x14ac:dyDescent="0.25">
      <c r="A126" s="11" t="s">
        <v>6</v>
      </c>
      <c r="B126" s="12" t="s">
        <v>7</v>
      </c>
      <c r="C126" s="13" t="s">
        <v>5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>
        <v>4923573</v>
      </c>
      <c r="Q126" s="15">
        <v>217.89744753215001</v>
      </c>
      <c r="R126" s="14">
        <v>429313</v>
      </c>
      <c r="S126" s="15">
        <v>229.70727751225999</v>
      </c>
      <c r="T126" s="14">
        <v>615283</v>
      </c>
      <c r="U126" s="15">
        <v>213.23805809066999</v>
      </c>
      <c r="V126" s="14">
        <v>364345</v>
      </c>
      <c r="W126" s="15">
        <v>217.76137802836999</v>
      </c>
      <c r="X126" s="14">
        <v>213500</v>
      </c>
      <c r="Y126" s="15">
        <v>189.19459917897001</v>
      </c>
      <c r="Z126" s="15"/>
      <c r="AA126" s="15"/>
      <c r="AB126" s="14">
        <v>2264391</v>
      </c>
      <c r="AC126" s="15">
        <v>213.94961729432001</v>
      </c>
      <c r="AD126" s="14">
        <v>2002346</v>
      </c>
      <c r="AE126" s="15">
        <v>223.43203046716204</v>
      </c>
      <c r="AF126" s="14">
        <v>1701432</v>
      </c>
      <c r="AG126" s="15">
        <v>217.93303619099677</v>
      </c>
      <c r="AH126" s="14">
        <v>884081</v>
      </c>
      <c r="AI126" s="15">
        <v>205.01072011863167</v>
      </c>
      <c r="AJ126" s="14">
        <v>6852250</v>
      </c>
      <c r="AK126" s="15">
        <v>216.55633469564</v>
      </c>
      <c r="AM126" s="11" t="s">
        <v>6</v>
      </c>
      <c r="AN126" s="12" t="s">
        <v>7</v>
      </c>
      <c r="AO126" s="13" t="s">
        <v>5</v>
      </c>
      <c r="AP126" s="14">
        <f t="shared" si="50"/>
        <v>0</v>
      </c>
      <c r="AQ126" s="15">
        <f t="shared" si="51"/>
        <v>0</v>
      </c>
      <c r="AR126" s="14">
        <f t="shared" si="52"/>
        <v>0</v>
      </c>
      <c r="AS126" s="15">
        <f t="shared" si="53"/>
        <v>1.3073986337985843E-12</v>
      </c>
      <c r="AT126" s="14">
        <f t="shared" si="54"/>
        <v>-28011</v>
      </c>
      <c r="AU126" s="15">
        <f t="shared" si="55"/>
        <v>-3.3139449618946344</v>
      </c>
      <c r="AV126" s="14">
        <f t="shared" si="56"/>
        <v>-768255</v>
      </c>
      <c r="AW126" s="15">
        <f t="shared" si="57"/>
        <v>-6.8259544364226485</v>
      </c>
      <c r="AX126" s="14">
        <f t="shared" si="58"/>
        <v>-796266</v>
      </c>
      <c r="AY126" s="15">
        <f t="shared" si="59"/>
        <v>-1.069310154429985</v>
      </c>
      <c r="AZ126" s="60">
        <f>+(AJ126*AK126)-(AJ106*AK106)</f>
        <v>-180615082.22787857</v>
      </c>
      <c r="BA126" s="60">
        <f>+AX126*AK106</f>
        <v>-173287901.72218582</v>
      </c>
      <c r="BB126" s="60">
        <f>+AY126*AJ126</f>
        <v>-7327180.5056928648</v>
      </c>
    </row>
    <row r="127" spans="1:54" x14ac:dyDescent="0.25">
      <c r="A127" s="16"/>
      <c r="B127" s="17" t="s">
        <v>7</v>
      </c>
      <c r="C127" s="18" t="s">
        <v>8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9">
        <v>3413487</v>
      </c>
      <c r="Q127" s="20">
        <v>212.66839662876001</v>
      </c>
      <c r="R127" s="19">
        <v>344692</v>
      </c>
      <c r="S127" s="20">
        <v>219.07645380567999</v>
      </c>
      <c r="T127" s="19">
        <v>320836</v>
      </c>
      <c r="U127" s="20">
        <v>209.89805323952999</v>
      </c>
      <c r="V127" s="19">
        <v>241625</v>
      </c>
      <c r="W127" s="20">
        <v>206.47823725094</v>
      </c>
      <c r="X127" s="19">
        <v>132000</v>
      </c>
      <c r="Y127" s="20">
        <v>188.21336596341001</v>
      </c>
      <c r="Z127" s="43"/>
      <c r="AA127" s="43"/>
      <c r="AB127" s="21">
        <v>1461540</v>
      </c>
      <c r="AC127" s="20">
        <v>208.47817128317001</v>
      </c>
      <c r="AD127" s="21">
        <v>1465477</v>
      </c>
      <c r="AE127" s="20">
        <v>217.75796423301085</v>
      </c>
      <c r="AF127" s="21">
        <v>1151998</v>
      </c>
      <c r="AG127" s="20">
        <v>212.65582528783904</v>
      </c>
      <c r="AH127" s="21">
        <v>591625</v>
      </c>
      <c r="AI127" s="20">
        <v>192.90557463214029</v>
      </c>
      <c r="AJ127" s="21">
        <v>4670640</v>
      </c>
      <c r="AK127" s="22">
        <v>210.44767325659001</v>
      </c>
      <c r="AM127" s="16"/>
      <c r="AN127" s="17" t="s">
        <v>7</v>
      </c>
      <c r="AO127" s="18" t="s">
        <v>8</v>
      </c>
      <c r="AP127" s="19">
        <f t="shared" si="50"/>
        <v>0</v>
      </c>
      <c r="AQ127" s="20">
        <f t="shared" si="51"/>
        <v>0</v>
      </c>
      <c r="AR127" s="19">
        <f t="shared" si="52"/>
        <v>0</v>
      </c>
      <c r="AS127" s="20">
        <f t="shared" si="53"/>
        <v>2.9842794901924208E-12</v>
      </c>
      <c r="AT127" s="19">
        <f t="shared" si="54"/>
        <v>-35248</v>
      </c>
      <c r="AU127" s="20">
        <f t="shared" si="55"/>
        <v>-1.6869744010039653</v>
      </c>
      <c r="AV127" s="19">
        <f t="shared" si="56"/>
        <v>-637075</v>
      </c>
      <c r="AW127" s="20">
        <f t="shared" si="57"/>
        <v>-11.851484411987485</v>
      </c>
      <c r="AX127" s="19">
        <f t="shared" si="58"/>
        <v>-672323</v>
      </c>
      <c r="AY127" s="20">
        <f t="shared" si="59"/>
        <v>-1.0232099620399993</v>
      </c>
    </row>
    <row r="128" spans="1:54" x14ac:dyDescent="0.25">
      <c r="A128" s="23"/>
      <c r="B128" s="24" t="s">
        <v>7</v>
      </c>
      <c r="C128" s="25" t="s">
        <v>9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>
        <v>1510086</v>
      </c>
      <c r="Q128" s="27">
        <v>229.71750101325</v>
      </c>
      <c r="R128" s="26">
        <v>84621</v>
      </c>
      <c r="S128" s="27">
        <v>273.01047512360998</v>
      </c>
      <c r="T128" s="26">
        <v>294447</v>
      </c>
      <c r="U128" s="27">
        <v>216.87740166156999</v>
      </c>
      <c r="V128" s="26">
        <v>122720</v>
      </c>
      <c r="W128" s="27">
        <v>239.97690027696001</v>
      </c>
      <c r="X128" s="26">
        <v>81500</v>
      </c>
      <c r="Y128" s="27">
        <v>190.78383579803</v>
      </c>
      <c r="Z128" s="44"/>
      <c r="AA128" s="44"/>
      <c r="AB128" s="28">
        <v>802851</v>
      </c>
      <c r="AC128" s="27">
        <v>223.91004233351001</v>
      </c>
      <c r="AD128" s="28">
        <v>536869</v>
      </c>
      <c r="AE128" s="27">
        <v>238.92037783425752</v>
      </c>
      <c r="AF128" s="28">
        <v>549434</v>
      </c>
      <c r="AG128" s="27">
        <v>228.99776171947858</v>
      </c>
      <c r="AH128" s="28">
        <v>292456</v>
      </c>
      <c r="AI128" s="27">
        <v>229.49887115144503</v>
      </c>
      <c r="AJ128" s="28">
        <v>2181610</v>
      </c>
      <c r="AK128" s="29">
        <v>229.63445519550001</v>
      </c>
      <c r="AM128" s="23"/>
      <c r="AN128" s="24" t="s">
        <v>7</v>
      </c>
      <c r="AO128" s="25" t="s">
        <v>9</v>
      </c>
      <c r="AP128" s="26">
        <f t="shared" si="50"/>
        <v>0</v>
      </c>
      <c r="AQ128" s="27">
        <f t="shared" si="51"/>
        <v>0</v>
      </c>
      <c r="AR128" s="26">
        <f t="shared" si="52"/>
        <v>0</v>
      </c>
      <c r="AS128" s="27">
        <f t="shared" si="53"/>
        <v>1.5347723092418164E-12</v>
      </c>
      <c r="AT128" s="26">
        <f t="shared" si="54"/>
        <v>7237</v>
      </c>
      <c r="AU128" s="27">
        <f t="shared" si="55"/>
        <v>-7.36727030144732</v>
      </c>
      <c r="AV128" s="26">
        <f t="shared" si="56"/>
        <v>-131180</v>
      </c>
      <c r="AW128" s="27">
        <f t="shared" si="57"/>
        <v>-2.8712887026986493</v>
      </c>
      <c r="AX128" s="26">
        <f t="shared" si="58"/>
        <v>-123943</v>
      </c>
      <c r="AY128" s="27">
        <f t="shared" si="59"/>
        <v>-2.2544330805999948</v>
      </c>
    </row>
    <row r="129" spans="1:54" x14ac:dyDescent="0.25">
      <c r="A129" s="11" t="s">
        <v>10</v>
      </c>
      <c r="B129" s="12" t="s">
        <v>11</v>
      </c>
      <c r="C129" s="13" t="s">
        <v>5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30">
        <v>2065418</v>
      </c>
      <c r="Q129" s="15">
        <v>257.39467123546001</v>
      </c>
      <c r="R129" s="30">
        <v>636335</v>
      </c>
      <c r="S129" s="15">
        <v>257.10411644484998</v>
      </c>
      <c r="T129" s="30">
        <v>311467.01</v>
      </c>
      <c r="U129" s="15">
        <v>243.35095804658999</v>
      </c>
      <c r="V129" s="30">
        <v>395337</v>
      </c>
      <c r="W129" s="15">
        <v>247.48414093298001</v>
      </c>
      <c r="X129" s="30">
        <v>192850</v>
      </c>
      <c r="Y129" s="15">
        <v>213.92091184274</v>
      </c>
      <c r="Z129" s="15"/>
      <c r="AA129" s="15"/>
      <c r="AB129" s="14">
        <v>595830</v>
      </c>
      <c r="AC129" s="15">
        <v>256.01614568886998</v>
      </c>
      <c r="AD129" s="14">
        <v>971586</v>
      </c>
      <c r="AE129" s="15">
        <v>260.07686932139825</v>
      </c>
      <c r="AF129" s="14">
        <v>1445804.01</v>
      </c>
      <c r="AG129" s="15">
        <v>253.00703451005091</v>
      </c>
      <c r="AH129" s="14">
        <v>802887</v>
      </c>
      <c r="AI129" s="15">
        <v>230.69922345737319</v>
      </c>
      <c r="AJ129" s="14">
        <v>3816107.01</v>
      </c>
      <c r="AK129" s="15">
        <v>250.58341792127999</v>
      </c>
      <c r="AM129" s="11" t="s">
        <v>10</v>
      </c>
      <c r="AN129" s="12" t="s">
        <v>11</v>
      </c>
      <c r="AO129" s="13" t="s">
        <v>5</v>
      </c>
      <c r="AP129" s="30">
        <f t="shared" si="50"/>
        <v>0</v>
      </c>
      <c r="AQ129" s="15">
        <f t="shared" si="51"/>
        <v>0</v>
      </c>
      <c r="AR129" s="30">
        <f t="shared" si="52"/>
        <v>0</v>
      </c>
      <c r="AS129" s="15">
        <f t="shared" si="53"/>
        <v>-5.6843418860808015E-13</v>
      </c>
      <c r="AT129" s="30">
        <f t="shared" si="54"/>
        <v>-117653.98999999999</v>
      </c>
      <c r="AU129" s="15">
        <f t="shared" si="55"/>
        <v>1.0899916197590187</v>
      </c>
      <c r="AV129" s="30">
        <f t="shared" si="56"/>
        <v>-237813</v>
      </c>
      <c r="AW129" s="15">
        <f t="shared" si="57"/>
        <v>-6.5684877531871564</v>
      </c>
      <c r="AX129" s="30">
        <f t="shared" si="58"/>
        <v>-355466.99000000022</v>
      </c>
      <c r="AY129" s="15">
        <f t="shared" si="59"/>
        <v>-0.1649490841400052</v>
      </c>
      <c r="AZ129" s="60">
        <f>+(AJ129*AK129)-(AJ109*AK109)</f>
        <v>-89762230.623111725</v>
      </c>
      <c r="BA129" s="60">
        <f>+AX129*AK109</f>
        <v>-89132767.266832009</v>
      </c>
      <c r="BB129" s="60">
        <f>+AY129*AJ129</f>
        <v>-629463.35627975361</v>
      </c>
    </row>
    <row r="130" spans="1:54" x14ac:dyDescent="0.25">
      <c r="A130" s="16"/>
      <c r="B130" s="17" t="s">
        <v>11</v>
      </c>
      <c r="C130" s="18" t="s">
        <v>8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9">
        <v>108536</v>
      </c>
      <c r="Q130" s="20">
        <v>228.22161480982999</v>
      </c>
      <c r="R130" s="19">
        <v>29562</v>
      </c>
      <c r="S130" s="20">
        <v>230.14965376126</v>
      </c>
      <c r="T130" s="19">
        <v>24705</v>
      </c>
      <c r="U130" s="20">
        <v>218.11659486127999</v>
      </c>
      <c r="V130" s="19">
        <v>18602</v>
      </c>
      <c r="W130" s="20">
        <v>241.88821105718</v>
      </c>
      <c r="X130" s="19">
        <v>30800</v>
      </c>
      <c r="Y130" s="20">
        <v>204.41918582893999</v>
      </c>
      <c r="Z130" s="43"/>
      <c r="AA130" s="43"/>
      <c r="AB130" s="21">
        <v>36199</v>
      </c>
      <c r="AC130" s="20">
        <v>217.26692852841001</v>
      </c>
      <c r="AD130" s="21">
        <v>69082</v>
      </c>
      <c r="AE130" s="20">
        <v>234.44854462088531</v>
      </c>
      <c r="AF130" s="21">
        <v>57522</v>
      </c>
      <c r="AG130" s="20">
        <v>224.28802580296235</v>
      </c>
      <c r="AH130" s="21">
        <v>75402</v>
      </c>
      <c r="AI130" s="20">
        <v>214.20339544915254</v>
      </c>
      <c r="AJ130" s="21">
        <v>238205</v>
      </c>
      <c r="AK130" s="22">
        <v>222.97550491884999</v>
      </c>
      <c r="AM130" s="16"/>
      <c r="AN130" s="17" t="s">
        <v>11</v>
      </c>
      <c r="AO130" s="18" t="s">
        <v>8</v>
      </c>
      <c r="AP130" s="19">
        <f t="shared" si="50"/>
        <v>0</v>
      </c>
      <c r="AQ130" s="20">
        <f t="shared" si="51"/>
        <v>0</v>
      </c>
      <c r="AR130" s="19">
        <f t="shared" si="52"/>
        <v>0</v>
      </c>
      <c r="AS130" s="20">
        <f t="shared" si="53"/>
        <v>-1.2221335055073723E-12</v>
      </c>
      <c r="AT130" s="19">
        <f t="shared" si="54"/>
        <v>7565</v>
      </c>
      <c r="AU130" s="20">
        <f t="shared" si="55"/>
        <v>-6.6453035860521936</v>
      </c>
      <c r="AV130" s="19">
        <f t="shared" si="56"/>
        <v>-83098</v>
      </c>
      <c r="AW130" s="20">
        <f t="shared" si="57"/>
        <v>-15.779226543522611</v>
      </c>
      <c r="AX130" s="19">
        <f t="shared" si="58"/>
        <v>-75533</v>
      </c>
      <c r="AY130" s="20">
        <f t="shared" si="59"/>
        <v>-6.6747186034100139</v>
      </c>
    </row>
    <row r="131" spans="1:54" x14ac:dyDescent="0.25">
      <c r="A131" s="23"/>
      <c r="B131" s="24" t="s">
        <v>11</v>
      </c>
      <c r="C131" s="25" t="s">
        <v>9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>
        <v>1956882</v>
      </c>
      <c r="Q131" s="27">
        <v>259.01271813467002</v>
      </c>
      <c r="R131" s="26">
        <v>606773</v>
      </c>
      <c r="S131" s="27">
        <v>258.41733873036998</v>
      </c>
      <c r="T131" s="26">
        <v>286762.01</v>
      </c>
      <c r="U131" s="27">
        <v>245.52493828370001</v>
      </c>
      <c r="V131" s="26">
        <v>376735</v>
      </c>
      <c r="W131" s="27">
        <v>247.76045050747999</v>
      </c>
      <c r="X131" s="26">
        <v>162050</v>
      </c>
      <c r="Y131" s="27">
        <v>215.72685544795999</v>
      </c>
      <c r="Z131" s="44"/>
      <c r="AA131" s="44"/>
      <c r="AB131" s="28">
        <v>559631</v>
      </c>
      <c r="AC131" s="27">
        <v>258.52258816969999</v>
      </c>
      <c r="AD131" s="28">
        <v>902504</v>
      </c>
      <c r="AE131" s="27">
        <v>262.03858464560818</v>
      </c>
      <c r="AF131" s="28">
        <v>1388282.01</v>
      </c>
      <c r="AG131" s="27">
        <v>254.19697632803005</v>
      </c>
      <c r="AH131" s="28">
        <v>727485</v>
      </c>
      <c r="AI131" s="27">
        <v>232.40897475600184</v>
      </c>
      <c r="AJ131" s="28">
        <v>3577902.01</v>
      </c>
      <c r="AK131" s="29">
        <v>252.42146236697999</v>
      </c>
      <c r="AM131" s="23"/>
      <c r="AN131" s="24" t="s">
        <v>11</v>
      </c>
      <c r="AO131" s="25" t="s">
        <v>9</v>
      </c>
      <c r="AP131" s="26">
        <f t="shared" si="50"/>
        <v>0</v>
      </c>
      <c r="AQ131" s="27">
        <f t="shared" si="51"/>
        <v>0</v>
      </c>
      <c r="AR131" s="26">
        <f t="shared" si="52"/>
        <v>0</v>
      </c>
      <c r="AS131" s="27">
        <f t="shared" si="53"/>
        <v>-2.9558577807620168E-12</v>
      </c>
      <c r="AT131" s="26">
        <f t="shared" si="54"/>
        <v>-125218.98999999999</v>
      </c>
      <c r="AU131" s="27">
        <f t="shared" si="55"/>
        <v>1.5873119096517598</v>
      </c>
      <c r="AV131" s="26">
        <f t="shared" si="56"/>
        <v>-154715</v>
      </c>
      <c r="AW131" s="27">
        <f t="shared" si="57"/>
        <v>-6.1676081854627114</v>
      </c>
      <c r="AX131" s="26">
        <f t="shared" si="58"/>
        <v>-279933.99000000022</v>
      </c>
      <c r="AY131" s="27">
        <f t="shared" si="59"/>
        <v>-4.2708353300014323E-2</v>
      </c>
    </row>
    <row r="132" spans="1:54" x14ac:dyDescent="0.25">
      <c r="A132" s="31" t="s">
        <v>12</v>
      </c>
      <c r="B132" s="32" t="s">
        <v>13</v>
      </c>
      <c r="C132" s="33" t="s">
        <v>5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30">
        <v>300169</v>
      </c>
      <c r="Q132" s="15">
        <v>236.73801978219001</v>
      </c>
      <c r="R132" s="30">
        <v>6311</v>
      </c>
      <c r="S132" s="15">
        <v>248.27632052518999</v>
      </c>
      <c r="T132" s="30">
        <v>45988</v>
      </c>
      <c r="U132" s="15">
        <v>249.66512526237</v>
      </c>
      <c r="V132" s="30">
        <v>64050</v>
      </c>
      <c r="W132" s="15">
        <v>260.99316847534999</v>
      </c>
      <c r="X132" s="30">
        <v>8800</v>
      </c>
      <c r="Y132" s="15">
        <v>238.80711345220999</v>
      </c>
      <c r="Z132" s="15"/>
      <c r="AA132" s="15"/>
      <c r="AB132" s="14">
        <v>98492</v>
      </c>
      <c r="AC132" s="15">
        <v>227.28081423059999</v>
      </c>
      <c r="AD132" s="14">
        <v>152686</v>
      </c>
      <c r="AE132" s="15">
        <v>235.67826780975335</v>
      </c>
      <c r="AF132" s="14">
        <v>101290</v>
      </c>
      <c r="AG132" s="15">
        <v>254.11958086089447</v>
      </c>
      <c r="AH132" s="14">
        <v>97850</v>
      </c>
      <c r="AI132" s="15">
        <v>247.96886504778743</v>
      </c>
      <c r="AJ132" s="14">
        <v>450318</v>
      </c>
      <c r="AK132" s="15">
        <v>240.66024397053999</v>
      </c>
      <c r="AM132" s="31" t="s">
        <v>12</v>
      </c>
      <c r="AN132" s="32" t="s">
        <v>13</v>
      </c>
      <c r="AO132" s="33" t="s">
        <v>5</v>
      </c>
      <c r="AP132" s="30">
        <f t="shared" si="50"/>
        <v>0</v>
      </c>
      <c r="AQ132" s="15">
        <f t="shared" si="51"/>
        <v>0</v>
      </c>
      <c r="AR132" s="30">
        <f t="shared" si="52"/>
        <v>0</v>
      </c>
      <c r="AS132" s="15">
        <f t="shared" si="53"/>
        <v>1.6484591469634324E-12</v>
      </c>
      <c r="AT132" s="30">
        <f t="shared" si="54"/>
        <v>-14672</v>
      </c>
      <c r="AU132" s="15">
        <f t="shared" si="55"/>
        <v>-2.8893130169533379</v>
      </c>
      <c r="AV132" s="30">
        <f t="shared" si="56"/>
        <v>-32500</v>
      </c>
      <c r="AW132" s="15">
        <f t="shared" si="57"/>
        <v>-4.1767133291746745</v>
      </c>
      <c r="AX132" s="30">
        <f t="shared" si="58"/>
        <v>-47172</v>
      </c>
      <c r="AY132" s="15">
        <f t="shared" si="59"/>
        <v>-2.642245420800009</v>
      </c>
      <c r="AZ132" s="60">
        <f>+(AJ132*AK132)-(AJ112*AK112)</f>
        <v>-12666915.702972114</v>
      </c>
      <c r="BA132" s="60">
        <f>+AX132*AK112</f>
        <v>-11477065.02956829</v>
      </c>
      <c r="BB132" s="60">
        <f>+AY132*AJ132</f>
        <v>-1189850.6734038184</v>
      </c>
    </row>
    <row r="133" spans="1:54" x14ac:dyDescent="0.25">
      <c r="A133" s="16"/>
      <c r="B133" s="17" t="s">
        <v>13</v>
      </c>
      <c r="C133" s="18" t="s">
        <v>8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9">
        <v>23706</v>
      </c>
      <c r="Q133" s="20">
        <v>215.53419398042999</v>
      </c>
      <c r="R133" s="34">
        <v>0</v>
      </c>
      <c r="S133" s="35">
        <v>0</v>
      </c>
      <c r="T133" s="34">
        <v>0</v>
      </c>
      <c r="U133" s="35">
        <v>0</v>
      </c>
      <c r="V133" s="19">
        <v>1000</v>
      </c>
      <c r="W133" s="20">
        <v>284.74181495958999</v>
      </c>
      <c r="X133" s="34">
        <v>0</v>
      </c>
      <c r="Y133" s="35">
        <v>0</v>
      </c>
      <c r="Z133" s="45"/>
      <c r="AA133" s="45"/>
      <c r="AB133" s="21">
        <v>13891</v>
      </c>
      <c r="AC133" s="20">
        <v>208.93357586207</v>
      </c>
      <c r="AD133" s="21">
        <v>8780</v>
      </c>
      <c r="AE133" s="20">
        <v>217.3767830068337</v>
      </c>
      <c r="AF133" s="21">
        <v>1035</v>
      </c>
      <c r="AG133" s="20">
        <v>288.49192792270532</v>
      </c>
      <c r="AH133" s="21">
        <v>16000</v>
      </c>
      <c r="AI133" s="20">
        <v>216.389216147475</v>
      </c>
      <c r="AJ133" s="21">
        <v>39706</v>
      </c>
      <c r="AK133" s="22">
        <v>215.87873522539999</v>
      </c>
      <c r="AM133" s="16"/>
      <c r="AN133" s="17" t="s">
        <v>13</v>
      </c>
      <c r="AO133" s="18" t="s">
        <v>8</v>
      </c>
      <c r="AP133" s="34">
        <f t="shared" si="50"/>
        <v>0</v>
      </c>
      <c r="AQ133" s="35">
        <f t="shared" si="51"/>
        <v>0</v>
      </c>
      <c r="AR133" s="34">
        <f t="shared" si="52"/>
        <v>0</v>
      </c>
      <c r="AS133" s="35">
        <f t="shared" si="53"/>
        <v>1.6200374375330284E-12</v>
      </c>
      <c r="AT133" s="34">
        <f t="shared" si="54"/>
        <v>0</v>
      </c>
      <c r="AU133" s="35">
        <f t="shared" si="55"/>
        <v>2.4323013170052832</v>
      </c>
      <c r="AV133" s="34">
        <f t="shared" si="56"/>
        <v>1000</v>
      </c>
      <c r="AW133" s="35">
        <f t="shared" si="57"/>
        <v>7.9512457960683207</v>
      </c>
      <c r="AX133" s="34">
        <f t="shared" si="58"/>
        <v>1000</v>
      </c>
      <c r="AY133" s="35">
        <f t="shared" si="59"/>
        <v>3.1596289910199857</v>
      </c>
    </row>
    <row r="134" spans="1:54" x14ac:dyDescent="0.25">
      <c r="A134" s="16"/>
      <c r="B134" s="17" t="s">
        <v>13</v>
      </c>
      <c r="C134" s="18" t="s">
        <v>9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9">
        <v>276463</v>
      </c>
      <c r="Q134" s="20">
        <v>238.55619398437</v>
      </c>
      <c r="R134" s="19">
        <v>6311</v>
      </c>
      <c r="S134" s="20">
        <v>248.27632052518999</v>
      </c>
      <c r="T134" s="34">
        <v>45988</v>
      </c>
      <c r="U134" s="35">
        <v>249.66512526237</v>
      </c>
      <c r="V134" s="19">
        <v>63050</v>
      </c>
      <c r="W134" s="20">
        <v>260.61650477219001</v>
      </c>
      <c r="X134" s="19">
        <v>8800</v>
      </c>
      <c r="Y134" s="20">
        <v>238.80711345220999</v>
      </c>
      <c r="Z134" s="43"/>
      <c r="AA134" s="43"/>
      <c r="AB134" s="21">
        <v>84601</v>
      </c>
      <c r="AC134" s="20">
        <v>230.29332576329</v>
      </c>
      <c r="AD134" s="21">
        <v>143906</v>
      </c>
      <c r="AE134" s="20">
        <v>236.79487890706432</v>
      </c>
      <c r="AF134" s="21">
        <v>100255</v>
      </c>
      <c r="AG134" s="20">
        <v>253.76473193356938</v>
      </c>
      <c r="AH134" s="21">
        <v>81850</v>
      </c>
      <c r="AI134" s="20">
        <v>254.14204015352473</v>
      </c>
      <c r="AJ134" s="21">
        <v>410612</v>
      </c>
      <c r="AK134" s="22">
        <v>243.05660497858</v>
      </c>
      <c r="AM134" s="16"/>
      <c r="AN134" s="17" t="s">
        <v>13</v>
      </c>
      <c r="AO134" s="18" t="s">
        <v>9</v>
      </c>
      <c r="AP134" s="19">
        <f t="shared" si="50"/>
        <v>0</v>
      </c>
      <c r="AQ134" s="20">
        <f t="shared" si="51"/>
        <v>0</v>
      </c>
      <c r="AR134" s="19">
        <f t="shared" si="52"/>
        <v>0</v>
      </c>
      <c r="AS134" s="20">
        <f t="shared" si="53"/>
        <v>6.2527760746888816E-13</v>
      </c>
      <c r="AT134" s="19">
        <f t="shared" si="54"/>
        <v>-14672</v>
      </c>
      <c r="AU134" s="20">
        <f t="shared" si="55"/>
        <v>-2.9825392762071772</v>
      </c>
      <c r="AV134" s="19">
        <f t="shared" si="56"/>
        <v>-33500</v>
      </c>
      <c r="AW134" s="20">
        <f t="shared" si="57"/>
        <v>-3.6872323749884401</v>
      </c>
      <c r="AX134" s="19">
        <f t="shared" si="58"/>
        <v>-48172</v>
      </c>
      <c r="AY134" s="20">
        <f t="shared" si="59"/>
        <v>-2.8260973854700069</v>
      </c>
    </row>
    <row r="135" spans="1:54" x14ac:dyDescent="0.25">
      <c r="A135" s="11" t="s">
        <v>14</v>
      </c>
      <c r="B135" s="12" t="s">
        <v>15</v>
      </c>
      <c r="C135" s="13" t="s">
        <v>5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30">
        <v>312240</v>
      </c>
      <c r="Q135" s="15">
        <v>224.46663828561</v>
      </c>
      <c r="R135" s="30">
        <v>46062.03</v>
      </c>
      <c r="S135" s="15">
        <v>220.97857299776999</v>
      </c>
      <c r="T135" s="36">
        <v>22000</v>
      </c>
      <c r="U135" s="37">
        <v>242.12722706858</v>
      </c>
      <c r="V135" s="30">
        <v>72480</v>
      </c>
      <c r="W135" s="15">
        <v>225.06795221420001</v>
      </c>
      <c r="X135" s="30">
        <v>79000</v>
      </c>
      <c r="Y135" s="15">
        <v>194.81306412915001</v>
      </c>
      <c r="Z135" s="15"/>
      <c r="AA135" s="15"/>
      <c r="AB135" s="14">
        <v>158933.29999999999</v>
      </c>
      <c r="AC135" s="15">
        <v>216.32268182376001</v>
      </c>
      <c r="AD135" s="14">
        <v>113029.53</v>
      </c>
      <c r="AE135" s="15">
        <v>228.40291244332343</v>
      </c>
      <c r="AF135" s="14">
        <v>108339.2</v>
      </c>
      <c r="AG135" s="15">
        <v>234.41037280494041</v>
      </c>
      <c r="AH135" s="14">
        <v>191480</v>
      </c>
      <c r="AI135" s="15">
        <v>210.15449533238458</v>
      </c>
      <c r="AJ135" s="14">
        <v>571782.03</v>
      </c>
      <c r="AK135" s="15">
        <v>220.07226522811999</v>
      </c>
      <c r="AM135" s="11" t="s">
        <v>14</v>
      </c>
      <c r="AN135" s="12" t="s">
        <v>15</v>
      </c>
      <c r="AO135" s="13" t="s">
        <v>5</v>
      </c>
      <c r="AP135" s="30">
        <f t="shared" si="50"/>
        <v>0</v>
      </c>
      <c r="AQ135" s="15">
        <f t="shared" si="51"/>
        <v>0</v>
      </c>
      <c r="AR135" s="30">
        <f t="shared" si="52"/>
        <v>0</v>
      </c>
      <c r="AS135" s="15">
        <f t="shared" si="53"/>
        <v>1.7621459846850485E-12</v>
      </c>
      <c r="AT135" s="30">
        <f t="shared" si="54"/>
        <v>-577.96999999998661</v>
      </c>
      <c r="AU135" s="15">
        <f t="shared" si="55"/>
        <v>5.7854313393050916E-2</v>
      </c>
      <c r="AV135" s="30">
        <f t="shared" si="56"/>
        <v>5480</v>
      </c>
      <c r="AW135" s="15">
        <f t="shared" si="57"/>
        <v>-0.40077086335733725</v>
      </c>
      <c r="AX135" s="30">
        <f t="shared" si="58"/>
        <v>4902.0300000000279</v>
      </c>
      <c r="AY135" s="15">
        <f t="shared" si="59"/>
        <v>-0.23087501334001104</v>
      </c>
      <c r="AZ135" s="60">
        <f>+(AJ135*AK135)-(AJ115*AK115)</f>
        <v>947922.41875402629</v>
      </c>
      <c r="BA135" s="60">
        <f>+AX135*AK115</f>
        <v>1079932.6025578503</v>
      </c>
      <c r="BB135" s="60">
        <f>+AY135*AJ135</f>
        <v>-132010.18380382861</v>
      </c>
    </row>
    <row r="136" spans="1:54" x14ac:dyDescent="0.25">
      <c r="A136" s="16"/>
      <c r="B136" s="17" t="s">
        <v>15</v>
      </c>
      <c r="C136" s="18" t="s">
        <v>8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9">
        <v>7112</v>
      </c>
      <c r="Q136" s="20">
        <v>185.52905147638</v>
      </c>
      <c r="R136" s="19">
        <v>8804</v>
      </c>
      <c r="S136" s="20">
        <v>189.21523702703001</v>
      </c>
      <c r="T136" s="34">
        <v>0</v>
      </c>
      <c r="U136" s="35">
        <v>0</v>
      </c>
      <c r="V136" s="19">
        <v>13027</v>
      </c>
      <c r="W136" s="20">
        <v>197.74116191053</v>
      </c>
      <c r="X136" s="19">
        <v>19000</v>
      </c>
      <c r="Y136" s="20">
        <v>170.86744225608999</v>
      </c>
      <c r="Z136" s="43"/>
      <c r="AA136" s="43"/>
      <c r="AB136" s="21">
        <v>7112</v>
      </c>
      <c r="AC136" s="20">
        <v>201.46928769684999</v>
      </c>
      <c r="AD136" s="38">
        <v>0</v>
      </c>
      <c r="AE136" s="39">
        <v>0</v>
      </c>
      <c r="AF136" s="21">
        <v>8804</v>
      </c>
      <c r="AG136" s="20">
        <v>188.80414434189004</v>
      </c>
      <c r="AH136" s="21">
        <v>32027</v>
      </c>
      <c r="AI136" s="20">
        <v>181.79834261948355</v>
      </c>
      <c r="AJ136" s="21">
        <v>47943</v>
      </c>
      <c r="AK136" s="22">
        <v>183.71376592953999</v>
      </c>
      <c r="AM136" s="16"/>
      <c r="AN136" s="17" t="s">
        <v>15</v>
      </c>
      <c r="AO136" s="18" t="s">
        <v>8</v>
      </c>
      <c r="AP136" s="19">
        <f t="shared" si="50"/>
        <v>0</v>
      </c>
      <c r="AQ136" s="20">
        <f t="shared" si="51"/>
        <v>0</v>
      </c>
      <c r="AR136" s="19">
        <f t="shared" si="52"/>
        <v>0</v>
      </c>
      <c r="AS136" s="20">
        <f t="shared" si="53"/>
        <v>0</v>
      </c>
      <c r="AT136" s="19">
        <f t="shared" si="54"/>
        <v>0</v>
      </c>
      <c r="AU136" s="20">
        <f t="shared" si="55"/>
        <v>0.69896311738946793</v>
      </c>
      <c r="AV136" s="19">
        <f t="shared" si="56"/>
        <v>1027</v>
      </c>
      <c r="AW136" s="20">
        <f t="shared" si="57"/>
        <v>4.4743988377254595</v>
      </c>
      <c r="AX136" s="19">
        <f t="shared" si="58"/>
        <v>1027</v>
      </c>
      <c r="AY136" s="20">
        <f t="shared" si="59"/>
        <v>0.70647957020000263</v>
      </c>
    </row>
    <row r="137" spans="1:54" x14ac:dyDescent="0.25">
      <c r="A137" s="16"/>
      <c r="B137" s="17" t="s">
        <v>15</v>
      </c>
      <c r="C137" s="18" t="s">
        <v>9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9">
        <v>305128</v>
      </c>
      <c r="Q137" s="20">
        <v>225.37420533087999</v>
      </c>
      <c r="R137" s="19">
        <v>37258.03</v>
      </c>
      <c r="S137" s="20">
        <v>228.48418748910001</v>
      </c>
      <c r="T137" s="34">
        <v>22000</v>
      </c>
      <c r="U137" s="35">
        <v>242.12722706858</v>
      </c>
      <c r="V137" s="19">
        <v>59453</v>
      </c>
      <c r="W137" s="20">
        <v>231.0556416039</v>
      </c>
      <c r="X137" s="19">
        <v>60000</v>
      </c>
      <c r="Y137" s="20">
        <v>202.39584438895</v>
      </c>
      <c r="Z137" s="43"/>
      <c r="AA137" s="43"/>
      <c r="AB137" s="21">
        <v>151821.29999999999</v>
      </c>
      <c r="AC137" s="20">
        <v>217.01848234075001</v>
      </c>
      <c r="AD137" s="21">
        <v>113029.53</v>
      </c>
      <c r="AE137" s="20">
        <v>229.37387728764335</v>
      </c>
      <c r="AF137" s="21">
        <v>99535.2</v>
      </c>
      <c r="AG137" s="20">
        <v>238.44429482839237</v>
      </c>
      <c r="AH137" s="21">
        <v>159453</v>
      </c>
      <c r="AI137" s="20">
        <v>215.84998242222474</v>
      </c>
      <c r="AJ137" s="21">
        <v>523839.03</v>
      </c>
      <c r="AK137" s="22">
        <v>223.39988198067999</v>
      </c>
      <c r="AM137" s="16"/>
      <c r="AN137" s="17" t="s">
        <v>15</v>
      </c>
      <c r="AO137" s="18" t="s">
        <v>9</v>
      </c>
      <c r="AP137" s="19">
        <f t="shared" si="50"/>
        <v>0</v>
      </c>
      <c r="AQ137" s="20">
        <f t="shared" si="51"/>
        <v>0</v>
      </c>
      <c r="AR137" s="19">
        <f t="shared" si="52"/>
        <v>0</v>
      </c>
      <c r="AS137" s="20">
        <f t="shared" si="53"/>
        <v>-2.5011104298755527E-12</v>
      </c>
      <c r="AT137" s="19">
        <f t="shared" si="54"/>
        <v>-577.96999999998661</v>
      </c>
      <c r="AU137" s="20">
        <f t="shared" si="55"/>
        <v>1.1209997916653549</v>
      </c>
      <c r="AV137" s="19">
        <f t="shared" si="56"/>
        <v>4453</v>
      </c>
      <c r="AW137" s="20">
        <f t="shared" si="57"/>
        <v>-1.35154825627842</v>
      </c>
      <c r="AX137" s="19">
        <f t="shared" si="58"/>
        <v>3875.0300000000279</v>
      </c>
      <c r="AY137" s="20">
        <f t="shared" si="59"/>
        <v>-0.26843792848001158</v>
      </c>
    </row>
    <row r="138" spans="1:54" x14ac:dyDescent="0.25">
      <c r="A138" s="11" t="s">
        <v>16</v>
      </c>
      <c r="B138" s="12" t="s">
        <v>17</v>
      </c>
      <c r="C138" s="13" t="s">
        <v>5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30">
        <v>49623</v>
      </c>
      <c r="Q138" s="15">
        <v>210.78551316124</v>
      </c>
      <c r="R138" s="30">
        <v>32773</v>
      </c>
      <c r="S138" s="15">
        <v>178.26633600042001</v>
      </c>
      <c r="T138" s="36">
        <v>0</v>
      </c>
      <c r="U138" s="37">
        <v>0</v>
      </c>
      <c r="V138" s="30">
        <v>48200</v>
      </c>
      <c r="W138" s="15">
        <v>204.49073810357001</v>
      </c>
      <c r="X138" s="36">
        <v>0</v>
      </c>
      <c r="Y138" s="37">
        <v>0</v>
      </c>
      <c r="Z138" s="37"/>
      <c r="AA138" s="37"/>
      <c r="AB138" s="40">
        <v>0</v>
      </c>
      <c r="AC138" s="37">
        <v>0</v>
      </c>
      <c r="AD138" s="14">
        <v>49623</v>
      </c>
      <c r="AE138" s="15">
        <v>211.33540816959876</v>
      </c>
      <c r="AF138" s="14">
        <v>32773</v>
      </c>
      <c r="AG138" s="15">
        <v>177.93371188910993</v>
      </c>
      <c r="AH138" s="14">
        <v>48200.01</v>
      </c>
      <c r="AI138" s="15">
        <v>192.69780369803243</v>
      </c>
      <c r="AJ138" s="14">
        <v>130596.01</v>
      </c>
      <c r="AK138" s="15">
        <v>195.94908155742999</v>
      </c>
      <c r="AM138" s="11" t="s">
        <v>16</v>
      </c>
      <c r="AN138" s="12" t="s">
        <v>17</v>
      </c>
      <c r="AO138" s="13" t="s">
        <v>5</v>
      </c>
      <c r="AP138" s="36">
        <f t="shared" si="50"/>
        <v>0</v>
      </c>
      <c r="AQ138" s="37">
        <f t="shared" si="51"/>
        <v>0</v>
      </c>
      <c r="AR138" s="36">
        <f t="shared" si="52"/>
        <v>0</v>
      </c>
      <c r="AS138" s="37">
        <f t="shared" si="53"/>
        <v>0.33021683493541332</v>
      </c>
      <c r="AT138" s="36">
        <f t="shared" si="54"/>
        <v>0</v>
      </c>
      <c r="AU138" s="37">
        <f t="shared" si="55"/>
        <v>0.79707449518812723</v>
      </c>
      <c r="AV138" s="36">
        <f t="shared" si="56"/>
        <v>-20799.989999999998</v>
      </c>
      <c r="AW138" s="37">
        <f t="shared" si="57"/>
        <v>-20.907352713532816</v>
      </c>
      <c r="AX138" s="36">
        <f t="shared" si="58"/>
        <v>-20799.990000000005</v>
      </c>
      <c r="AY138" s="37">
        <f t="shared" si="59"/>
        <v>-8.9094709757200121</v>
      </c>
      <c r="AZ138" s="60">
        <f>+(AJ138*AK138)-(AJ118*AK118)</f>
        <v>-5424597.2047438361</v>
      </c>
      <c r="BA138" s="60">
        <f>+AX138*AK118</f>
        <v>-4261055.8441039957</v>
      </c>
      <c r="BB138" s="60">
        <f>+AY138*AJ138</f>
        <v>-1163541.3606398404</v>
      </c>
    </row>
    <row r="139" spans="1:54" x14ac:dyDescent="0.25">
      <c r="A139" s="16"/>
      <c r="B139" s="17" t="s">
        <v>17</v>
      </c>
      <c r="C139" s="18" t="s">
        <v>8</v>
      </c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9">
        <v>23915</v>
      </c>
      <c r="Q139" s="20">
        <v>205.38104236672001</v>
      </c>
      <c r="R139" s="19">
        <v>32773</v>
      </c>
      <c r="S139" s="20">
        <v>178.26633600042001</v>
      </c>
      <c r="T139" s="34">
        <v>0</v>
      </c>
      <c r="U139" s="35">
        <v>0</v>
      </c>
      <c r="V139" s="19">
        <v>20700</v>
      </c>
      <c r="W139" s="20">
        <v>198.78871009437</v>
      </c>
      <c r="X139" s="34">
        <v>0</v>
      </c>
      <c r="Y139" s="35">
        <v>0</v>
      </c>
      <c r="Z139" s="45"/>
      <c r="AA139" s="45"/>
      <c r="AB139" s="38">
        <v>0</v>
      </c>
      <c r="AC139" s="35">
        <v>0</v>
      </c>
      <c r="AD139" s="21">
        <v>23915</v>
      </c>
      <c r="AE139" s="20">
        <v>206.15474590006272</v>
      </c>
      <c r="AF139" s="21">
        <v>32773</v>
      </c>
      <c r="AG139" s="20">
        <v>177.93817989631097</v>
      </c>
      <c r="AH139" s="21">
        <v>20700.009999999998</v>
      </c>
      <c r="AI139" s="20">
        <v>171.32884416889655</v>
      </c>
      <c r="AJ139" s="21">
        <v>77388.009999999995</v>
      </c>
      <c r="AK139" s="22">
        <v>184.78985369343999</v>
      </c>
      <c r="AM139" s="16"/>
      <c r="AN139" s="17" t="s">
        <v>17</v>
      </c>
      <c r="AO139" s="18" t="s">
        <v>8</v>
      </c>
      <c r="AP139" s="34">
        <f t="shared" si="50"/>
        <v>0</v>
      </c>
      <c r="AQ139" s="35">
        <f t="shared" si="51"/>
        <v>0</v>
      </c>
      <c r="AR139" s="34">
        <f t="shared" si="52"/>
        <v>0</v>
      </c>
      <c r="AS139" s="35">
        <f t="shared" si="53"/>
        <v>0.32399999999998386</v>
      </c>
      <c r="AT139" s="34">
        <f t="shared" si="54"/>
        <v>0</v>
      </c>
      <c r="AU139" s="35">
        <f t="shared" si="55"/>
        <v>0.80154250238916802</v>
      </c>
      <c r="AV139" s="34">
        <f t="shared" si="56"/>
        <v>20700.009999999998</v>
      </c>
      <c r="AW139" s="35">
        <f t="shared" si="57"/>
        <v>171.32884416889655</v>
      </c>
      <c r="AX139" s="34">
        <f t="shared" si="58"/>
        <v>20700.009999999995</v>
      </c>
      <c r="AY139" s="35">
        <f t="shared" si="59"/>
        <v>-4.4519841824900084</v>
      </c>
    </row>
    <row r="140" spans="1:54" x14ac:dyDescent="0.25">
      <c r="A140" s="16"/>
      <c r="B140" s="17" t="s">
        <v>17</v>
      </c>
      <c r="C140" s="18" t="s">
        <v>9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9">
        <v>25708</v>
      </c>
      <c r="Q140" s="20">
        <v>215.8130500778</v>
      </c>
      <c r="R140" s="34">
        <v>0</v>
      </c>
      <c r="S140" s="35">
        <v>0</v>
      </c>
      <c r="T140" s="34">
        <v>0</v>
      </c>
      <c r="U140" s="35">
        <v>0</v>
      </c>
      <c r="V140" s="19">
        <v>27500</v>
      </c>
      <c r="W140" s="20">
        <v>208.78281009595</v>
      </c>
      <c r="X140" s="34">
        <v>0</v>
      </c>
      <c r="Y140" s="35">
        <v>0</v>
      </c>
      <c r="Z140" s="45"/>
      <c r="AA140" s="45"/>
      <c r="AB140" s="38">
        <v>0</v>
      </c>
      <c r="AC140" s="35">
        <v>0</v>
      </c>
      <c r="AD140" s="21">
        <v>25708</v>
      </c>
      <c r="AE140" s="20">
        <v>216.15474604792283</v>
      </c>
      <c r="AF140" s="38">
        <v>0</v>
      </c>
      <c r="AG140" s="35">
        <v>0</v>
      </c>
      <c r="AH140" s="21">
        <v>27500</v>
      </c>
      <c r="AI140" s="20">
        <v>208.78281009594909</v>
      </c>
      <c r="AJ140" s="21">
        <v>53208</v>
      </c>
      <c r="AK140" s="22">
        <v>212.17954384751999</v>
      </c>
      <c r="AM140" s="16"/>
      <c r="AN140" s="17" t="s">
        <v>17</v>
      </c>
      <c r="AO140" s="18" t="s">
        <v>9</v>
      </c>
      <c r="AP140" s="34">
        <f t="shared" si="50"/>
        <v>0</v>
      </c>
      <c r="AQ140" s="35">
        <f t="shared" si="51"/>
        <v>0</v>
      </c>
      <c r="AR140" s="34">
        <f t="shared" si="52"/>
        <v>0</v>
      </c>
      <c r="AS140" s="35">
        <f t="shared" si="53"/>
        <v>0.33600007779679686</v>
      </c>
      <c r="AT140" s="34">
        <f t="shared" si="54"/>
        <v>0</v>
      </c>
      <c r="AU140" s="35">
        <f t="shared" si="55"/>
        <v>0</v>
      </c>
      <c r="AV140" s="34">
        <f t="shared" si="56"/>
        <v>-41500</v>
      </c>
      <c r="AW140" s="35">
        <f t="shared" si="57"/>
        <v>-4.8223463156161301</v>
      </c>
      <c r="AX140" s="34">
        <f t="shared" si="58"/>
        <v>-41500</v>
      </c>
      <c r="AY140" s="35">
        <f t="shared" si="59"/>
        <v>-2.0264800765200164</v>
      </c>
    </row>
    <row r="143" spans="1:54" s="2" customFormat="1" ht="37.5" customHeight="1" x14ac:dyDescent="0.4">
      <c r="A143" s="47" t="s">
        <v>28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63" t="s">
        <v>29</v>
      </c>
      <c r="S143" s="63"/>
      <c r="T143" s="63" t="s">
        <v>20</v>
      </c>
      <c r="U143" s="63"/>
      <c r="V143" s="63" t="s">
        <v>21</v>
      </c>
      <c r="W143" s="63"/>
      <c r="X143" s="63" t="s">
        <v>22</v>
      </c>
      <c r="Y143" s="63"/>
      <c r="Z143" s="63" t="s">
        <v>30</v>
      </c>
      <c r="AA143" s="63"/>
      <c r="AB143" s="63" t="s">
        <v>23</v>
      </c>
      <c r="AC143" s="63"/>
      <c r="AD143" s="63" t="s">
        <v>24</v>
      </c>
      <c r="AE143" s="63"/>
      <c r="AF143" s="63" t="s">
        <v>25</v>
      </c>
      <c r="AG143" s="63"/>
      <c r="AH143" s="63" t="s">
        <v>26</v>
      </c>
      <c r="AI143" s="63"/>
      <c r="AJ143" s="63" t="s">
        <v>27</v>
      </c>
      <c r="AK143" s="63"/>
      <c r="AM143" s="47" t="s">
        <v>32</v>
      </c>
      <c r="AN143" s="1"/>
      <c r="AO143" s="1"/>
      <c r="AP143" s="63" t="s">
        <v>23</v>
      </c>
      <c r="AQ143" s="63"/>
      <c r="AR143" s="63" t="s">
        <v>24</v>
      </c>
      <c r="AS143" s="63"/>
      <c r="AT143" s="63" t="s">
        <v>25</v>
      </c>
      <c r="AU143" s="63"/>
      <c r="AV143" s="63" t="s">
        <v>26</v>
      </c>
      <c r="AW143" s="63"/>
      <c r="AX143" s="63" t="s">
        <v>27</v>
      </c>
      <c r="AY143" s="63"/>
      <c r="AZ143" s="61"/>
      <c r="BA143" s="61"/>
      <c r="BB143" s="61"/>
    </row>
    <row r="144" spans="1:54" ht="17.25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 t="s">
        <v>1</v>
      </c>
      <c r="S144" s="5" t="s">
        <v>2</v>
      </c>
      <c r="T144" s="4" t="s">
        <v>1</v>
      </c>
      <c r="U144" s="5" t="s">
        <v>2</v>
      </c>
      <c r="V144" s="4" t="s">
        <v>1</v>
      </c>
      <c r="W144" s="5" t="s">
        <v>2</v>
      </c>
      <c r="X144" s="4" t="s">
        <v>1</v>
      </c>
      <c r="Y144" s="5" t="s">
        <v>2</v>
      </c>
      <c r="Z144" s="4" t="s">
        <v>1</v>
      </c>
      <c r="AA144" s="5" t="s">
        <v>2</v>
      </c>
      <c r="AB144" s="4" t="s">
        <v>1</v>
      </c>
      <c r="AC144" s="5" t="s">
        <v>65</v>
      </c>
      <c r="AD144" s="4" t="s">
        <v>1</v>
      </c>
      <c r="AE144" s="5" t="s">
        <v>65</v>
      </c>
      <c r="AF144" s="4" t="s">
        <v>1</v>
      </c>
      <c r="AG144" s="5" t="s">
        <v>65</v>
      </c>
      <c r="AH144" s="4" t="s">
        <v>1</v>
      </c>
      <c r="AI144" s="5" t="s">
        <v>65</v>
      </c>
      <c r="AJ144" s="4" t="s">
        <v>1</v>
      </c>
      <c r="AK144" s="5" t="s">
        <v>65</v>
      </c>
      <c r="AM144" s="3"/>
      <c r="AN144" s="3"/>
      <c r="AO144" s="3"/>
      <c r="AP144" s="4" t="s">
        <v>1</v>
      </c>
      <c r="AQ144" s="5" t="s">
        <v>64</v>
      </c>
      <c r="AR144" s="4" t="s">
        <v>1</v>
      </c>
      <c r="AS144" s="5" t="s">
        <v>64</v>
      </c>
      <c r="AT144" s="4" t="s">
        <v>1</v>
      </c>
      <c r="AU144" s="5" t="s">
        <v>64</v>
      </c>
      <c r="AV144" s="4" t="s">
        <v>1</v>
      </c>
      <c r="AW144" s="5" t="s">
        <v>64</v>
      </c>
      <c r="AX144" s="4" t="s">
        <v>1</v>
      </c>
      <c r="AY144" s="5" t="s">
        <v>64</v>
      </c>
      <c r="AZ144" s="62" t="s">
        <v>63</v>
      </c>
      <c r="BA144" s="62" t="s">
        <v>61</v>
      </c>
      <c r="BB144" s="62" t="s">
        <v>62</v>
      </c>
    </row>
    <row r="145" spans="1:54" x14ac:dyDescent="0.25">
      <c r="A145" s="6" t="s">
        <v>3</v>
      </c>
      <c r="B145" s="7" t="s">
        <v>4</v>
      </c>
      <c r="C145" s="8" t="s">
        <v>5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9">
        <v>8782773</v>
      </c>
      <c r="S145" s="10">
        <v>231.41781785171</v>
      </c>
      <c r="T145" s="9">
        <v>988647.45</v>
      </c>
      <c r="U145" s="10">
        <v>205.35130293264001</v>
      </c>
      <c r="V145" s="9">
        <v>885464</v>
      </c>
      <c r="W145" s="10">
        <v>224.89942926226001</v>
      </c>
      <c r="X145" s="9">
        <v>558221</v>
      </c>
      <c r="Y145" s="10">
        <v>198.55991705257</v>
      </c>
      <c r="Z145" s="9">
        <v>588636</v>
      </c>
      <c r="AA145" s="10">
        <v>199.47840775674999</v>
      </c>
      <c r="AB145" s="9">
        <v>3117646.32</v>
      </c>
      <c r="AC145" s="10">
        <v>222.35584970702999</v>
      </c>
      <c r="AD145" s="9">
        <v>3289270.53</v>
      </c>
      <c r="AE145" s="10">
        <v>234.81298159954025</v>
      </c>
      <c r="AF145" s="9">
        <v>3364503.6</v>
      </c>
      <c r="AG145" s="10">
        <v>228.83610150960754</v>
      </c>
      <c r="AH145" s="9">
        <v>2032321</v>
      </c>
      <c r="AI145" s="10">
        <v>210.30183505340938</v>
      </c>
      <c r="AJ145" s="9">
        <v>11803741.449999999</v>
      </c>
      <c r="AK145" s="10">
        <v>225.59889602318</v>
      </c>
      <c r="AM145" s="6" t="s">
        <v>3</v>
      </c>
      <c r="AN145" s="7" t="s">
        <v>4</v>
      </c>
      <c r="AO145" s="8" t="s">
        <v>5</v>
      </c>
      <c r="AP145" s="9">
        <f t="shared" ref="AP145:AP160" si="60">+AB145-AB125</f>
        <v>0</v>
      </c>
      <c r="AQ145" s="10">
        <f t="shared" ref="AQ145:AQ160" si="61">+AC145-AC125</f>
        <v>0</v>
      </c>
      <c r="AR145" s="9">
        <f t="shared" ref="AR145:AR160" si="62">+AD145-AD125</f>
        <v>0</v>
      </c>
      <c r="AS145" s="10">
        <f t="shared" ref="AS145:AS160" si="63">+AE145-AE125</f>
        <v>0</v>
      </c>
      <c r="AT145" s="9">
        <f t="shared" ref="AT145:AT160" si="64">+AF145-AF125</f>
        <v>-25134.60999999987</v>
      </c>
      <c r="AU145" s="10">
        <f t="shared" ref="AU145:AU160" si="65">+AG145-AG125</f>
        <v>-5.2785159415244891</v>
      </c>
      <c r="AV145" s="9">
        <f t="shared" ref="AV145:AV160" si="66">+AH145-AH125</f>
        <v>7822.9899999999907</v>
      </c>
      <c r="AW145" s="10">
        <f t="shared" ref="AW145:AW160" si="67">+AI145-AI125</f>
        <v>-7.1662286240747903</v>
      </c>
      <c r="AX145" s="9">
        <f t="shared" ref="AX145:AX160" si="68">+AJ145-AJ125</f>
        <v>-17311.620000001043</v>
      </c>
      <c r="AY145" s="10">
        <f t="shared" ref="AY145:AY160" si="69">+AK145-AK125</f>
        <v>-2.757902310009996</v>
      </c>
      <c r="AZ145" s="60">
        <f>+(AJ145*AK145)-(AJ125*AK125)</f>
        <v>-36506791.928876877</v>
      </c>
      <c r="BA145" s="60">
        <f>+AX145*AK125</f>
        <v>-3953226.117161057</v>
      </c>
      <c r="BB145" s="60">
        <f>+AY145*AJ145</f>
        <v>-32553565.811715737</v>
      </c>
    </row>
    <row r="146" spans="1:54" x14ac:dyDescent="0.25">
      <c r="A146" s="11" t="s">
        <v>6</v>
      </c>
      <c r="B146" s="12" t="s">
        <v>7</v>
      </c>
      <c r="C146" s="13" t="s">
        <v>5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>
        <v>5354077</v>
      </c>
      <c r="S146" s="15">
        <v>218.97814009285</v>
      </c>
      <c r="T146" s="14">
        <v>576919</v>
      </c>
      <c r="U146" s="15">
        <v>212.36461411881999</v>
      </c>
      <c r="V146" s="14">
        <v>366328</v>
      </c>
      <c r="W146" s="15">
        <v>210.79731767467001</v>
      </c>
      <c r="X146" s="14">
        <v>235893</v>
      </c>
      <c r="Y146" s="15">
        <v>187.70722973696999</v>
      </c>
      <c r="Z146" s="14">
        <v>382936</v>
      </c>
      <c r="AA146" s="15">
        <v>195.31606263076</v>
      </c>
      <c r="AB146" s="14">
        <v>2264391</v>
      </c>
      <c r="AC146" s="15">
        <v>213.94961729432001</v>
      </c>
      <c r="AD146" s="14">
        <v>2002346</v>
      </c>
      <c r="AE146" s="15">
        <v>223.43203046716204</v>
      </c>
      <c r="AF146" s="14">
        <v>1664259</v>
      </c>
      <c r="AG146" s="15">
        <v>218.16867678301273</v>
      </c>
      <c r="AH146" s="14">
        <v>985157</v>
      </c>
      <c r="AI146" s="15">
        <v>199.25081290904902</v>
      </c>
      <c r="AJ146" s="14">
        <v>6916153</v>
      </c>
      <c r="AK146" s="15">
        <v>215.61644707394001</v>
      </c>
      <c r="AM146" s="11" t="s">
        <v>6</v>
      </c>
      <c r="AN146" s="12" t="s">
        <v>7</v>
      </c>
      <c r="AO146" s="13" t="s">
        <v>5</v>
      </c>
      <c r="AP146" s="14">
        <f t="shared" si="60"/>
        <v>0</v>
      </c>
      <c r="AQ146" s="15">
        <f t="shared" si="61"/>
        <v>0</v>
      </c>
      <c r="AR146" s="14">
        <f t="shared" si="62"/>
        <v>0</v>
      </c>
      <c r="AS146" s="15">
        <f t="shared" si="63"/>
        <v>0</v>
      </c>
      <c r="AT146" s="14">
        <f t="shared" si="64"/>
        <v>-37173</v>
      </c>
      <c r="AU146" s="15">
        <f t="shared" si="65"/>
        <v>0.23564059201595455</v>
      </c>
      <c r="AV146" s="14">
        <f t="shared" si="66"/>
        <v>101076</v>
      </c>
      <c r="AW146" s="15">
        <f t="shared" si="67"/>
        <v>-5.75990720958265</v>
      </c>
      <c r="AX146" s="14">
        <f t="shared" si="68"/>
        <v>63903</v>
      </c>
      <c r="AY146" s="15">
        <f t="shared" si="69"/>
        <v>-0.93988762169999518</v>
      </c>
      <c r="AZ146" s="60">
        <f>+(AJ146*AK146)-(AJ126*AK126)</f>
        <v>7338192.8615720272</v>
      </c>
      <c r="BA146" s="60">
        <f>+AX146*AK126</f>
        <v>13838599.456055483</v>
      </c>
      <c r="BB146" s="60">
        <f>+AY146*AJ146</f>
        <v>-6500406.5944832871</v>
      </c>
    </row>
    <row r="147" spans="1:54" x14ac:dyDescent="0.25">
      <c r="A147" s="16"/>
      <c r="B147" s="17" t="s">
        <v>7</v>
      </c>
      <c r="C147" s="18" t="s">
        <v>8</v>
      </c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9">
        <v>3759350</v>
      </c>
      <c r="S147" s="20">
        <v>213.41030583428</v>
      </c>
      <c r="T147" s="19">
        <v>377376</v>
      </c>
      <c r="U147" s="20">
        <v>207.86606989158</v>
      </c>
      <c r="V147" s="19">
        <v>170890</v>
      </c>
      <c r="W147" s="20">
        <v>198.25173409357001</v>
      </c>
      <c r="X147" s="19">
        <v>200493</v>
      </c>
      <c r="Y147" s="20">
        <v>181.02455325189001</v>
      </c>
      <c r="Z147" s="19">
        <v>251300</v>
      </c>
      <c r="AA147" s="20">
        <v>179.40576617907001</v>
      </c>
      <c r="AB147" s="21">
        <v>1461540</v>
      </c>
      <c r="AC147" s="20">
        <v>208.47817128317001</v>
      </c>
      <c r="AD147" s="21">
        <v>1465477</v>
      </c>
      <c r="AE147" s="20">
        <v>217.75796423301085</v>
      </c>
      <c r="AF147" s="21">
        <v>1209709</v>
      </c>
      <c r="AG147" s="20">
        <v>212.37274800964531</v>
      </c>
      <c r="AH147" s="21">
        <v>622683</v>
      </c>
      <c r="AI147" s="20">
        <v>185.09910120427247</v>
      </c>
      <c r="AJ147" s="21">
        <v>4759409</v>
      </c>
      <c r="AK147" s="22">
        <v>209.26668896594001</v>
      </c>
      <c r="AM147" s="16"/>
      <c r="AN147" s="17" t="s">
        <v>7</v>
      </c>
      <c r="AO147" s="18" t="s">
        <v>8</v>
      </c>
      <c r="AP147" s="19">
        <f t="shared" si="60"/>
        <v>0</v>
      </c>
      <c r="AQ147" s="20">
        <f t="shared" si="61"/>
        <v>0</v>
      </c>
      <c r="AR147" s="19">
        <f t="shared" si="62"/>
        <v>0</v>
      </c>
      <c r="AS147" s="20">
        <f t="shared" si="63"/>
        <v>0</v>
      </c>
      <c r="AT147" s="19">
        <f t="shared" si="64"/>
        <v>57711</v>
      </c>
      <c r="AU147" s="20">
        <f t="shared" si="65"/>
        <v>-0.28307727819372985</v>
      </c>
      <c r="AV147" s="19">
        <f t="shared" si="66"/>
        <v>31058</v>
      </c>
      <c r="AW147" s="20">
        <f t="shared" si="67"/>
        <v>-7.8064734278678145</v>
      </c>
      <c r="AX147" s="19">
        <f t="shared" si="68"/>
        <v>88769</v>
      </c>
      <c r="AY147" s="20">
        <f t="shared" si="69"/>
        <v>-1.1809842906500023</v>
      </c>
    </row>
    <row r="148" spans="1:54" x14ac:dyDescent="0.25">
      <c r="A148" s="23"/>
      <c r="B148" s="24" t="s">
        <v>7</v>
      </c>
      <c r="C148" s="25" t="s">
        <v>9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6">
        <v>1594727</v>
      </c>
      <c r="S148" s="27">
        <v>232.10354508063</v>
      </c>
      <c r="T148" s="26">
        <v>199543</v>
      </c>
      <c r="U148" s="27">
        <v>220.87226723769999</v>
      </c>
      <c r="V148" s="26">
        <v>195438</v>
      </c>
      <c r="W148" s="27">
        <v>221.76711258750001</v>
      </c>
      <c r="X148" s="26">
        <v>35400</v>
      </c>
      <c r="Y148" s="27">
        <v>225.55553076870001</v>
      </c>
      <c r="Z148" s="26">
        <v>131636</v>
      </c>
      <c r="AA148" s="27">
        <v>225.68964963059</v>
      </c>
      <c r="AB148" s="28">
        <v>802851</v>
      </c>
      <c r="AC148" s="27">
        <v>223.91004233351001</v>
      </c>
      <c r="AD148" s="28">
        <v>536869</v>
      </c>
      <c r="AE148" s="27">
        <v>238.92037783425752</v>
      </c>
      <c r="AF148" s="28">
        <v>454550</v>
      </c>
      <c r="AG148" s="27">
        <v>233.59357437511824</v>
      </c>
      <c r="AH148" s="28">
        <v>362474</v>
      </c>
      <c r="AI148" s="27">
        <v>223.56160568167925</v>
      </c>
      <c r="AJ148" s="28">
        <v>2156744</v>
      </c>
      <c r="AK148" s="29">
        <v>229.6288175208</v>
      </c>
      <c r="AM148" s="23"/>
      <c r="AN148" s="24" t="s">
        <v>7</v>
      </c>
      <c r="AO148" s="25" t="s">
        <v>9</v>
      </c>
      <c r="AP148" s="26">
        <f t="shared" si="60"/>
        <v>0</v>
      </c>
      <c r="AQ148" s="27">
        <f t="shared" si="61"/>
        <v>0</v>
      </c>
      <c r="AR148" s="26">
        <f t="shared" si="62"/>
        <v>0</v>
      </c>
      <c r="AS148" s="27">
        <f t="shared" si="63"/>
        <v>0</v>
      </c>
      <c r="AT148" s="26">
        <f t="shared" si="64"/>
        <v>-94884</v>
      </c>
      <c r="AU148" s="27">
        <f t="shared" si="65"/>
        <v>4.5958126556396621</v>
      </c>
      <c r="AV148" s="26">
        <f t="shared" si="66"/>
        <v>70018</v>
      </c>
      <c r="AW148" s="27">
        <f t="shared" si="67"/>
        <v>-5.9372654697657765</v>
      </c>
      <c r="AX148" s="26">
        <f t="shared" si="68"/>
        <v>-24866</v>
      </c>
      <c r="AY148" s="27">
        <f t="shared" si="69"/>
        <v>-5.6376747000115301E-3</v>
      </c>
    </row>
    <row r="149" spans="1:54" x14ac:dyDescent="0.25">
      <c r="A149" s="11" t="s">
        <v>10</v>
      </c>
      <c r="B149" s="12" t="s">
        <v>11</v>
      </c>
      <c r="C149" s="13" t="s">
        <v>5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30">
        <v>2681751</v>
      </c>
      <c r="S149" s="15">
        <v>257.63396673560999</v>
      </c>
      <c r="T149" s="30">
        <v>351634.01</v>
      </c>
      <c r="U149" s="15">
        <v>186.6909470475</v>
      </c>
      <c r="V149" s="30">
        <v>337150</v>
      </c>
      <c r="W149" s="15">
        <v>240.5188671729</v>
      </c>
      <c r="X149" s="30">
        <v>270578</v>
      </c>
      <c r="Y149" s="15">
        <v>205.83373570828999</v>
      </c>
      <c r="Z149" s="30">
        <v>126200</v>
      </c>
      <c r="AA149" s="15">
        <v>207.09455635715</v>
      </c>
      <c r="AB149" s="14">
        <v>595830</v>
      </c>
      <c r="AC149" s="15">
        <v>256.01614568886998</v>
      </c>
      <c r="AD149" s="14">
        <v>971586</v>
      </c>
      <c r="AE149" s="15">
        <v>260.07686932139825</v>
      </c>
      <c r="AF149" s="14">
        <v>1465969.01</v>
      </c>
      <c r="AG149" s="15">
        <v>239.65574076215296</v>
      </c>
      <c r="AH149" s="14">
        <v>733928</v>
      </c>
      <c r="AI149" s="15">
        <v>221.98410419017944</v>
      </c>
      <c r="AJ149" s="14">
        <v>3767313.01</v>
      </c>
      <c r="AK149" s="15">
        <v>244.06715912577999</v>
      </c>
      <c r="AM149" s="11" t="s">
        <v>10</v>
      </c>
      <c r="AN149" s="12" t="s">
        <v>11</v>
      </c>
      <c r="AO149" s="13" t="s">
        <v>5</v>
      </c>
      <c r="AP149" s="30">
        <f t="shared" si="60"/>
        <v>0</v>
      </c>
      <c r="AQ149" s="15">
        <f t="shared" si="61"/>
        <v>0</v>
      </c>
      <c r="AR149" s="30">
        <f t="shared" si="62"/>
        <v>0</v>
      </c>
      <c r="AS149" s="15">
        <f t="shared" si="63"/>
        <v>0</v>
      </c>
      <c r="AT149" s="30">
        <f t="shared" si="64"/>
        <v>20165</v>
      </c>
      <c r="AU149" s="15">
        <f>+AG149-AG129</f>
        <v>-13.351293747897955</v>
      </c>
      <c r="AV149" s="30">
        <f t="shared" si="66"/>
        <v>-68959</v>
      </c>
      <c r="AW149" s="15">
        <f t="shared" si="67"/>
        <v>-8.7151192671937565</v>
      </c>
      <c r="AX149" s="30">
        <f t="shared" si="68"/>
        <v>-48794</v>
      </c>
      <c r="AY149" s="15">
        <f t="shared" si="69"/>
        <v>-6.5162587954999935</v>
      </c>
      <c r="AZ149" s="60">
        <f>+(AJ149*AK149)-(AJ129*AK129)</f>
        <v>-36775753.830865026</v>
      </c>
      <c r="BA149" s="60">
        <f>+AX149*AK129</f>
        <v>-12226967.294050936</v>
      </c>
      <c r="BB149" s="60">
        <f>+AY149*AJ149</f>
        <v>-24548786.536814053</v>
      </c>
    </row>
    <row r="150" spans="1:54" x14ac:dyDescent="0.25">
      <c r="A150" s="16"/>
      <c r="B150" s="17" t="s">
        <v>11</v>
      </c>
      <c r="C150" s="18" t="s">
        <v>8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9">
        <v>132092</v>
      </c>
      <c r="S150" s="20">
        <v>228.65497724162</v>
      </c>
      <c r="T150" s="19">
        <v>22464</v>
      </c>
      <c r="U150" s="20">
        <v>201.77917607020001</v>
      </c>
      <c r="V150" s="19">
        <v>31805</v>
      </c>
      <c r="W150" s="20">
        <v>234.31835703118</v>
      </c>
      <c r="X150" s="19">
        <v>22200</v>
      </c>
      <c r="Y150" s="20">
        <v>212.11921395076999</v>
      </c>
      <c r="Z150" s="19">
        <v>45200</v>
      </c>
      <c r="AA150" s="20">
        <v>209.50323446902999</v>
      </c>
      <c r="AB150" s="21">
        <v>36199</v>
      </c>
      <c r="AC150" s="20">
        <v>217.26692852841001</v>
      </c>
      <c r="AD150" s="21">
        <v>69082</v>
      </c>
      <c r="AE150" s="20">
        <v>234.44854462088531</v>
      </c>
      <c r="AF150" s="21">
        <v>49275</v>
      </c>
      <c r="AG150" s="20">
        <v>216.64618487551499</v>
      </c>
      <c r="AH150" s="21">
        <v>99205</v>
      </c>
      <c r="AI150" s="20">
        <v>218.0443333812207</v>
      </c>
      <c r="AJ150" s="21">
        <v>253761</v>
      </c>
      <c r="AK150" s="22">
        <v>222.12770582605</v>
      </c>
      <c r="AM150" s="16"/>
      <c r="AN150" s="17" t="s">
        <v>11</v>
      </c>
      <c r="AO150" s="18" t="s">
        <v>8</v>
      </c>
      <c r="AP150" s="19">
        <f t="shared" si="60"/>
        <v>0</v>
      </c>
      <c r="AQ150" s="20">
        <f t="shared" si="61"/>
        <v>0</v>
      </c>
      <c r="AR150" s="19">
        <f t="shared" si="62"/>
        <v>0</v>
      </c>
      <c r="AS150" s="20">
        <f t="shared" si="63"/>
        <v>0</v>
      </c>
      <c r="AT150" s="19">
        <f t="shared" si="64"/>
        <v>-8247</v>
      </c>
      <c r="AU150" s="20">
        <f t="shared" si="65"/>
        <v>-7.6418409274473618</v>
      </c>
      <c r="AV150" s="19">
        <f t="shared" si="66"/>
        <v>23803</v>
      </c>
      <c r="AW150" s="20">
        <f t="shared" si="67"/>
        <v>3.840937932068158</v>
      </c>
      <c r="AX150" s="19">
        <f t="shared" si="68"/>
        <v>15556</v>
      </c>
      <c r="AY150" s="20">
        <f t="shared" si="69"/>
        <v>-0.84779909279998833</v>
      </c>
    </row>
    <row r="151" spans="1:54" x14ac:dyDescent="0.25">
      <c r="A151" s="23"/>
      <c r="B151" s="24" t="s">
        <v>11</v>
      </c>
      <c r="C151" s="25" t="s">
        <v>9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6">
        <v>2549659</v>
      </c>
      <c r="S151" s="27">
        <v>259.13530188679999</v>
      </c>
      <c r="T151" s="26">
        <v>329170.01</v>
      </c>
      <c r="U151" s="27">
        <v>185.66126036137999</v>
      </c>
      <c r="V151" s="26">
        <v>305345</v>
      </c>
      <c r="W151" s="27">
        <v>241.16471768644001</v>
      </c>
      <c r="X151" s="26">
        <v>248378</v>
      </c>
      <c r="Y151" s="27">
        <v>205.27194031182</v>
      </c>
      <c r="Z151" s="26">
        <v>81000</v>
      </c>
      <c r="AA151" s="27">
        <v>205.75045449718999</v>
      </c>
      <c r="AB151" s="28">
        <v>559631</v>
      </c>
      <c r="AC151" s="27">
        <v>258.52258816969999</v>
      </c>
      <c r="AD151" s="28">
        <v>902504</v>
      </c>
      <c r="AE151" s="27">
        <v>262.03858464560818</v>
      </c>
      <c r="AF151" s="28">
        <v>1416694.01</v>
      </c>
      <c r="AG151" s="27">
        <v>240.45605180907768</v>
      </c>
      <c r="AH151" s="28">
        <v>634723</v>
      </c>
      <c r="AI151" s="27">
        <v>222.59987668165482</v>
      </c>
      <c r="AJ151" s="28">
        <v>3513552.01</v>
      </c>
      <c r="AK151" s="29">
        <v>245.65170308385001</v>
      </c>
      <c r="AM151" s="23"/>
      <c r="AN151" s="24" t="s">
        <v>11</v>
      </c>
      <c r="AO151" s="25" t="s">
        <v>9</v>
      </c>
      <c r="AP151" s="26">
        <f t="shared" si="60"/>
        <v>0</v>
      </c>
      <c r="AQ151" s="27">
        <f t="shared" si="61"/>
        <v>0</v>
      </c>
      <c r="AR151" s="26">
        <f t="shared" si="62"/>
        <v>0</v>
      </c>
      <c r="AS151" s="27">
        <f t="shared" si="63"/>
        <v>0</v>
      </c>
      <c r="AT151" s="26">
        <f t="shared" si="64"/>
        <v>28412</v>
      </c>
      <c r="AU151" s="27">
        <f t="shared" si="65"/>
        <v>-13.740924518952369</v>
      </c>
      <c r="AV151" s="26">
        <f t="shared" si="66"/>
        <v>-92762</v>
      </c>
      <c r="AW151" s="27">
        <f t="shared" si="67"/>
        <v>-9.8090980743470197</v>
      </c>
      <c r="AX151" s="26">
        <f t="shared" si="68"/>
        <v>-64350</v>
      </c>
      <c r="AY151" s="27">
        <f t="shared" si="69"/>
        <v>-6.7697592831299858</v>
      </c>
    </row>
    <row r="152" spans="1:54" x14ac:dyDescent="0.25">
      <c r="A152" s="31" t="s">
        <v>12</v>
      </c>
      <c r="B152" s="32" t="s">
        <v>13</v>
      </c>
      <c r="C152" s="33" t="s">
        <v>5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30">
        <v>306480</v>
      </c>
      <c r="S152" s="15">
        <v>237.11294371770001</v>
      </c>
      <c r="T152" s="30">
        <v>40396</v>
      </c>
      <c r="U152" s="15">
        <v>249.71132592348999</v>
      </c>
      <c r="V152" s="30">
        <v>64300</v>
      </c>
      <c r="W152" s="15">
        <v>239.15958439234001</v>
      </c>
      <c r="X152" s="30">
        <v>5750</v>
      </c>
      <c r="Y152" s="15">
        <v>205.53907372473</v>
      </c>
      <c r="Z152" s="30">
        <v>20000</v>
      </c>
      <c r="AA152" s="15">
        <v>216.97294739327</v>
      </c>
      <c r="AB152" s="14">
        <v>98492</v>
      </c>
      <c r="AC152" s="15">
        <v>227.28081423059999</v>
      </c>
      <c r="AD152" s="14">
        <v>152686</v>
      </c>
      <c r="AE152" s="15">
        <v>235.67826780975335</v>
      </c>
      <c r="AF152" s="14">
        <v>95698</v>
      </c>
      <c r="AG152" s="15">
        <v>254.83917906962529</v>
      </c>
      <c r="AH152" s="14">
        <v>90050</v>
      </c>
      <c r="AI152" s="15">
        <v>232.08517377245974</v>
      </c>
      <c r="AJ152" s="14">
        <v>436926</v>
      </c>
      <c r="AK152" s="15">
        <v>237.24150911325</v>
      </c>
      <c r="AM152" s="31" t="s">
        <v>12</v>
      </c>
      <c r="AN152" s="32" t="s">
        <v>13</v>
      </c>
      <c r="AO152" s="33" t="s">
        <v>5</v>
      </c>
      <c r="AP152" s="30">
        <f t="shared" si="60"/>
        <v>0</v>
      </c>
      <c r="AQ152" s="15">
        <f t="shared" si="61"/>
        <v>0</v>
      </c>
      <c r="AR152" s="30">
        <f t="shared" si="62"/>
        <v>0</v>
      </c>
      <c r="AS152" s="15">
        <f t="shared" si="63"/>
        <v>0</v>
      </c>
      <c r="AT152" s="30">
        <f t="shared" si="64"/>
        <v>-5592</v>
      </c>
      <c r="AU152" s="15">
        <f t="shared" si="65"/>
        <v>0.71959820873081526</v>
      </c>
      <c r="AV152" s="30">
        <f t="shared" si="66"/>
        <v>-7800</v>
      </c>
      <c r="AW152" s="15">
        <f t="shared" si="67"/>
        <v>-15.883691275327692</v>
      </c>
      <c r="AX152" s="30">
        <f t="shared" si="68"/>
        <v>-13392</v>
      </c>
      <c r="AY152" s="15">
        <f t="shared" si="69"/>
        <v>-3.4187348572899907</v>
      </c>
      <c r="AZ152" s="60">
        <f>+(AJ152*AK152)-(AJ132*AK132)</f>
        <v>-4716656.1335097551</v>
      </c>
      <c r="BA152" s="60">
        <f>+AX152*AK132</f>
        <v>-3222921.9872534717</v>
      </c>
      <c r="BB152" s="60">
        <f>+AY152*AJ152</f>
        <v>-1493734.1462562864</v>
      </c>
    </row>
    <row r="153" spans="1:54" x14ac:dyDescent="0.25">
      <c r="A153" s="16"/>
      <c r="B153" s="17" t="s">
        <v>13</v>
      </c>
      <c r="C153" s="18" t="s">
        <v>8</v>
      </c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9">
        <v>23706</v>
      </c>
      <c r="S153" s="20">
        <v>215.53419398042999</v>
      </c>
      <c r="T153" s="34">
        <v>0</v>
      </c>
      <c r="U153" s="35">
        <v>0</v>
      </c>
      <c r="V153" s="34">
        <v>1000</v>
      </c>
      <c r="W153" s="35">
        <v>274.05196661215001</v>
      </c>
      <c r="X153" s="19">
        <v>0</v>
      </c>
      <c r="Y153" s="20">
        <v>0</v>
      </c>
      <c r="Z153" s="34">
        <v>10000</v>
      </c>
      <c r="AA153" s="35">
        <v>209.48149739326999</v>
      </c>
      <c r="AB153" s="21">
        <v>13891</v>
      </c>
      <c r="AC153" s="20">
        <v>208.93357586207</v>
      </c>
      <c r="AD153" s="21">
        <v>8780</v>
      </c>
      <c r="AE153" s="20">
        <v>217.3767830068337</v>
      </c>
      <c r="AF153" s="21">
        <v>1035</v>
      </c>
      <c r="AG153" s="20">
        <v>288.49192792270532</v>
      </c>
      <c r="AH153" s="21">
        <v>11000</v>
      </c>
      <c r="AI153" s="20">
        <v>215.35154004953637</v>
      </c>
      <c r="AJ153" s="21">
        <v>34706</v>
      </c>
      <c r="AK153" s="22">
        <v>215.47630216805999</v>
      </c>
      <c r="AM153" s="16"/>
      <c r="AN153" s="17" t="s">
        <v>13</v>
      </c>
      <c r="AO153" s="18" t="s">
        <v>8</v>
      </c>
      <c r="AP153" s="34">
        <f t="shared" si="60"/>
        <v>0</v>
      </c>
      <c r="AQ153" s="35">
        <f t="shared" si="61"/>
        <v>0</v>
      </c>
      <c r="AR153" s="34">
        <f t="shared" si="62"/>
        <v>0</v>
      </c>
      <c r="AS153" s="35">
        <f t="shared" si="63"/>
        <v>0</v>
      </c>
      <c r="AT153" s="34">
        <f t="shared" si="64"/>
        <v>0</v>
      </c>
      <c r="AU153" s="35">
        <f t="shared" si="65"/>
        <v>0</v>
      </c>
      <c r="AV153" s="34">
        <f t="shared" si="66"/>
        <v>-5000</v>
      </c>
      <c r="AW153" s="35">
        <f t="shared" si="67"/>
        <v>-1.037676097938629</v>
      </c>
      <c r="AX153" s="34">
        <f t="shared" si="68"/>
        <v>-5000</v>
      </c>
      <c r="AY153" s="35">
        <f t="shared" si="69"/>
        <v>-0.40243305734000501</v>
      </c>
    </row>
    <row r="154" spans="1:54" x14ac:dyDescent="0.25">
      <c r="A154" s="16"/>
      <c r="B154" s="17" t="s">
        <v>13</v>
      </c>
      <c r="C154" s="18" t="s">
        <v>9</v>
      </c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9">
        <v>282774</v>
      </c>
      <c r="S154" s="20">
        <v>238.92197086048</v>
      </c>
      <c r="T154" s="19">
        <v>40396</v>
      </c>
      <c r="U154" s="20">
        <v>249.71132592348999</v>
      </c>
      <c r="V154" s="34">
        <v>63300</v>
      </c>
      <c r="W154" s="35">
        <v>238.60836192440999</v>
      </c>
      <c r="X154" s="19">
        <v>5750</v>
      </c>
      <c r="Y154" s="20">
        <v>205.53907372473</v>
      </c>
      <c r="Z154" s="19">
        <v>10000</v>
      </c>
      <c r="AA154" s="20">
        <v>224.46439739326999</v>
      </c>
      <c r="AB154" s="21">
        <v>84601</v>
      </c>
      <c r="AC154" s="20">
        <v>230.29332576329</v>
      </c>
      <c r="AD154" s="21">
        <v>143906</v>
      </c>
      <c r="AE154" s="20">
        <v>236.79487890706432</v>
      </c>
      <c r="AF154" s="21">
        <v>94663</v>
      </c>
      <c r="AG154" s="20">
        <v>254.47123599722173</v>
      </c>
      <c r="AH154" s="21">
        <v>79050</v>
      </c>
      <c r="AI154" s="20">
        <v>234.4136996542062</v>
      </c>
      <c r="AJ154" s="21">
        <v>402220</v>
      </c>
      <c r="AK154" s="22">
        <v>239.11954419912001</v>
      </c>
      <c r="AM154" s="16"/>
      <c r="AN154" s="17" t="s">
        <v>13</v>
      </c>
      <c r="AO154" s="18" t="s">
        <v>9</v>
      </c>
      <c r="AP154" s="19">
        <f t="shared" si="60"/>
        <v>0</v>
      </c>
      <c r="AQ154" s="20">
        <f t="shared" si="61"/>
        <v>0</v>
      </c>
      <c r="AR154" s="19">
        <f t="shared" si="62"/>
        <v>0</v>
      </c>
      <c r="AS154" s="20">
        <f t="shared" si="63"/>
        <v>0</v>
      </c>
      <c r="AT154" s="19">
        <f t="shared" si="64"/>
        <v>-5592</v>
      </c>
      <c r="AU154" s="20">
        <f t="shared" si="65"/>
        <v>0.7065040636523463</v>
      </c>
      <c r="AV154" s="19">
        <f t="shared" si="66"/>
        <v>-2800</v>
      </c>
      <c r="AW154" s="20">
        <f t="shared" si="67"/>
        <v>-19.728340499318534</v>
      </c>
      <c r="AX154" s="19">
        <f t="shared" si="68"/>
        <v>-8392</v>
      </c>
      <c r="AY154" s="20">
        <f t="shared" si="69"/>
        <v>-3.9370607794599835</v>
      </c>
    </row>
    <row r="155" spans="1:54" x14ac:dyDescent="0.25">
      <c r="A155" s="11" t="s">
        <v>14</v>
      </c>
      <c r="B155" s="12" t="s">
        <v>15</v>
      </c>
      <c r="C155" s="13" t="s">
        <v>5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30">
        <v>358068.97</v>
      </c>
      <c r="S155" s="15">
        <v>225.19121555269001</v>
      </c>
      <c r="T155" s="30">
        <v>19698.439999999999</v>
      </c>
      <c r="U155" s="15">
        <v>242.08191728406001</v>
      </c>
      <c r="V155" s="36">
        <v>69480</v>
      </c>
      <c r="W155" s="37">
        <v>225.33531971366</v>
      </c>
      <c r="X155" s="30">
        <v>46000</v>
      </c>
      <c r="Y155" s="15">
        <v>210.55573257099999</v>
      </c>
      <c r="Z155" s="30">
        <v>59500</v>
      </c>
      <c r="AA155" s="15">
        <v>204.23240854777001</v>
      </c>
      <c r="AB155" s="14">
        <v>158933.29999999999</v>
      </c>
      <c r="AC155" s="15">
        <v>216.32268182376001</v>
      </c>
      <c r="AD155" s="14">
        <v>113029.53</v>
      </c>
      <c r="AE155" s="15">
        <v>228.40291244332343</v>
      </c>
      <c r="AF155" s="14">
        <v>105804.58</v>
      </c>
      <c r="AG155" s="15">
        <v>238.22665519304553</v>
      </c>
      <c r="AH155" s="14">
        <v>174980</v>
      </c>
      <c r="AI155" s="15">
        <v>214.2741457341582</v>
      </c>
      <c r="AJ155" s="14">
        <v>552747.41</v>
      </c>
      <c r="AK155" s="15">
        <v>222.33720235662</v>
      </c>
      <c r="AM155" s="11" t="s">
        <v>14</v>
      </c>
      <c r="AN155" s="12" t="s">
        <v>15</v>
      </c>
      <c r="AO155" s="13" t="s">
        <v>5</v>
      </c>
      <c r="AP155" s="30">
        <f t="shared" si="60"/>
        <v>0</v>
      </c>
      <c r="AQ155" s="15">
        <f t="shared" si="61"/>
        <v>0</v>
      </c>
      <c r="AR155" s="30">
        <f t="shared" si="62"/>
        <v>0</v>
      </c>
      <c r="AS155" s="15">
        <f t="shared" si="63"/>
        <v>0</v>
      </c>
      <c r="AT155" s="30">
        <f t="shared" si="64"/>
        <v>-2534.6199999999953</v>
      </c>
      <c r="AU155" s="15">
        <f t="shared" si="65"/>
        <v>3.8162823881051224</v>
      </c>
      <c r="AV155" s="30">
        <f t="shared" si="66"/>
        <v>-16500</v>
      </c>
      <c r="AW155" s="15">
        <f t="shared" si="67"/>
        <v>4.1196504017736117</v>
      </c>
      <c r="AX155" s="30">
        <f t="shared" si="68"/>
        <v>-19034.619999999995</v>
      </c>
      <c r="AY155" s="15">
        <f t="shared" si="69"/>
        <v>2.2649371285000086</v>
      </c>
      <c r="AZ155" s="60">
        <f>+(AJ155*AK155)-(AJ135*AK135)</f>
        <v>-2937053.809565261</v>
      </c>
      <c r="BA155" s="60">
        <f>+AX155*AK135</f>
        <v>-4188991.9411564763</v>
      </c>
      <c r="BB155" s="60">
        <f>+AY155*AJ155</f>
        <v>1251938.1315912171</v>
      </c>
    </row>
    <row r="156" spans="1:54" x14ac:dyDescent="0.25">
      <c r="A156" s="16"/>
      <c r="B156" s="17" t="s">
        <v>15</v>
      </c>
      <c r="C156" s="18" t="s">
        <v>8</v>
      </c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9">
        <v>15916</v>
      </c>
      <c r="S156" s="20">
        <v>192.84094945966001</v>
      </c>
      <c r="T156" s="19">
        <v>0</v>
      </c>
      <c r="U156" s="20">
        <v>0</v>
      </c>
      <c r="V156" s="34">
        <v>13027</v>
      </c>
      <c r="W156" s="35">
        <v>199.71074703342001</v>
      </c>
      <c r="X156" s="19">
        <v>10000</v>
      </c>
      <c r="Y156" s="20">
        <v>174.07836683498999</v>
      </c>
      <c r="Z156" s="19">
        <v>9000</v>
      </c>
      <c r="AA156" s="20">
        <v>172.65829865104999</v>
      </c>
      <c r="AB156" s="21">
        <v>7112</v>
      </c>
      <c r="AC156" s="20">
        <v>201.46928769684999</v>
      </c>
      <c r="AD156" s="38">
        <v>0</v>
      </c>
      <c r="AE156" s="39">
        <v>0</v>
      </c>
      <c r="AF156" s="21">
        <v>8804</v>
      </c>
      <c r="AG156" s="20">
        <v>198.33651493639255</v>
      </c>
      <c r="AH156" s="21">
        <v>32027</v>
      </c>
      <c r="AI156" s="20">
        <v>184.10529421468135</v>
      </c>
      <c r="AJ156" s="21">
        <v>47943</v>
      </c>
      <c r="AK156" s="22">
        <v>187.00533569893</v>
      </c>
      <c r="AM156" s="16"/>
      <c r="AN156" s="17" t="s">
        <v>15</v>
      </c>
      <c r="AO156" s="18" t="s">
        <v>8</v>
      </c>
      <c r="AP156" s="19">
        <f t="shared" si="60"/>
        <v>0</v>
      </c>
      <c r="AQ156" s="20">
        <f t="shared" si="61"/>
        <v>0</v>
      </c>
      <c r="AR156" s="19">
        <f t="shared" si="62"/>
        <v>0</v>
      </c>
      <c r="AS156" s="20">
        <f t="shared" si="63"/>
        <v>0</v>
      </c>
      <c r="AT156" s="19">
        <f t="shared" si="64"/>
        <v>0</v>
      </c>
      <c r="AU156" s="20">
        <f t="shared" si="65"/>
        <v>9.5323705945025097</v>
      </c>
      <c r="AV156" s="19">
        <f t="shared" si="66"/>
        <v>0</v>
      </c>
      <c r="AW156" s="20">
        <f t="shared" si="67"/>
        <v>2.3069515951978019</v>
      </c>
      <c r="AX156" s="19">
        <f t="shared" si="68"/>
        <v>0</v>
      </c>
      <c r="AY156" s="20">
        <f t="shared" si="69"/>
        <v>3.2915697693900086</v>
      </c>
    </row>
    <row r="157" spans="1:54" x14ac:dyDescent="0.25">
      <c r="A157" s="16"/>
      <c r="B157" s="17" t="s">
        <v>15</v>
      </c>
      <c r="C157" s="18" t="s">
        <v>9</v>
      </c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9">
        <v>342152.97</v>
      </c>
      <c r="S157" s="20">
        <v>226.69605952681999</v>
      </c>
      <c r="T157" s="19">
        <v>19698.439999999999</v>
      </c>
      <c r="U157" s="20">
        <v>242.08191728406001</v>
      </c>
      <c r="V157" s="34">
        <v>56453</v>
      </c>
      <c r="W157" s="35">
        <v>231.24840331073</v>
      </c>
      <c r="X157" s="19">
        <v>36000</v>
      </c>
      <c r="Y157" s="20">
        <v>220.68833416433</v>
      </c>
      <c r="Z157" s="19">
        <v>50500</v>
      </c>
      <c r="AA157" s="20">
        <v>209.85947763828</v>
      </c>
      <c r="AB157" s="21">
        <v>151821.29999999999</v>
      </c>
      <c r="AC157" s="20">
        <v>217.01848234075001</v>
      </c>
      <c r="AD157" s="21">
        <v>113029.53</v>
      </c>
      <c r="AE157" s="20">
        <v>229.37387728764335</v>
      </c>
      <c r="AF157" s="21">
        <v>97000.58</v>
      </c>
      <c r="AG157" s="20">
        <v>241.84717782105014</v>
      </c>
      <c r="AH157" s="21">
        <v>142953</v>
      </c>
      <c r="AI157" s="20">
        <v>221.03313510559414</v>
      </c>
      <c r="AJ157" s="21">
        <v>504804.41</v>
      </c>
      <c r="AK157" s="22">
        <v>225.69279048068</v>
      </c>
      <c r="AM157" s="16"/>
      <c r="AN157" s="17" t="s">
        <v>15</v>
      </c>
      <c r="AO157" s="18" t="s">
        <v>9</v>
      </c>
      <c r="AP157" s="19">
        <f t="shared" si="60"/>
        <v>0</v>
      </c>
      <c r="AQ157" s="20">
        <f t="shared" si="61"/>
        <v>0</v>
      </c>
      <c r="AR157" s="19">
        <f t="shared" si="62"/>
        <v>0</v>
      </c>
      <c r="AS157" s="20">
        <f t="shared" si="63"/>
        <v>0</v>
      </c>
      <c r="AT157" s="19">
        <f t="shared" si="64"/>
        <v>-2534.6199999999953</v>
      </c>
      <c r="AU157" s="20">
        <f t="shared" si="65"/>
        <v>3.4028829926577657</v>
      </c>
      <c r="AV157" s="19">
        <f t="shared" si="66"/>
        <v>-16500</v>
      </c>
      <c r="AW157" s="20">
        <f t="shared" si="67"/>
        <v>5.1831526833693999</v>
      </c>
      <c r="AX157" s="19">
        <f t="shared" si="68"/>
        <v>-19034.620000000054</v>
      </c>
      <c r="AY157" s="20">
        <f t="shared" si="69"/>
        <v>2.29290850000001</v>
      </c>
    </row>
    <row r="158" spans="1:54" x14ac:dyDescent="0.25">
      <c r="A158" s="11" t="s">
        <v>16</v>
      </c>
      <c r="B158" s="12" t="s">
        <v>17</v>
      </c>
      <c r="C158" s="13" t="s">
        <v>5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30">
        <v>82396</v>
      </c>
      <c r="S158" s="15">
        <v>198.79793738046001</v>
      </c>
      <c r="T158" s="30">
        <v>0</v>
      </c>
      <c r="U158" s="15">
        <v>0</v>
      </c>
      <c r="V158" s="36">
        <v>48206</v>
      </c>
      <c r="W158" s="37">
        <v>203.17373533738001</v>
      </c>
      <c r="X158" s="30">
        <v>0</v>
      </c>
      <c r="Y158" s="15">
        <v>0</v>
      </c>
      <c r="Z158" s="36">
        <v>0</v>
      </c>
      <c r="AA158" s="37">
        <v>0</v>
      </c>
      <c r="AB158" s="40">
        <v>0</v>
      </c>
      <c r="AC158" s="37">
        <v>0</v>
      </c>
      <c r="AD158" s="14">
        <v>49623</v>
      </c>
      <c r="AE158" s="15">
        <v>211.33540816959876</v>
      </c>
      <c r="AF158" s="14">
        <v>32773</v>
      </c>
      <c r="AG158" s="15">
        <v>180.31441243706712</v>
      </c>
      <c r="AH158" s="14">
        <v>48206</v>
      </c>
      <c r="AI158" s="15">
        <v>203.17373533738331</v>
      </c>
      <c r="AJ158" s="14">
        <v>130602</v>
      </c>
      <c r="AK158" s="15">
        <v>200.41307127053</v>
      </c>
      <c r="AM158" s="11" t="s">
        <v>16</v>
      </c>
      <c r="AN158" s="12" t="s">
        <v>17</v>
      </c>
      <c r="AO158" s="13" t="s">
        <v>5</v>
      </c>
      <c r="AP158" s="36">
        <f t="shared" si="60"/>
        <v>0</v>
      </c>
      <c r="AQ158" s="37">
        <f t="shared" si="61"/>
        <v>0</v>
      </c>
      <c r="AR158" s="36">
        <f t="shared" si="62"/>
        <v>0</v>
      </c>
      <c r="AS158" s="37">
        <f t="shared" si="63"/>
        <v>0</v>
      </c>
      <c r="AT158" s="36">
        <f t="shared" si="64"/>
        <v>0</v>
      </c>
      <c r="AU158" s="37">
        <f t="shared" si="65"/>
        <v>2.3807005479571899</v>
      </c>
      <c r="AV158" s="36">
        <f t="shared" si="66"/>
        <v>5.9899999999979627</v>
      </c>
      <c r="AW158" s="37">
        <f t="shared" si="67"/>
        <v>10.475931639350875</v>
      </c>
      <c r="AX158" s="36">
        <f t="shared" si="68"/>
        <v>5.9900000000052387</v>
      </c>
      <c r="AY158" s="37">
        <f t="shared" si="69"/>
        <v>4.4639897131000055</v>
      </c>
      <c r="AZ158" s="60">
        <f>+(AJ158*AK158)-(AJ138*AK138)</f>
        <v>584179.71950881556</v>
      </c>
      <c r="BA158" s="60">
        <f>+AX158*AK138</f>
        <v>1173.7349985300323</v>
      </c>
      <c r="BB158" s="60">
        <f>+AY158*AJ158</f>
        <v>583005.98451028694</v>
      </c>
    </row>
    <row r="159" spans="1:54" x14ac:dyDescent="0.25">
      <c r="A159" s="16"/>
      <c r="B159" s="17" t="s">
        <v>17</v>
      </c>
      <c r="C159" s="18" t="s">
        <v>8</v>
      </c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9">
        <v>56688</v>
      </c>
      <c r="S159" s="20">
        <v>191.08158617344</v>
      </c>
      <c r="T159" s="19">
        <v>0</v>
      </c>
      <c r="U159" s="20">
        <v>0</v>
      </c>
      <c r="V159" s="34">
        <v>20754</v>
      </c>
      <c r="W159" s="35">
        <v>197.48550052733</v>
      </c>
      <c r="X159" s="19">
        <v>0</v>
      </c>
      <c r="Y159" s="20">
        <v>0</v>
      </c>
      <c r="Z159" s="34">
        <v>0</v>
      </c>
      <c r="AA159" s="35">
        <v>0</v>
      </c>
      <c r="AB159" s="38">
        <v>0</v>
      </c>
      <c r="AC159" s="35">
        <v>0</v>
      </c>
      <c r="AD159" s="21">
        <v>23915</v>
      </c>
      <c r="AE159" s="20">
        <v>206.15474590006272</v>
      </c>
      <c r="AF159" s="21">
        <v>32773</v>
      </c>
      <c r="AG159" s="20">
        <v>180.31888044426816</v>
      </c>
      <c r="AH159" s="21">
        <v>20754</v>
      </c>
      <c r="AI159" s="20">
        <v>197.48550052733449</v>
      </c>
      <c r="AJ159" s="21">
        <v>77442</v>
      </c>
      <c r="AK159" s="22">
        <v>192.79779751225999</v>
      </c>
      <c r="AM159" s="16"/>
      <c r="AN159" s="17" t="s">
        <v>17</v>
      </c>
      <c r="AO159" s="18" t="s">
        <v>8</v>
      </c>
      <c r="AP159" s="34">
        <f t="shared" si="60"/>
        <v>0</v>
      </c>
      <c r="AQ159" s="35">
        <f t="shared" si="61"/>
        <v>0</v>
      </c>
      <c r="AR159" s="34">
        <f t="shared" si="62"/>
        <v>0</v>
      </c>
      <c r="AS159" s="35">
        <f t="shared" si="63"/>
        <v>0</v>
      </c>
      <c r="AT159" s="34">
        <f t="shared" si="64"/>
        <v>0</v>
      </c>
      <c r="AU159" s="35">
        <f t="shared" si="65"/>
        <v>2.3807005479571899</v>
      </c>
      <c r="AV159" s="34">
        <f t="shared" si="66"/>
        <v>53.990000000001601</v>
      </c>
      <c r="AW159" s="35">
        <f t="shared" si="67"/>
        <v>26.156656358437942</v>
      </c>
      <c r="AX159" s="34">
        <f t="shared" si="68"/>
        <v>53.990000000005239</v>
      </c>
      <c r="AY159" s="35">
        <f t="shared" si="69"/>
        <v>8.0079438188199958</v>
      </c>
    </row>
    <row r="160" spans="1:54" x14ac:dyDescent="0.25">
      <c r="A160" s="16"/>
      <c r="B160" s="17" t="s">
        <v>17</v>
      </c>
      <c r="C160" s="18" t="s">
        <v>9</v>
      </c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9">
        <v>25708</v>
      </c>
      <c r="S160" s="20">
        <v>215.8130500778</v>
      </c>
      <c r="T160" s="34">
        <v>0</v>
      </c>
      <c r="U160" s="35">
        <v>0</v>
      </c>
      <c r="V160" s="34">
        <v>27452</v>
      </c>
      <c r="W160" s="35">
        <v>207.47410052927</v>
      </c>
      <c r="X160" s="19">
        <v>0</v>
      </c>
      <c r="Y160" s="20">
        <v>0</v>
      </c>
      <c r="Z160" s="34">
        <v>0</v>
      </c>
      <c r="AA160" s="35">
        <v>0</v>
      </c>
      <c r="AB160" s="38">
        <v>0</v>
      </c>
      <c r="AC160" s="35">
        <v>0</v>
      </c>
      <c r="AD160" s="21">
        <v>25708</v>
      </c>
      <c r="AE160" s="20">
        <v>216.15474604792283</v>
      </c>
      <c r="AF160" s="38">
        <v>0</v>
      </c>
      <c r="AG160" s="35">
        <v>0</v>
      </c>
      <c r="AH160" s="21">
        <v>27452</v>
      </c>
      <c r="AI160" s="20">
        <v>207.47410052927654</v>
      </c>
      <c r="AJ160" s="21">
        <v>53160</v>
      </c>
      <c r="AK160" s="22">
        <v>211.50678892267999</v>
      </c>
      <c r="AM160" s="16"/>
      <c r="AN160" s="17" t="s">
        <v>17</v>
      </c>
      <c r="AO160" s="18" t="s">
        <v>9</v>
      </c>
      <c r="AP160" s="34">
        <f t="shared" si="60"/>
        <v>0</v>
      </c>
      <c r="AQ160" s="35">
        <f t="shared" si="61"/>
        <v>0</v>
      </c>
      <c r="AR160" s="34">
        <f t="shared" si="62"/>
        <v>0</v>
      </c>
      <c r="AS160" s="35">
        <f t="shared" si="63"/>
        <v>0</v>
      </c>
      <c r="AT160" s="34">
        <f t="shared" si="64"/>
        <v>0</v>
      </c>
      <c r="AU160" s="35">
        <f t="shared" si="65"/>
        <v>0</v>
      </c>
      <c r="AV160" s="34">
        <f t="shared" si="66"/>
        <v>-48</v>
      </c>
      <c r="AW160" s="35">
        <f t="shared" si="67"/>
        <v>-1.3087095666725475</v>
      </c>
      <c r="AX160" s="34">
        <f t="shared" si="68"/>
        <v>-48</v>
      </c>
      <c r="AY160" s="35">
        <f t="shared" si="69"/>
        <v>-0.67275492484000665</v>
      </c>
    </row>
    <row r="161" spans="26:54" x14ac:dyDescent="0.25">
      <c r="Z161" s="46">
        <f>+AJ146+AJ149+AJ152+AJ155+AJ158</f>
        <v>11803741.42</v>
      </c>
    </row>
    <row r="163" spans="26:54" s="2" customFormat="1" ht="42.75" customHeight="1" x14ac:dyDescent="0.4">
      <c r="AA163"/>
      <c r="AB163"/>
      <c r="AC163"/>
      <c r="AD163"/>
      <c r="AE163"/>
      <c r="AF163"/>
      <c r="AG163"/>
      <c r="AH163"/>
      <c r="AI163"/>
      <c r="AJ163"/>
      <c r="AK163"/>
      <c r="AL163"/>
      <c r="AM163" s="47" t="s">
        <v>66</v>
      </c>
      <c r="AN163" s="1"/>
      <c r="AO163" s="1"/>
      <c r="AP163" s="63" t="s">
        <v>23</v>
      </c>
      <c r="AQ163" s="63"/>
      <c r="AR163" s="63" t="s">
        <v>24</v>
      </c>
      <c r="AS163" s="63"/>
      <c r="AT163" s="63" t="s">
        <v>25</v>
      </c>
      <c r="AU163" s="63"/>
      <c r="AV163" s="63" t="s">
        <v>26</v>
      </c>
      <c r="AW163" s="63"/>
      <c r="AX163" s="63" t="s">
        <v>27</v>
      </c>
      <c r="AY163" s="63"/>
      <c r="AZ163" s="61"/>
      <c r="BA163" s="61"/>
      <c r="BB163" s="61"/>
    </row>
    <row r="164" spans="26:54" ht="17.25" x14ac:dyDescent="0.4">
      <c r="AC164" s="64"/>
      <c r="AD164" s="64"/>
      <c r="AE164" s="64"/>
      <c r="AF164" s="64"/>
      <c r="AG164" s="64"/>
      <c r="AH164" s="64"/>
      <c r="AM164" s="3"/>
      <c r="AN164" s="3"/>
      <c r="AO164" s="3"/>
      <c r="AP164" s="4" t="s">
        <v>1</v>
      </c>
      <c r="AQ164" s="5" t="s">
        <v>64</v>
      </c>
      <c r="AR164" s="4" t="s">
        <v>1</v>
      </c>
      <c r="AS164" s="5" t="s">
        <v>64</v>
      </c>
      <c r="AT164" s="4" t="s">
        <v>1</v>
      </c>
      <c r="AU164" s="5" t="s">
        <v>64</v>
      </c>
      <c r="AV164" s="4" t="s">
        <v>1</v>
      </c>
      <c r="AW164" s="5" t="s">
        <v>64</v>
      </c>
      <c r="AX164" s="4" t="s">
        <v>1</v>
      </c>
      <c r="AY164" s="5" t="s">
        <v>64</v>
      </c>
      <c r="AZ164" s="62" t="s">
        <v>63</v>
      </c>
      <c r="BA164" s="62" t="s">
        <v>61</v>
      </c>
      <c r="BB164" s="62" t="s">
        <v>62</v>
      </c>
    </row>
    <row r="165" spans="26:54" x14ac:dyDescent="0.25">
      <c r="AM165" s="6" t="s">
        <v>3</v>
      </c>
      <c r="AN165" s="7" t="s">
        <v>4</v>
      </c>
      <c r="AO165" s="8" t="s">
        <v>5</v>
      </c>
      <c r="AP165" s="9">
        <f>+AB145-AB5</f>
        <v>186375.36999999965</v>
      </c>
      <c r="AQ165" s="10">
        <f t="shared" ref="AQ165:AY180" si="70">+AC145-AC5</f>
        <v>1.3614062116199932</v>
      </c>
      <c r="AR165" s="9">
        <f t="shared" si="70"/>
        <v>-221908.4700000002</v>
      </c>
      <c r="AS165" s="10">
        <f t="shared" si="70"/>
        <v>10.664654631337186</v>
      </c>
      <c r="AT165" s="9">
        <f t="shared" si="70"/>
        <v>-271261.39999999898</v>
      </c>
      <c r="AU165" s="10">
        <f t="shared" si="70"/>
        <v>9.9868280911934164</v>
      </c>
      <c r="AV165" s="9">
        <f t="shared" si="70"/>
        <v>-1382729.0100000016</v>
      </c>
      <c r="AW165" s="10">
        <f t="shared" si="70"/>
        <v>-0.97568289207447378</v>
      </c>
      <c r="AX165" s="9">
        <f>+AJ145-AJ5</f>
        <v>-1689523.5100000016</v>
      </c>
      <c r="AY165" s="10">
        <f>+AK145-AK5</f>
        <v>6.821059972439997</v>
      </c>
      <c r="AZ165" s="60">
        <f>+(AJ145*AK145)-(AJ5*AK5)</f>
        <v>-289116269.14502525</v>
      </c>
      <c r="BA165" s="60">
        <f>+AX165*AK5</f>
        <v>-369630297.47465116</v>
      </c>
      <c r="BB165" s="60">
        <f>+AY165*AJ145</f>
        <v>80514028.329625845</v>
      </c>
    </row>
    <row r="166" spans="26:54" x14ac:dyDescent="0.25">
      <c r="AM166" s="11" t="s">
        <v>6</v>
      </c>
      <c r="AN166" s="12" t="s">
        <v>7</v>
      </c>
      <c r="AO166" s="13" t="s">
        <v>5</v>
      </c>
      <c r="AP166" s="14">
        <f t="shared" ref="AP166:AP180" si="71">+AB146-AB6</f>
        <v>202922</v>
      </c>
      <c r="AQ166" s="15">
        <f t="shared" si="70"/>
        <v>2.2525110898000094</v>
      </c>
      <c r="AR166" s="14">
        <f t="shared" si="70"/>
        <v>-328934</v>
      </c>
      <c r="AS166" s="15">
        <f t="shared" si="70"/>
        <v>5.7922315584362138</v>
      </c>
      <c r="AT166" s="14">
        <f t="shared" si="70"/>
        <v>-26841</v>
      </c>
      <c r="AU166" s="15">
        <f t="shared" si="70"/>
        <v>13.03791677950025</v>
      </c>
      <c r="AV166" s="14">
        <f t="shared" si="70"/>
        <v>-1028543</v>
      </c>
      <c r="AW166" s="15">
        <f t="shared" si="70"/>
        <v>-2.3320505400745333</v>
      </c>
      <c r="AX166" s="14">
        <f t="shared" si="70"/>
        <v>-1181396</v>
      </c>
      <c r="AY166" s="15">
        <f t="shared" si="70"/>
        <v>6.0949767377000228</v>
      </c>
      <c r="AZ166" s="60">
        <f>+(AJ146*AK146)-(AJ6*AK6)</f>
        <v>-205374035.31997848</v>
      </c>
      <c r="BA166" s="60">
        <f>+AX166*AK6</f>
        <v>-247527826.96935257</v>
      </c>
      <c r="BB166" s="60">
        <f>+AY166*AJ146</f>
        <v>42153791.649374224</v>
      </c>
    </row>
    <row r="167" spans="26:54" x14ac:dyDescent="0.25">
      <c r="AM167" s="16"/>
      <c r="AN167" s="17" t="s">
        <v>7</v>
      </c>
      <c r="AO167" s="18" t="s">
        <v>8</v>
      </c>
      <c r="AP167" s="19">
        <f t="shared" si="71"/>
        <v>95040</v>
      </c>
      <c r="AQ167" s="20">
        <f t="shared" si="70"/>
        <v>2.3068632587600177</v>
      </c>
      <c r="AR167" s="19">
        <f t="shared" si="70"/>
        <v>-167002</v>
      </c>
      <c r="AS167" s="20">
        <f t="shared" si="70"/>
        <v>5.7152778665254402</v>
      </c>
      <c r="AT167" s="19">
        <f t="shared" si="70"/>
        <v>-37091</v>
      </c>
      <c r="AU167" s="20">
        <f t="shared" si="70"/>
        <v>12.777699368331525</v>
      </c>
      <c r="AV167" s="19">
        <f t="shared" si="70"/>
        <v>-854517</v>
      </c>
      <c r="AW167" s="20">
        <f t="shared" si="70"/>
        <v>-12.257677625053162</v>
      </c>
      <c r="AX167" s="19">
        <f t="shared" si="70"/>
        <v>-963570</v>
      </c>
      <c r="AY167" s="20">
        <f t="shared" si="70"/>
        <v>5.1284481398100183</v>
      </c>
    </row>
    <row r="168" spans="26:54" x14ac:dyDescent="0.25">
      <c r="AM168" s="23"/>
      <c r="AN168" s="24" t="s">
        <v>7</v>
      </c>
      <c r="AO168" s="25" t="s">
        <v>9</v>
      </c>
      <c r="AP168" s="26">
        <f t="shared" si="71"/>
        <v>107882</v>
      </c>
      <c r="AQ168" s="27">
        <f t="shared" si="70"/>
        <v>1.34769866787002</v>
      </c>
      <c r="AR168" s="26">
        <f t="shared" si="70"/>
        <v>-161932</v>
      </c>
      <c r="AS168" s="27">
        <f t="shared" si="70"/>
        <v>8.2050843486244673</v>
      </c>
      <c r="AT168" s="26">
        <f t="shared" si="70"/>
        <v>10250</v>
      </c>
      <c r="AU168" s="27">
        <f t="shared" si="70"/>
        <v>12.928434613763358</v>
      </c>
      <c r="AV168" s="26">
        <f t="shared" si="70"/>
        <v>-174026</v>
      </c>
      <c r="AW168" s="27">
        <f t="shared" si="70"/>
        <v>10.342633750924335</v>
      </c>
      <c r="AX168" s="26">
        <f t="shared" si="70"/>
        <v>-217826</v>
      </c>
      <c r="AY168" s="27">
        <f t="shared" si="70"/>
        <v>7.1331626212399897</v>
      </c>
    </row>
    <row r="169" spans="26:54" x14ac:dyDescent="0.25">
      <c r="AM169" s="11" t="s">
        <v>10</v>
      </c>
      <c r="AN169" s="12" t="s">
        <v>11</v>
      </c>
      <c r="AO169" s="13" t="s">
        <v>5</v>
      </c>
      <c r="AP169" s="30">
        <f t="shared" si="71"/>
        <v>-10665</v>
      </c>
      <c r="AQ169" s="15">
        <f t="shared" si="70"/>
        <v>1.7225647868199871</v>
      </c>
      <c r="AR169" s="30">
        <f t="shared" si="70"/>
        <v>104210</v>
      </c>
      <c r="AS169" s="15">
        <f t="shared" si="70"/>
        <v>19.286559865382401</v>
      </c>
      <c r="AT169" s="30">
        <f t="shared" si="70"/>
        <v>-101995.98999999999</v>
      </c>
      <c r="AU169" s="15">
        <f t="shared" si="70"/>
        <v>5.5036258796332902</v>
      </c>
      <c r="AV169" s="30">
        <f t="shared" si="70"/>
        <v>-376272.00999999978</v>
      </c>
      <c r="AW169" s="15">
        <f t="shared" si="70"/>
        <v>-7.4787136403843419</v>
      </c>
      <c r="AX169" s="30">
        <f t="shared" si="70"/>
        <v>-384723</v>
      </c>
      <c r="AY169" s="15">
        <f t="shared" si="70"/>
        <v>6.8400585193499808</v>
      </c>
      <c r="AZ169" s="60">
        <f>+(AJ149*AK149)-(AJ9*AK9)</f>
        <v>-65498080.377499104</v>
      </c>
      <c r="BA169" s="60">
        <f>+AX169*AK9</f>
        <v>-91266721.82660757</v>
      </c>
      <c r="BB169" s="60">
        <f>+AY169*AJ149</f>
        <v>25768641.449108519</v>
      </c>
    </row>
    <row r="170" spans="26:54" x14ac:dyDescent="0.25">
      <c r="AM170" s="16"/>
      <c r="AN170" s="17" t="s">
        <v>11</v>
      </c>
      <c r="AO170" s="18" t="s">
        <v>8</v>
      </c>
      <c r="AP170" s="19">
        <f t="shared" si="71"/>
        <v>-23976</v>
      </c>
      <c r="AQ170" s="20">
        <f t="shared" si="70"/>
        <v>1.3877394726700061</v>
      </c>
      <c r="AR170" s="19">
        <f t="shared" si="70"/>
        <v>-24939</v>
      </c>
      <c r="AS170" s="20">
        <f t="shared" si="70"/>
        <v>22.271803814567079</v>
      </c>
      <c r="AT170" s="19">
        <f t="shared" si="70"/>
        <v>-26209</v>
      </c>
      <c r="AU170" s="20">
        <f t="shared" si="70"/>
        <v>13.519045122176493</v>
      </c>
      <c r="AV170" s="19">
        <f t="shared" si="70"/>
        <v>24204.989999999991</v>
      </c>
      <c r="AW170" s="20">
        <f t="shared" si="70"/>
        <v>24.083258006204233</v>
      </c>
      <c r="AX170" s="19">
        <f t="shared" si="70"/>
        <v>-50919.010000000009</v>
      </c>
      <c r="AY170" s="20">
        <f t="shared" si="70"/>
        <v>15.945714566899994</v>
      </c>
    </row>
    <row r="171" spans="26:54" x14ac:dyDescent="0.25">
      <c r="AM171" s="23"/>
      <c r="AN171" s="24" t="s">
        <v>11</v>
      </c>
      <c r="AO171" s="25" t="s">
        <v>9</v>
      </c>
      <c r="AP171" s="26">
        <f t="shared" si="71"/>
        <v>13311</v>
      </c>
      <c r="AQ171" s="27">
        <f t="shared" si="70"/>
        <v>-2.1869579900339886E-3</v>
      </c>
      <c r="AR171" s="26">
        <f t="shared" si="70"/>
        <v>129149</v>
      </c>
      <c r="AS171" s="27">
        <f t="shared" si="70"/>
        <v>17.769567043898263</v>
      </c>
      <c r="AT171" s="26">
        <f t="shared" si="70"/>
        <v>-75786.989999999991</v>
      </c>
      <c r="AU171" s="27">
        <f t="shared" si="70"/>
        <v>4.7348119442954442</v>
      </c>
      <c r="AV171" s="26">
        <f t="shared" si="70"/>
        <v>-400477</v>
      </c>
      <c r="AW171" s="27">
        <f t="shared" si="70"/>
        <v>-9.4350345020584427</v>
      </c>
      <c r="AX171" s="26">
        <f t="shared" si="70"/>
        <v>-333803.99000000022</v>
      </c>
      <c r="AY171" s="27">
        <f t="shared" si="70"/>
        <v>5.9660766153999987</v>
      </c>
    </row>
    <row r="172" spans="26:54" x14ac:dyDescent="0.25">
      <c r="AM172" s="31" t="s">
        <v>12</v>
      </c>
      <c r="AN172" s="32" t="s">
        <v>13</v>
      </c>
      <c r="AO172" s="33" t="s">
        <v>5</v>
      </c>
      <c r="AP172" s="30">
        <f t="shared" si="71"/>
        <v>-9907</v>
      </c>
      <c r="AQ172" s="15">
        <f t="shared" si="70"/>
        <v>5.5941135955399943</v>
      </c>
      <c r="AR172" s="30">
        <f t="shared" si="70"/>
        <v>13486</v>
      </c>
      <c r="AS172" s="15">
        <f t="shared" si="70"/>
        <v>6.8023093245584221</v>
      </c>
      <c r="AT172" s="30">
        <f t="shared" si="70"/>
        <v>-30002</v>
      </c>
      <c r="AU172" s="15">
        <f t="shared" si="70"/>
        <v>23.309788488686479</v>
      </c>
      <c r="AV172" s="30">
        <f t="shared" si="70"/>
        <v>-42100</v>
      </c>
      <c r="AW172" s="15">
        <f t="shared" si="70"/>
        <v>10.166036519815009</v>
      </c>
      <c r="AX172" s="30">
        <f t="shared" si="70"/>
        <v>-68523</v>
      </c>
      <c r="AY172" s="15">
        <f t="shared" si="70"/>
        <v>11.066349072880001</v>
      </c>
      <c r="AZ172" s="60">
        <f>+(AJ152*AK152)-(AJ12*AK12)</f>
        <v>-10663024.856429115</v>
      </c>
      <c r="BA172" s="60">
        <f>+AX172*AK12</f>
        <v>-15498200.491446273</v>
      </c>
      <c r="BB172" s="60">
        <f>+AY172*AJ152</f>
        <v>4835175.6350171678</v>
      </c>
    </row>
    <row r="173" spans="26:54" x14ac:dyDescent="0.25">
      <c r="AM173" s="16"/>
      <c r="AN173" s="17" t="s">
        <v>13</v>
      </c>
      <c r="AO173" s="18" t="s">
        <v>8</v>
      </c>
      <c r="AP173" s="34">
        <f t="shared" si="71"/>
        <v>0</v>
      </c>
      <c r="AQ173" s="35">
        <f t="shared" si="70"/>
        <v>9.5470150021299958</v>
      </c>
      <c r="AR173" s="34">
        <f t="shared" si="70"/>
        <v>-20</v>
      </c>
      <c r="AS173" s="35">
        <f t="shared" si="70"/>
        <v>6.8545259194503672</v>
      </c>
      <c r="AT173" s="34">
        <f t="shared" si="70"/>
        <v>1035</v>
      </c>
      <c r="AU173" s="35">
        <f t="shared" si="70"/>
        <v>288.49192792270532</v>
      </c>
      <c r="AV173" s="34">
        <f t="shared" si="70"/>
        <v>-4000</v>
      </c>
      <c r="AW173" s="35">
        <f t="shared" si="70"/>
        <v>35.13631282773639</v>
      </c>
      <c r="AX173" s="34">
        <f t="shared" si="70"/>
        <v>-2985</v>
      </c>
      <c r="AY173" s="35">
        <f t="shared" si="70"/>
        <v>21.119479913369986</v>
      </c>
    </row>
    <row r="174" spans="26:54" x14ac:dyDescent="0.25">
      <c r="AM174" s="16"/>
      <c r="AN174" s="17" t="s">
        <v>13</v>
      </c>
      <c r="AO174" s="18" t="s">
        <v>9</v>
      </c>
      <c r="AP174" s="19">
        <f t="shared" si="71"/>
        <v>-9907</v>
      </c>
      <c r="AQ174" s="20">
        <f t="shared" si="70"/>
        <v>5.328900050810006</v>
      </c>
      <c r="AR174" s="19">
        <f t="shared" si="70"/>
        <v>13506</v>
      </c>
      <c r="AS174" s="20">
        <f t="shared" si="70"/>
        <v>6.6803270760141515</v>
      </c>
      <c r="AT174" s="19">
        <f t="shared" si="70"/>
        <v>-31037</v>
      </c>
      <c r="AU174" s="20">
        <f t="shared" si="70"/>
        <v>22.941845416275015</v>
      </c>
      <c r="AV174" s="19">
        <f t="shared" si="70"/>
        <v>-38100</v>
      </c>
      <c r="AW174" s="20">
        <f t="shared" si="70"/>
        <v>7.1547531786534648</v>
      </c>
      <c r="AX174" s="19">
        <f t="shared" si="70"/>
        <v>-65538</v>
      </c>
      <c r="AY174" s="20">
        <f t="shared" si="70"/>
        <v>10.380526417190026</v>
      </c>
    </row>
    <row r="175" spans="26:54" x14ac:dyDescent="0.25">
      <c r="AM175" s="11" t="s">
        <v>14</v>
      </c>
      <c r="AN175" s="12" t="s">
        <v>15</v>
      </c>
      <c r="AO175" s="13" t="s">
        <v>5</v>
      </c>
      <c r="AP175" s="30">
        <f t="shared" si="71"/>
        <v>4025.3499999999767</v>
      </c>
      <c r="AQ175" s="15">
        <f t="shared" si="70"/>
        <v>2.4591035642399959</v>
      </c>
      <c r="AR175" s="30">
        <f t="shared" si="70"/>
        <v>20706.53</v>
      </c>
      <c r="AS175" s="15">
        <f t="shared" si="70"/>
        <v>-16.595537328501422</v>
      </c>
      <c r="AT175" s="30">
        <f t="shared" si="70"/>
        <v>-114195.42</v>
      </c>
      <c r="AU175" s="15">
        <f t="shared" si="70"/>
        <v>24.519837907822762</v>
      </c>
      <c r="AV175" s="30">
        <f t="shared" si="70"/>
        <v>55980.000000000058</v>
      </c>
      <c r="AW175" s="15">
        <f t="shared" si="70"/>
        <v>4.2871443715530972</v>
      </c>
      <c r="AX175" s="30">
        <f t="shared" si="70"/>
        <v>-33483.539999999921</v>
      </c>
      <c r="AY175" s="15">
        <f t="shared" si="70"/>
        <v>4.4160684911499857</v>
      </c>
      <c r="AZ175" s="60">
        <f>+(AJ155*AK155)-(AJ15*AK15)</f>
        <v>-4855800.5817640424</v>
      </c>
      <c r="BA175" s="60">
        <f>+AX175*AK15</f>
        <v>-7296771.0026298026</v>
      </c>
      <c r="BB175" s="60">
        <f>+AY175*AJ155</f>
        <v>2440970.4208657625</v>
      </c>
    </row>
    <row r="176" spans="26:54" x14ac:dyDescent="0.25">
      <c r="AM176" s="16"/>
      <c r="AN176" s="17" t="s">
        <v>15</v>
      </c>
      <c r="AO176" s="18" t="s">
        <v>8</v>
      </c>
      <c r="AP176" s="19">
        <f t="shared" si="71"/>
        <v>0</v>
      </c>
      <c r="AQ176" s="20">
        <f t="shared" si="70"/>
        <v>0.31093925758997898</v>
      </c>
      <c r="AR176" s="19">
        <f t="shared" si="70"/>
        <v>0</v>
      </c>
      <c r="AS176" s="20">
        <f t="shared" si="70"/>
        <v>0</v>
      </c>
      <c r="AT176" s="19">
        <f t="shared" si="70"/>
        <v>-6196</v>
      </c>
      <c r="AU176" s="20">
        <f t="shared" si="70"/>
        <v>2.4434987586136572</v>
      </c>
      <c r="AV176" s="19">
        <f t="shared" si="70"/>
        <v>24027</v>
      </c>
      <c r="AW176" s="20">
        <f t="shared" si="70"/>
        <v>22.034376214218895</v>
      </c>
      <c r="AX176" s="19">
        <f t="shared" si="70"/>
        <v>17831</v>
      </c>
      <c r="AY176" s="20">
        <f t="shared" si="70"/>
        <v>-1.1455928601299945</v>
      </c>
    </row>
    <row r="177" spans="39:54" x14ac:dyDescent="0.25">
      <c r="AM177" s="16"/>
      <c r="AN177" s="17" t="s">
        <v>15</v>
      </c>
      <c r="AO177" s="18" t="s">
        <v>9</v>
      </c>
      <c r="AP177" s="19">
        <f t="shared" si="71"/>
        <v>4025.3499999999767</v>
      </c>
      <c r="AQ177" s="20">
        <f t="shared" si="70"/>
        <v>2.5435233601600089</v>
      </c>
      <c r="AR177" s="19">
        <f t="shared" si="70"/>
        <v>20706.53</v>
      </c>
      <c r="AS177" s="20">
        <f t="shared" si="70"/>
        <v>-15.6245724841759</v>
      </c>
      <c r="AT177" s="19">
        <f t="shared" si="70"/>
        <v>-107999.42</v>
      </c>
      <c r="AU177" s="20">
        <f t="shared" si="70"/>
        <v>26.836911674313541</v>
      </c>
      <c r="AV177" s="19">
        <f t="shared" si="70"/>
        <v>31953.000000000058</v>
      </c>
      <c r="AW177" s="20">
        <f t="shared" si="70"/>
        <v>7.5927223294858948</v>
      </c>
      <c r="AX177" s="19">
        <f t="shared" si="70"/>
        <v>-51314.539999999979</v>
      </c>
      <c r="AY177" s="20">
        <f t="shared" si="70"/>
        <v>6.1596985580600006</v>
      </c>
    </row>
    <row r="178" spans="39:54" x14ac:dyDescent="0.25">
      <c r="AM178" s="11" t="s">
        <v>16</v>
      </c>
      <c r="AN178" s="12" t="s">
        <v>17</v>
      </c>
      <c r="AO178" s="13" t="s">
        <v>5</v>
      </c>
      <c r="AP178" s="36">
        <f t="shared" si="71"/>
        <v>0</v>
      </c>
      <c r="AQ178" s="37">
        <f t="shared" si="70"/>
        <v>0</v>
      </c>
      <c r="AR178" s="36">
        <f t="shared" si="70"/>
        <v>-31377</v>
      </c>
      <c r="AS178" s="37">
        <f t="shared" si="70"/>
        <v>9.9609960481666633</v>
      </c>
      <c r="AT178" s="36">
        <f t="shared" si="70"/>
        <v>1773</v>
      </c>
      <c r="AU178" s="37">
        <f t="shared" si="70"/>
        <v>2.0294021905509965</v>
      </c>
      <c r="AV178" s="36">
        <f t="shared" si="70"/>
        <v>8206</v>
      </c>
      <c r="AW178" s="37">
        <f t="shared" si="70"/>
        <v>39.894039217308347</v>
      </c>
      <c r="AX178" s="36">
        <f t="shared" si="70"/>
        <v>-21398</v>
      </c>
      <c r="AY178" s="37">
        <f t="shared" si="70"/>
        <v>13.772607163419991</v>
      </c>
      <c r="AZ178" s="60">
        <f>+(AJ158*AK158)-(AJ18*AK18)</f>
        <v>-2195002.6102069654</v>
      </c>
      <c r="BA178" s="60">
        <f>+AX178*AK18</f>
        <v>-3993732.6509639397</v>
      </c>
      <c r="BB178" s="60">
        <f>+AY178*AJ158</f>
        <v>1798730.0407569776</v>
      </c>
    </row>
    <row r="179" spans="39:54" x14ac:dyDescent="0.25">
      <c r="AM179" s="16"/>
      <c r="AN179" s="17" t="s">
        <v>17</v>
      </c>
      <c r="AO179" s="18" t="s">
        <v>8</v>
      </c>
      <c r="AP179" s="34">
        <f t="shared" si="71"/>
        <v>0</v>
      </c>
      <c r="AQ179" s="35">
        <f t="shared" si="70"/>
        <v>0</v>
      </c>
      <c r="AR179" s="34">
        <f t="shared" si="70"/>
        <v>-16085</v>
      </c>
      <c r="AS179" s="35">
        <f t="shared" si="70"/>
        <v>9.5948984519802138</v>
      </c>
      <c r="AT179" s="34">
        <f t="shared" si="70"/>
        <v>17773</v>
      </c>
      <c r="AU179" s="35">
        <f t="shared" si="70"/>
        <v>7.1889669717548088</v>
      </c>
      <c r="AV179" s="34">
        <f t="shared" si="70"/>
        <v>-19246</v>
      </c>
      <c r="AW179" s="35">
        <f t="shared" si="70"/>
        <v>34.205804407259507</v>
      </c>
      <c r="AX179" s="34">
        <f t="shared" si="70"/>
        <v>-17558</v>
      </c>
      <c r="AY179" s="35">
        <f t="shared" si="70"/>
        <v>13.950108619479977</v>
      </c>
    </row>
    <row r="180" spans="39:54" x14ac:dyDescent="0.25">
      <c r="AM180" s="16"/>
      <c r="AN180" s="17" t="s">
        <v>17</v>
      </c>
      <c r="AO180" s="18" t="s">
        <v>9</v>
      </c>
      <c r="AP180" s="34">
        <f t="shared" si="71"/>
        <v>0</v>
      </c>
      <c r="AQ180" s="35">
        <f t="shared" si="70"/>
        <v>0</v>
      </c>
      <c r="AR180" s="34">
        <f t="shared" si="70"/>
        <v>-15292</v>
      </c>
      <c r="AS180" s="35">
        <f t="shared" si="70"/>
        <v>10.083197659800874</v>
      </c>
      <c r="AT180" s="34">
        <f t="shared" si="70"/>
        <v>-16000</v>
      </c>
      <c r="AU180" s="35">
        <f t="shared" si="70"/>
        <v>-183.11791347212497</v>
      </c>
      <c r="AV180" s="34">
        <f t="shared" si="70"/>
        <v>27452</v>
      </c>
      <c r="AW180" s="35">
        <f t="shared" si="70"/>
        <v>207.47410052927654</v>
      </c>
      <c r="AX180" s="34">
        <f t="shared" si="70"/>
        <v>-3840</v>
      </c>
      <c r="AY180" s="35">
        <f t="shared" si="70"/>
        <v>11.878366125019994</v>
      </c>
    </row>
  </sheetData>
  <mergeCells count="128">
    <mergeCell ref="AQ4:AR4"/>
    <mergeCell ref="AS4:AT4"/>
    <mergeCell ref="AP123:AQ123"/>
    <mergeCell ref="AR123:AS123"/>
    <mergeCell ref="AT123:AU123"/>
    <mergeCell ref="AF43:AG43"/>
    <mergeCell ref="AH43:AI43"/>
    <mergeCell ref="AJ43:AK43"/>
    <mergeCell ref="H43:I43"/>
    <mergeCell ref="J43:K43"/>
    <mergeCell ref="AB1:BB1"/>
    <mergeCell ref="AP163:AQ163"/>
    <mergeCell ref="AR163:AS163"/>
    <mergeCell ref="AT163:AU163"/>
    <mergeCell ref="AV163:AW163"/>
    <mergeCell ref="AX163:AY163"/>
    <mergeCell ref="AV43:AW43"/>
    <mergeCell ref="AX43:AY43"/>
    <mergeCell ref="AP23:AQ23"/>
    <mergeCell ref="AR23:AS23"/>
    <mergeCell ref="AT23:AU23"/>
    <mergeCell ref="AV23:AW23"/>
    <mergeCell ref="AX23:AY23"/>
    <mergeCell ref="AV83:AW83"/>
    <mergeCell ref="AX83:AY83"/>
    <mergeCell ref="AT63:AU63"/>
    <mergeCell ref="AV63:AW63"/>
    <mergeCell ref="AX63:AY63"/>
    <mergeCell ref="AO4:AP4"/>
    <mergeCell ref="AB3:AC3"/>
    <mergeCell ref="AD3:AE3"/>
    <mergeCell ref="AF3:AG3"/>
    <mergeCell ref="AH3:AI3"/>
    <mergeCell ref="AJ3:AK3"/>
    <mergeCell ref="AB23:AC23"/>
    <mergeCell ref="AD23:AE23"/>
    <mergeCell ref="AF23:AG23"/>
    <mergeCell ref="AH23:AI23"/>
    <mergeCell ref="AJ23:AK23"/>
    <mergeCell ref="D3:E3"/>
    <mergeCell ref="F3:G3"/>
    <mergeCell ref="H3:I3"/>
    <mergeCell ref="J3:K3"/>
    <mergeCell ref="L3:M3"/>
    <mergeCell ref="H23:I23"/>
    <mergeCell ref="J23:K23"/>
    <mergeCell ref="L23:M23"/>
    <mergeCell ref="N23:O23"/>
    <mergeCell ref="F23:G23"/>
    <mergeCell ref="L43:M43"/>
    <mergeCell ref="N43:O43"/>
    <mergeCell ref="P43:Q43"/>
    <mergeCell ref="AT103:AU103"/>
    <mergeCell ref="AV103:AW103"/>
    <mergeCell ref="AX103:AY103"/>
    <mergeCell ref="J63:K63"/>
    <mergeCell ref="L63:M63"/>
    <mergeCell ref="N63:O63"/>
    <mergeCell ref="P63:Q63"/>
    <mergeCell ref="R63:S63"/>
    <mergeCell ref="AB63:AC63"/>
    <mergeCell ref="AD63:AE63"/>
    <mergeCell ref="AF63:AG63"/>
    <mergeCell ref="AH63:AI63"/>
    <mergeCell ref="AJ63:AK63"/>
    <mergeCell ref="AP83:AQ83"/>
    <mergeCell ref="AR83:AS83"/>
    <mergeCell ref="AT83:AU83"/>
    <mergeCell ref="AP43:AQ43"/>
    <mergeCell ref="AR43:AS43"/>
    <mergeCell ref="AT43:AU43"/>
    <mergeCell ref="AB43:AC43"/>
    <mergeCell ref="AD43:AE43"/>
    <mergeCell ref="A2:W2"/>
    <mergeCell ref="P123:Q123"/>
    <mergeCell ref="R123:S123"/>
    <mergeCell ref="T123:U123"/>
    <mergeCell ref="V123:W123"/>
    <mergeCell ref="X123:Y123"/>
    <mergeCell ref="AB123:AC123"/>
    <mergeCell ref="AD123:AE123"/>
    <mergeCell ref="AF123:AG123"/>
    <mergeCell ref="N103:O103"/>
    <mergeCell ref="P103:Q103"/>
    <mergeCell ref="L83:M83"/>
    <mergeCell ref="N83:O83"/>
    <mergeCell ref="P83:Q83"/>
    <mergeCell ref="R83:S83"/>
    <mergeCell ref="T83:U83"/>
    <mergeCell ref="AB83:AC83"/>
    <mergeCell ref="AD83:AE83"/>
    <mergeCell ref="AF83:AG83"/>
    <mergeCell ref="AF103:AG103"/>
    <mergeCell ref="R103:S103"/>
    <mergeCell ref="T103:U103"/>
    <mergeCell ref="V103:W103"/>
    <mergeCell ref="AB103:AC103"/>
    <mergeCell ref="R143:S143"/>
    <mergeCell ref="T143:U143"/>
    <mergeCell ref="V143:W143"/>
    <mergeCell ref="X143:Y143"/>
    <mergeCell ref="Z143:AA143"/>
    <mergeCell ref="AB143:AC143"/>
    <mergeCell ref="AD143:AE143"/>
    <mergeCell ref="AF143:AG143"/>
    <mergeCell ref="AH143:AI143"/>
    <mergeCell ref="AJ143:AK143"/>
    <mergeCell ref="AP143:AQ143"/>
    <mergeCell ref="AR143:AS143"/>
    <mergeCell ref="AT143:AU143"/>
    <mergeCell ref="AV143:AW143"/>
    <mergeCell ref="AX143:AY143"/>
    <mergeCell ref="AP63:AQ63"/>
    <mergeCell ref="AR63:AS63"/>
    <mergeCell ref="AC164:AD164"/>
    <mergeCell ref="AE164:AF164"/>
    <mergeCell ref="AG164:AH164"/>
    <mergeCell ref="AV123:AW123"/>
    <mergeCell ref="AX123:AY123"/>
    <mergeCell ref="AH83:AI83"/>
    <mergeCell ref="AJ83:AK83"/>
    <mergeCell ref="AP103:AQ103"/>
    <mergeCell ref="AR103:AS103"/>
    <mergeCell ref="AH103:AI103"/>
    <mergeCell ref="AJ103:AK103"/>
    <mergeCell ref="AD103:AE103"/>
    <mergeCell ref="AH123:AI123"/>
    <mergeCell ref="AJ123:AK123"/>
  </mergeCells>
  <printOptions horizontalCentered="1"/>
  <pageMargins left="0.261811024" right="0.261811024" top="0.511811023622047" bottom="0.511811023622047" header="0.31496062992126" footer="0.31496062992126"/>
  <pageSetup paperSize="3" scale="54" fitToHeight="3" orientation="landscape" r:id="rId1"/>
  <headerFooter>
    <oddFooter>&amp;L&amp;F&amp;R&amp;A</oddFooter>
  </headerFooter>
  <rowBreaks count="2" manualBreakCount="2">
    <brk id="81" min="27" max="53" man="1"/>
    <brk id="162" min="27" max="53" man="1"/>
  </rowBreaks>
  <customProperties>
    <customPr name="EpmWorksheetKeyString_GUID" r:id="rId2"/>
    <customPr name="REPORT_C2UN_CONVERTER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4299BB-DC0D-4FD8-AF9E-02551461858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ce626aa1-651b-4970-8582-4ef8ad171ab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BFC4170-7083-4C59-929B-1AB5DE7C8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4129DA-445C-40FA-AED0-021EA6FCFA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Region</vt:lpstr>
      <vt:lpstr>Region!Print_Area</vt:lpstr>
      <vt:lpstr>Region!Print_Titles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Ken P. Hobbs</cp:lastModifiedBy>
  <cp:lastPrinted>2019-10-07T16:16:48Z</cp:lastPrinted>
  <dcterms:created xsi:type="dcterms:W3CDTF">2019-09-06T15:10:54Z</dcterms:created>
  <dcterms:modified xsi:type="dcterms:W3CDTF">2019-10-07T21:26:46Z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