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upply and Distribution\Canpotex\Tonnage Forecasts\2019\"/>
    </mc:Choice>
  </mc:AlternateContent>
  <bookViews>
    <workbookView xWindow="0" yWindow="0" windowWidth="28800" windowHeight="12225"/>
  </bookViews>
  <sheets>
    <sheet name="Region" sheetId="1" r:id="rId1"/>
    <sheet name="Country" sheetId="2" r:id="rId2"/>
    <sheet name="Grade" sheetId="3" r:id="rId3"/>
    <sheet name="Rail Billings - Nutrien" sheetId="5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Country!$A$1:$W$13</definedName>
    <definedName name="_xlnm.Print_Area" localSheetId="0">Region!$A$1:$W$37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21" i="5" l="1"/>
  <c r="AB21" i="5"/>
  <c r="N21" i="5"/>
  <c r="AP20" i="5"/>
  <c r="AB20" i="5"/>
  <c r="N20" i="5"/>
  <c r="AP19" i="5"/>
  <c r="AB19" i="5"/>
  <c r="N19" i="5"/>
  <c r="AP18" i="5"/>
  <c r="AB18" i="5"/>
  <c r="N18" i="5"/>
  <c r="AP17" i="5"/>
  <c r="AB17" i="5"/>
  <c r="N17" i="5"/>
  <c r="AP16" i="5"/>
  <c r="AB16" i="5"/>
  <c r="N16" i="5"/>
  <c r="AP15" i="5"/>
  <c r="AB15" i="5"/>
  <c r="N15" i="5"/>
  <c r="AP14" i="5"/>
  <c r="AB14" i="5"/>
  <c r="N14" i="5"/>
  <c r="AI13" i="5"/>
  <c r="AH13" i="5"/>
  <c r="AG13" i="5"/>
  <c r="AF13" i="5"/>
  <c r="AP13" i="5" s="1"/>
  <c r="AE13" i="5"/>
  <c r="AD13" i="5"/>
  <c r="AA13" i="5"/>
  <c r="Z13" i="5"/>
  <c r="Y13" i="5"/>
  <c r="X13" i="5"/>
  <c r="W13" i="5"/>
  <c r="V13" i="5"/>
  <c r="U13" i="5"/>
  <c r="T13" i="5"/>
  <c r="T5" i="5" s="1"/>
  <c r="S13" i="5"/>
  <c r="R13" i="5"/>
  <c r="Q13" i="5"/>
  <c r="P13" i="5"/>
  <c r="M13" i="5"/>
  <c r="L13" i="5"/>
  <c r="K13" i="5"/>
  <c r="K5" i="5" s="1"/>
  <c r="J13" i="5"/>
  <c r="I13" i="5"/>
  <c r="H13" i="5"/>
  <c r="G13" i="5"/>
  <c r="F13" i="5"/>
  <c r="E13" i="5"/>
  <c r="D13" i="5"/>
  <c r="C13" i="5"/>
  <c r="C5" i="5" s="1"/>
  <c r="N5" i="5" s="1"/>
  <c r="B13" i="5"/>
  <c r="N13" i="5" s="1"/>
  <c r="AP12" i="5"/>
  <c r="AB12" i="5"/>
  <c r="N12" i="5"/>
  <c r="AP11" i="5"/>
  <c r="AB11" i="5"/>
  <c r="N11" i="5"/>
  <c r="AP10" i="5"/>
  <c r="AB10" i="5"/>
  <c r="N10" i="5"/>
  <c r="AP9" i="5"/>
  <c r="AB9" i="5"/>
  <c r="N9" i="5"/>
  <c r="AP8" i="5"/>
  <c r="AB8" i="5"/>
  <c r="N8" i="5"/>
  <c r="AP7" i="5"/>
  <c r="AB7" i="5"/>
  <c r="N7" i="5"/>
  <c r="AI6" i="5"/>
  <c r="AI5" i="5" s="1"/>
  <c r="AH6" i="5"/>
  <c r="AG6" i="5"/>
  <c r="AF6" i="5"/>
  <c r="AF5" i="5" s="1"/>
  <c r="AP5" i="5" s="1"/>
  <c r="AE6" i="5"/>
  <c r="AD6" i="5"/>
  <c r="AP6" i="5" s="1"/>
  <c r="AA6" i="5"/>
  <c r="Z6" i="5"/>
  <c r="Y6" i="5"/>
  <c r="X6" i="5"/>
  <c r="W6" i="5"/>
  <c r="W5" i="5" s="1"/>
  <c r="V6" i="5"/>
  <c r="U6" i="5"/>
  <c r="T6" i="5"/>
  <c r="S6" i="5"/>
  <c r="R6" i="5"/>
  <c r="Q6" i="5"/>
  <c r="P6" i="5"/>
  <c r="AB6" i="5" s="1"/>
  <c r="M6" i="5"/>
  <c r="L6" i="5"/>
  <c r="K6" i="5"/>
  <c r="J6" i="5"/>
  <c r="I6" i="5"/>
  <c r="H6" i="5"/>
  <c r="G6" i="5"/>
  <c r="F6" i="5"/>
  <c r="F5" i="5" s="1"/>
  <c r="E6" i="5"/>
  <c r="D6" i="5"/>
  <c r="C6" i="5"/>
  <c r="B6" i="5"/>
  <c r="AH5" i="5"/>
  <c r="AG5" i="5"/>
  <c r="AE5" i="5"/>
  <c r="AD5" i="5"/>
  <c r="AA5" i="5"/>
  <c r="Z5" i="5"/>
  <c r="Y5" i="5"/>
  <c r="X5" i="5"/>
  <c r="V5" i="5"/>
  <c r="U5" i="5"/>
  <c r="S5" i="5"/>
  <c r="R5" i="5"/>
  <c r="Q5" i="5"/>
  <c r="P5" i="5"/>
  <c r="AB5" i="5" s="1"/>
  <c r="M5" i="5"/>
  <c r="L5" i="5"/>
  <c r="J5" i="5"/>
  <c r="I5" i="5"/>
  <c r="H5" i="5"/>
  <c r="G5" i="5"/>
  <c r="E5" i="5"/>
  <c r="D5" i="5"/>
  <c r="B5" i="5"/>
  <c r="AC1" i="5"/>
  <c r="O1" i="5"/>
  <c r="N6" i="5" l="1"/>
  <c r="AB13" i="5"/>
</calcChain>
</file>

<file path=xl/sharedStrings.xml><?xml version="1.0" encoding="utf-8"?>
<sst xmlns="http://schemas.openxmlformats.org/spreadsheetml/2006/main" count="328" uniqueCount="90">
  <si>
    <t>Netback Forecast, by Region</t>
  </si>
  <si>
    <t>mt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</si>
  <si>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</si>
  <si>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All Regions</t>
  </si>
  <si>
    <t>All_Regions</t>
  </si>
  <si>
    <t>All_Grades</t>
  </si>
  <si>
    <t>Asia</t>
  </si>
  <si>
    <t xml:space="preserve">  AS</t>
  </si>
  <si>
    <t xml:space="preserve">  STD _P</t>
  </si>
  <si>
    <t xml:space="preserve">  PRM _P</t>
  </si>
  <si>
    <t>Latin America</t>
  </si>
  <si>
    <t xml:space="preserve">  LA</t>
  </si>
  <si>
    <t>Oceania</t>
  </si>
  <si>
    <t xml:space="preserve">  OC</t>
  </si>
  <si>
    <t>Europe</t>
  </si>
  <si>
    <t xml:space="preserve">  EU</t>
  </si>
  <si>
    <t>Africa</t>
  </si>
  <si>
    <t xml:space="preserve">  AF</t>
  </si>
  <si>
    <t>Allocation %:</t>
  </si>
  <si>
    <t>Netback Forecast, by Country</t>
  </si>
  <si>
    <t>Brazil</t>
  </si>
  <si>
    <t xml:space="preserve">      BRAZ</t>
  </si>
  <si>
    <t>China</t>
  </si>
  <si>
    <t xml:space="preserve">      CHIN</t>
  </si>
  <si>
    <t>India</t>
  </si>
  <si>
    <t xml:space="preserve">      INDI</t>
  </si>
  <si>
    <t>Netback Forecast, by Grade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</si>
  <si>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</si>
  <si>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</si>
  <si>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</si>
  <si>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</si>
  <si>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</si>
  <si>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</si>
  <si>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</si>
  <si>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</si>
  <si>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</si>
  <si>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</si>
  <si>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</si>
  <si>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</si>
  <si>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</si>
  <si>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</si>
  <si>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</si>
  <si>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</si>
  <si>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</si>
  <si>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</si>
  <si>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</si>
  <si>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</si>
  <si>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</si>
  <si>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</si>
  <si>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</si>
  <si>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</si>
  <si>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</si>
  <si>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</si>
  <si>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</si>
  <si>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</si>
  <si>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</si>
  <si>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</si>
  <si>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</si>
  <si>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</si>
  <si>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C2I5</t>
  </si>
  <si>
    <t xml:space="preserve">    F2I5</t>
  </si>
  <si>
    <t xml:space="preserve">    G6I1</t>
  </si>
  <si>
    <t xml:space="preserve">    F1I1</t>
  </si>
  <si>
    <t xml:space="preserve">    G1I1</t>
  </si>
  <si>
    <t xml:space="preserve">    C2IC</t>
  </si>
  <si>
    <t xml:space="preserve">    CWIC</t>
  </si>
  <si>
    <t xml:space="preserve">    KCIC</t>
  </si>
  <si>
    <t>2019 Forecasted Rail Billings (MT)</t>
  </si>
  <si>
    <t>2020 Forecasted Rail Billings (MT)</t>
  </si>
  <si>
    <t>2021 Forecasted Rail Billings (MT)</t>
  </si>
  <si>
    <t>Total 
2019</t>
  </si>
  <si>
    <t>Total 
2020</t>
  </si>
  <si>
    <t>Total 
2021</t>
  </si>
  <si>
    <t>Actual</t>
  </si>
  <si>
    <t>Forecast</t>
  </si>
  <si>
    <t>May-19 YTD
 Actual</t>
  </si>
  <si>
    <t>Jun-19
 Forecast</t>
  </si>
  <si>
    <t>Jul-19
 Forecast</t>
  </si>
  <si>
    <t>Aug-19
 Forecast</t>
  </si>
  <si>
    <t>Sep-19
 Forecast</t>
  </si>
  <si>
    <t>Qtr 1 2019 
Actual</t>
  </si>
  <si>
    <t>Qtr 2 2019 
Forecast</t>
  </si>
  <si>
    <t>Qtr 3 2019 
Forecast</t>
  </si>
  <si>
    <t>Qtr 4 2019 
Forecast</t>
  </si>
  <si>
    <t>2019 
Forecast</t>
  </si>
  <si>
    <t>Jun-19 
Forecast</t>
  </si>
  <si>
    <t>Jul-19 
Forecast</t>
  </si>
  <si>
    <t>Aug-19 
Forecast</t>
  </si>
  <si>
    <t>Sep-19 
Forecast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</si>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</sst>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singleAccounting"/>
      <sz val="18"/>
      <color rgb="FF2D7F66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b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sz val="9"/>
      <color theme="0"/>
      <name val="Tahoma"/>
      <family val="2"/>
    </font>
    <font>
      <i/>
      <sz val="11"/>
      <color theme="0"/>
      <name val="Calibri"/>
      <family val="2"/>
      <scheme val="minor"/>
    </font>
    <font>
      <b/>
      <sz val="9"/>
      <color theme="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2D7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lightGray">
        <fgColor theme="9"/>
        <bgColor theme="1"/>
      </patternFill>
    </fill>
    <fill>
      <patternFill patternType="mediumGray">
        <fgColor theme="1" tint="0.499984740745262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mediumGray">
        <fgColor theme="1" tint="0.499984740745262"/>
        <bgColor theme="0" tint="-0.34998626667073579"/>
      </patternFill>
    </fill>
    <fill>
      <patternFill patternType="lightGray">
        <fgColor theme="9"/>
        <bgColor theme="0" tint="-4.9989318521683403E-2"/>
      </patternFill>
    </fill>
    <fill>
      <patternFill patternType="mediumGray">
        <fgColor theme="1" tint="0.499984740745262"/>
        <bgColor theme="0" tint="-4.9989318521683403E-2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 style="thick">
        <color theme="0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1"/>
    <xf numFmtId="0" fontId="9" fillId="0" borderId="1"/>
  </cellStyleXfs>
  <cellXfs count="83">
    <xf numFmtId="0" fontId="0" fillId="0" borderId="0" xfId="0"/>
    <xf numFmtId="0" fontId="4" fillId="2" borderId="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4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3" borderId="0" xfId="0" applyFont="1" applyFill="1" applyBorder="1"/>
    <xf numFmtId="0" fontId="9" fillId="3" borderId="0" xfId="4" applyFont="1" applyFill="1" applyBorder="1" applyAlignment="1">
      <alignment horizontal="left"/>
    </xf>
    <xf numFmtId="0" fontId="10" fillId="3" borderId="0" xfId="5" applyFont="1" applyFill="1" applyBorder="1" applyAlignment="1">
      <alignment horizontal="left"/>
    </xf>
    <xf numFmtId="164" fontId="11" fillId="3" borderId="2" xfId="1" applyNumberFormat="1" applyFont="1" applyFill="1" applyBorder="1"/>
    <xf numFmtId="44" fontId="12" fillId="3" borderId="0" xfId="2" applyFont="1" applyFill="1" applyBorder="1"/>
    <xf numFmtId="0" fontId="13" fillId="4" borderId="0" xfId="0" applyFont="1" applyFill="1" applyBorder="1"/>
    <xf numFmtId="0" fontId="9" fillId="4" borderId="0" xfId="4" applyFont="1" applyFill="1" applyBorder="1" applyAlignment="1">
      <alignment horizontal="left"/>
    </xf>
    <xf numFmtId="0" fontId="14" fillId="4" borderId="0" xfId="5" applyFont="1" applyFill="1" applyBorder="1" applyAlignment="1">
      <alignment horizontal="left"/>
    </xf>
    <xf numFmtId="164" fontId="15" fillId="4" borderId="2" xfId="1" applyNumberFormat="1" applyFont="1" applyFill="1" applyBorder="1"/>
    <xf numFmtId="44" fontId="16" fillId="4" borderId="0" xfId="2" applyFont="1" applyFill="1" applyBorder="1"/>
    <xf numFmtId="0" fontId="3" fillId="5" borderId="3" xfId="0" applyFont="1" applyFill="1" applyBorder="1"/>
    <xf numFmtId="0" fontId="9" fillId="5" borderId="4" xfId="4" applyFont="1" applyFill="1" applyBorder="1" applyAlignment="1">
      <alignment horizontal="left"/>
    </xf>
    <xf numFmtId="0" fontId="10" fillId="5" borderId="4" xfId="5" applyFont="1" applyFill="1" applyBorder="1" applyAlignment="1">
      <alignment horizontal="left"/>
    </xf>
    <xf numFmtId="164" fontId="17" fillId="5" borderId="5" xfId="1" applyNumberFormat="1" applyFont="1" applyFill="1" applyBorder="1"/>
    <xf numFmtId="43" fontId="16" fillId="5" borderId="6" xfId="1" applyFont="1" applyFill="1" applyBorder="1"/>
    <xf numFmtId="164" fontId="15" fillId="5" borderId="5" xfId="1" applyNumberFormat="1" applyFont="1" applyFill="1" applyBorder="1"/>
    <xf numFmtId="43" fontId="16" fillId="5" borderId="7" xfId="1" applyFont="1" applyFill="1" applyBorder="1"/>
    <xf numFmtId="0" fontId="3" fillId="5" borderId="8" xfId="0" applyFont="1" applyFill="1" applyBorder="1"/>
    <xf numFmtId="0" fontId="9" fillId="5" borderId="9" xfId="4" applyFont="1" applyFill="1" applyBorder="1" applyAlignment="1">
      <alignment horizontal="left"/>
    </xf>
    <xf numFmtId="0" fontId="10" fillId="5" borderId="9" xfId="5" applyFont="1" applyFill="1" applyBorder="1" applyAlignment="1">
      <alignment horizontal="left"/>
    </xf>
    <xf numFmtId="164" fontId="17" fillId="5" borderId="10" xfId="1" applyNumberFormat="1" applyFont="1" applyFill="1" applyBorder="1"/>
    <xf numFmtId="43" fontId="16" fillId="5" borderId="11" xfId="1" applyFont="1" applyFill="1" applyBorder="1"/>
    <xf numFmtId="164" fontId="15" fillId="5" borderId="10" xfId="1" applyNumberFormat="1" applyFont="1" applyFill="1" applyBorder="1"/>
    <xf numFmtId="43" fontId="16" fillId="5" borderId="12" xfId="1" applyFont="1" applyFill="1" applyBorder="1"/>
    <xf numFmtId="164" fontId="18" fillId="4" borderId="2" xfId="1" applyNumberFormat="1" applyFont="1" applyFill="1" applyBorder="1"/>
    <xf numFmtId="0" fontId="13" fillId="4" borderId="13" xfId="0" applyFont="1" applyFill="1" applyBorder="1"/>
    <xf numFmtId="0" fontId="9" fillId="4" borderId="13" xfId="4" applyFont="1" applyFill="1" applyBorder="1" applyAlignment="1">
      <alignment horizontal="left"/>
    </xf>
    <xf numFmtId="0" fontId="14" fillId="4" borderId="13" xfId="5" applyFont="1" applyFill="1" applyBorder="1" applyAlignment="1">
      <alignment horizontal="left"/>
    </xf>
    <xf numFmtId="9" fontId="15" fillId="3" borderId="2" xfId="3" applyFont="1" applyFill="1" applyBorder="1"/>
    <xf numFmtId="9" fontId="16" fillId="3" borderId="0" xfId="3" applyFont="1" applyFill="1" applyBorder="1"/>
    <xf numFmtId="165" fontId="15" fillId="4" borderId="2" xfId="3" applyNumberFormat="1" applyFont="1" applyFill="1" applyBorder="1"/>
    <xf numFmtId="165" fontId="16" fillId="4" borderId="0" xfId="3" applyNumberFormat="1" applyFont="1" applyFill="1" applyBorder="1"/>
    <xf numFmtId="165" fontId="17" fillId="5" borderId="5" xfId="3" applyNumberFormat="1" applyFont="1" applyFill="1" applyBorder="1"/>
    <xf numFmtId="165" fontId="16" fillId="5" borderId="6" xfId="3" applyNumberFormat="1" applyFont="1" applyFill="1" applyBorder="1"/>
    <xf numFmtId="165" fontId="15" fillId="5" borderId="5" xfId="3" applyNumberFormat="1" applyFont="1" applyFill="1" applyBorder="1"/>
    <xf numFmtId="165" fontId="16" fillId="5" borderId="7" xfId="3" applyNumberFormat="1" applyFont="1" applyFill="1" applyBorder="1"/>
    <xf numFmtId="165" fontId="18" fillId="4" borderId="2" xfId="3" applyNumberFormat="1" applyFont="1" applyFill="1" applyBorder="1"/>
    <xf numFmtId="0" fontId="4" fillId="2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20" fillId="3" borderId="0" xfId="4" applyFont="1" applyFill="1" applyBorder="1" applyAlignment="1">
      <alignment horizontal="left"/>
    </xf>
    <xf numFmtId="0" fontId="3" fillId="5" borderId="14" xfId="0" applyFont="1" applyFill="1" applyBorder="1"/>
    <xf numFmtId="0" fontId="9" fillId="5" borderId="15" xfId="4" applyFont="1" applyFill="1" applyBorder="1" applyAlignment="1">
      <alignment horizontal="left"/>
    </xf>
    <xf numFmtId="0" fontId="10" fillId="5" borderId="15" xfId="5" applyFont="1" applyFill="1" applyBorder="1" applyAlignment="1">
      <alignment horizontal="left"/>
    </xf>
    <xf numFmtId="164" fontId="21" fillId="3" borderId="2" xfId="1" applyNumberFormat="1" applyFont="1" applyFill="1" applyBorder="1"/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2" fillId="3" borderId="0" xfId="5" applyFont="1" applyFill="1" applyBorder="1" applyAlignment="1">
      <alignment horizontal="left"/>
    </xf>
    <xf numFmtId="0" fontId="10" fillId="4" borderId="0" xfId="5" applyFont="1" applyFill="1" applyBorder="1" applyAlignment="1">
      <alignment horizontal="left"/>
    </xf>
    <xf numFmtId="0" fontId="10" fillId="5" borderId="16" xfId="5" applyFont="1" applyFill="1" applyBorder="1" applyAlignment="1">
      <alignment horizontal="left"/>
    </xf>
    <xf numFmtId="164" fontId="15" fillId="5" borderId="17" xfId="1" applyNumberFormat="1" applyFont="1" applyFill="1" applyBorder="1"/>
    <xf numFmtId="43" fontId="16" fillId="5" borderId="16" xfId="1" applyFont="1" applyFill="1" applyBorder="1"/>
    <xf numFmtId="43" fontId="16" fillId="5" borderId="18" xfId="1" applyFont="1" applyFill="1" applyBorder="1"/>
    <xf numFmtId="0" fontId="0" fillId="0" borderId="2" xfId="0" applyBorder="1"/>
    <xf numFmtId="0" fontId="0" fillId="0" borderId="0" xfId="0" applyBorder="1"/>
    <xf numFmtId="0" fontId="6" fillId="6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4" fontId="11" fillId="3" borderId="0" xfId="1" applyNumberFormat="1" applyFont="1" applyFill="1" applyBorder="1"/>
    <xf numFmtId="164" fontId="11" fillId="8" borderId="0" xfId="1" applyNumberFormat="1" applyFont="1" applyFill="1" applyBorder="1"/>
    <xf numFmtId="164" fontId="11" fillId="9" borderId="0" xfId="1" applyNumberFormat="1" applyFont="1" applyFill="1" applyBorder="1"/>
    <xf numFmtId="164" fontId="15" fillId="4" borderId="0" xfId="1" applyNumberFormat="1" applyFont="1" applyFill="1" applyBorder="1"/>
    <xf numFmtId="164" fontId="15" fillId="10" borderId="0" xfId="1" applyNumberFormat="1" applyFont="1" applyFill="1" applyBorder="1"/>
    <xf numFmtId="164" fontId="15" fillId="11" borderId="0" xfId="1" applyNumberFormat="1" applyFont="1" applyFill="1" applyBorder="1"/>
    <xf numFmtId="0" fontId="10" fillId="5" borderId="18" xfId="5" applyFont="1" applyFill="1" applyBorder="1" applyAlignment="1">
      <alignment horizontal="left"/>
    </xf>
    <xf numFmtId="164" fontId="15" fillId="5" borderId="18" xfId="1" applyNumberFormat="1" applyFont="1" applyFill="1" applyBorder="1"/>
    <xf numFmtId="164" fontId="15" fillId="12" borderId="18" xfId="1" applyNumberFormat="1" applyFont="1" applyFill="1" applyBorder="1"/>
    <xf numFmtId="164" fontId="15" fillId="13" borderId="18" xfId="1" applyNumberFormat="1" applyFont="1" applyFill="1" applyBorder="1"/>
    <xf numFmtId="0" fontId="0" fillId="0" borderId="0" xfId="0" applyAlignment="1">
      <alignment horizontal="center"/>
    </xf>
    <xf numFmtId="0" fontId="19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66" fontId="6" fillId="7" borderId="0" xfId="0" applyNumberFormat="1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</cellXfs>
  <cellStyles count="6">
    <cellStyle name="_Row1" xfId="4"/>
    <cellStyle name="_Row2" xfId="5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37"/>
  <sheetViews>
    <sheetView showGridLines="0" tabSelected="1" zoomScaleNormal="100" workbookViewId="0">
      <selection sqref="A1:W1"/>
    </sheetView>
  </sheetViews>
  <sheetFormatPr defaultRowHeight="15" outlineLevelCol="1" x14ac:dyDescent="0.25"/>
  <cols>
    <col min="1" max="1" width="11.7109375" customWidth="1"/>
    <col min="2" max="2" width="4.42578125" hidden="1" customWidth="1" outlineLevel="1"/>
    <col min="3" max="3" width="8.42578125" customWidth="1" collapsed="1"/>
    <col min="4" max="4" width="13" customWidth="1"/>
    <col min="5" max="5" width="14" customWidth="1"/>
    <col min="6" max="6" width="13" customWidth="1"/>
    <col min="7" max="7" width="14" customWidth="1"/>
    <col min="8" max="8" width="13" customWidth="1"/>
    <col min="9" max="9" width="14" customWidth="1"/>
    <col min="10" max="10" width="13" customWidth="1"/>
    <col min="11" max="11" width="14" customWidth="1"/>
    <col min="12" max="12" width="13" customWidth="1"/>
    <col min="13" max="13" width="14" customWidth="1"/>
    <col min="14" max="14" width="13" customWidth="1"/>
    <col min="15" max="15" width="14" customWidth="1"/>
    <col min="16" max="16" width="13" customWidth="1"/>
    <col min="17" max="17" width="14" customWidth="1"/>
    <col min="18" max="18" width="13" customWidth="1"/>
    <col min="19" max="19" width="14" customWidth="1"/>
    <col min="20" max="20" width="13" customWidth="1"/>
    <col min="21" max="21" width="14" customWidth="1"/>
    <col min="22" max="22" width="13" customWidth="1"/>
    <col min="23" max="23" width="14" customWidth="1"/>
    <col min="28" max="28" width="16" bestFit="1" customWidth="1"/>
    <col min="30" max="30" width="16" bestFit="1" customWidth="1"/>
    <col min="31" max="31" width="13.85546875" customWidth="1"/>
    <col min="32" max="32" width="16" bestFit="1" customWidth="1"/>
  </cols>
  <sheetData>
    <row r="1" spans="1:32" ht="27.75" x14ac:dyDescent="0.6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</row>
    <row r="2" spans="1:32" s="2" customFormat="1" ht="37.5" customHeight="1" x14ac:dyDescent="0.4">
      <c r="A2" s="1"/>
      <c r="B2" s="1"/>
      <c r="C2" s="1"/>
      <c r="D2" s="79" t="s">
        <v>75</v>
      </c>
      <c r="E2" s="79"/>
      <c r="F2" s="79" t="s">
        <v>76</v>
      </c>
      <c r="G2" s="79"/>
      <c r="H2" s="79" t="s">
        <v>77</v>
      </c>
      <c r="I2" s="79"/>
      <c r="J2" s="79" t="s">
        <v>78</v>
      </c>
      <c r="K2" s="79"/>
      <c r="L2" s="79" t="s">
        <v>79</v>
      </c>
      <c r="M2" s="79"/>
      <c r="N2" s="79" t="s">
        <v>80</v>
      </c>
      <c r="O2" s="79"/>
      <c r="P2" s="79" t="s">
        <v>81</v>
      </c>
      <c r="Q2" s="79"/>
      <c r="R2" s="79" t="s">
        <v>82</v>
      </c>
      <c r="S2" s="79"/>
      <c r="T2" s="79" t="s">
        <v>83</v>
      </c>
      <c r="U2" s="79"/>
      <c r="V2" s="79" t="s">
        <v>84</v>
      </c>
      <c r="W2" s="79"/>
    </row>
    <row r="3" spans="1:32" ht="17.25" x14ac:dyDescent="0.4">
      <c r="A3" s="3"/>
      <c r="B3" s="3"/>
      <c r="C3" s="3"/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  <c r="V3" s="4" t="s">
        <v>1</v>
      </c>
      <c r="W3" s="5" t="s">
        <v>2</v>
      </c>
      <c r="AA3" s="76"/>
      <c r="AB3" s="76"/>
      <c r="AC3" s="76"/>
      <c r="AD3" s="76"/>
      <c r="AE3" s="76"/>
      <c r="AF3" s="76"/>
    </row>
    <row r="4" spans="1:32" x14ac:dyDescent="0.25">
      <c r="A4" s="6" t="s">
        <v>3</v>
      </c>
      <c r="B4" s="7" t="s">
        <v>4</v>
      </c>
      <c r="C4" s="8" t="s">
        <v>5</v>
      </c>
      <c r="D4" s="9">
        <v>5185615.8899999997</v>
      </c>
      <c r="E4" s="10">
        <v>226.97940360313001</v>
      </c>
      <c r="F4" s="9">
        <v>1165818.67</v>
      </c>
      <c r="G4" s="10">
        <v>234.81633676371001</v>
      </c>
      <c r="H4" s="9">
        <v>1178596</v>
      </c>
      <c r="I4" s="10">
        <v>232.51750461839001</v>
      </c>
      <c r="J4" s="9">
        <v>1136002</v>
      </c>
      <c r="K4" s="10">
        <v>247.18222043156001</v>
      </c>
      <c r="L4" s="9">
        <v>1021446</v>
      </c>
      <c r="M4" s="10">
        <v>235.58288468068</v>
      </c>
      <c r="N4" s="9">
        <v>3117646.32</v>
      </c>
      <c r="O4" s="10">
        <v>222.35584970702999</v>
      </c>
      <c r="P4" s="9">
        <v>3233788.2399999998</v>
      </c>
      <c r="Q4" s="10">
        <v>234.26220848573715</v>
      </c>
      <c r="R4" s="9">
        <v>3336044.0000000005</v>
      </c>
      <c r="S4" s="10">
        <v>238.44976051679774</v>
      </c>
      <c r="T4" s="9">
        <v>3357550.0099999993</v>
      </c>
      <c r="U4" s="10">
        <v>227.77637096637034</v>
      </c>
      <c r="V4" s="9">
        <v>13045028.57</v>
      </c>
      <c r="W4" s="10">
        <v>230.81825423220999</v>
      </c>
    </row>
    <row r="5" spans="1:32" x14ac:dyDescent="0.25">
      <c r="A5" s="11" t="s">
        <v>6</v>
      </c>
      <c r="B5" s="12" t="s">
        <v>7</v>
      </c>
      <c r="C5" s="13" t="s">
        <v>5</v>
      </c>
      <c r="D5" s="14">
        <v>3617768</v>
      </c>
      <c r="E5" s="15">
        <v>218.42700820447999</v>
      </c>
      <c r="F5" s="14">
        <v>591155</v>
      </c>
      <c r="G5" s="15">
        <v>214.84231457396001</v>
      </c>
      <c r="H5" s="14">
        <v>638629</v>
      </c>
      <c r="I5" s="15">
        <v>215.09635260261001</v>
      </c>
      <c r="J5" s="14">
        <v>403501</v>
      </c>
      <c r="K5" s="15">
        <v>232.85994555286999</v>
      </c>
      <c r="L5" s="14">
        <v>518986</v>
      </c>
      <c r="M5" s="15">
        <v>220.89424544689001</v>
      </c>
      <c r="N5" s="14">
        <v>2264391</v>
      </c>
      <c r="O5" s="15">
        <v>213.94961729432001</v>
      </c>
      <c r="P5" s="14">
        <v>1944532</v>
      </c>
      <c r="Q5" s="15">
        <v>222.55111319081783</v>
      </c>
      <c r="R5" s="14">
        <v>1561116</v>
      </c>
      <c r="S5" s="15">
        <v>221.61518447337039</v>
      </c>
      <c r="T5" s="14">
        <v>1997300</v>
      </c>
      <c r="U5" s="15">
        <v>219.91082640239324</v>
      </c>
      <c r="V5" s="14">
        <v>7767339</v>
      </c>
      <c r="W5" s="15">
        <v>219.17650986877999</v>
      </c>
    </row>
    <row r="6" spans="1:32" x14ac:dyDescent="0.25">
      <c r="A6" s="16"/>
      <c r="B6" s="17" t="s">
        <v>7</v>
      </c>
      <c r="C6" s="18" t="s">
        <v>8</v>
      </c>
      <c r="D6" s="19">
        <v>2373470</v>
      </c>
      <c r="E6" s="20">
        <v>213.01319012395001</v>
      </c>
      <c r="F6" s="19">
        <v>495383</v>
      </c>
      <c r="G6" s="20">
        <v>208.70167034945001</v>
      </c>
      <c r="H6" s="19">
        <v>468503</v>
      </c>
      <c r="I6" s="20">
        <v>210.15074762802999</v>
      </c>
      <c r="J6" s="19">
        <v>318601</v>
      </c>
      <c r="K6" s="20">
        <v>222.36375060450001</v>
      </c>
      <c r="L6" s="19">
        <v>426950</v>
      </c>
      <c r="M6" s="20">
        <v>214.13163002219</v>
      </c>
      <c r="N6" s="21">
        <v>1461540</v>
      </c>
      <c r="O6" s="20">
        <v>208.47817128317001</v>
      </c>
      <c r="P6" s="21">
        <v>1407313</v>
      </c>
      <c r="Q6" s="20">
        <v>216.2052716552862</v>
      </c>
      <c r="R6" s="21">
        <v>1214054</v>
      </c>
      <c r="S6" s="20">
        <v>214.75574271020071</v>
      </c>
      <c r="T6" s="21">
        <v>1454600</v>
      </c>
      <c r="U6" s="20">
        <v>213.54673950961768</v>
      </c>
      <c r="V6" s="21">
        <v>5537507</v>
      </c>
      <c r="W6" s="22">
        <v>213.14967758545001</v>
      </c>
    </row>
    <row r="7" spans="1:32" x14ac:dyDescent="0.25">
      <c r="A7" s="23"/>
      <c r="B7" s="24" t="s">
        <v>7</v>
      </c>
      <c r="C7" s="25" t="s">
        <v>9</v>
      </c>
      <c r="D7" s="26">
        <v>1244298</v>
      </c>
      <c r="E7" s="27">
        <v>228.75374247518999</v>
      </c>
      <c r="F7" s="26">
        <v>95772</v>
      </c>
      <c r="G7" s="27">
        <v>246.60494621858999</v>
      </c>
      <c r="H7" s="26">
        <v>170126</v>
      </c>
      <c r="I7" s="27">
        <v>228.71585090037999</v>
      </c>
      <c r="J7" s="26">
        <v>84900</v>
      </c>
      <c r="K7" s="27">
        <v>272.24861701044</v>
      </c>
      <c r="L7" s="26">
        <v>92036</v>
      </c>
      <c r="M7" s="27">
        <v>252.26565071848</v>
      </c>
      <c r="N7" s="28">
        <v>802851</v>
      </c>
      <c r="O7" s="27">
        <v>223.91004233351001</v>
      </c>
      <c r="P7" s="28">
        <v>537219</v>
      </c>
      <c r="Q7" s="27">
        <v>239.17484632179639</v>
      </c>
      <c r="R7" s="28">
        <v>347062</v>
      </c>
      <c r="S7" s="27">
        <v>245.61012690525038</v>
      </c>
      <c r="T7" s="28">
        <v>542700</v>
      </c>
      <c r="U7" s="27">
        <v>236.9685024560163</v>
      </c>
      <c r="V7" s="28">
        <v>2229832</v>
      </c>
      <c r="W7" s="29">
        <v>234.14338896855</v>
      </c>
    </row>
    <row r="8" spans="1:32" x14ac:dyDescent="0.25">
      <c r="A8" s="11" t="s">
        <v>10</v>
      </c>
      <c r="B8" s="12" t="s">
        <v>11</v>
      </c>
      <c r="C8" s="13" t="s">
        <v>5</v>
      </c>
      <c r="D8" s="30">
        <v>1092936</v>
      </c>
      <c r="E8" s="15">
        <v>257.47168121435999</v>
      </c>
      <c r="F8" s="30">
        <v>476289</v>
      </c>
      <c r="G8" s="15">
        <v>258.98912174922998</v>
      </c>
      <c r="H8" s="30">
        <v>447867</v>
      </c>
      <c r="I8" s="15">
        <v>252.43043383977999</v>
      </c>
      <c r="J8" s="30">
        <v>650287</v>
      </c>
      <c r="K8" s="15">
        <v>256.28447225510001</v>
      </c>
      <c r="L8" s="30">
        <v>407600</v>
      </c>
      <c r="M8" s="15">
        <v>254.36339674259</v>
      </c>
      <c r="N8" s="14">
        <v>595830</v>
      </c>
      <c r="O8" s="15">
        <v>256.01614568886998</v>
      </c>
      <c r="P8" s="14">
        <v>973395</v>
      </c>
      <c r="Q8" s="15">
        <v>259.10513111606349</v>
      </c>
      <c r="R8" s="14">
        <v>1505754</v>
      </c>
      <c r="S8" s="15">
        <v>254.61811307434684</v>
      </c>
      <c r="T8" s="14">
        <v>982500.00999999978</v>
      </c>
      <c r="U8" s="15">
        <v>245.03555638918527</v>
      </c>
      <c r="V8" s="14">
        <v>4057479.01</v>
      </c>
      <c r="W8" s="15">
        <v>253.57948013769999</v>
      </c>
    </row>
    <row r="9" spans="1:32" x14ac:dyDescent="0.25">
      <c r="A9" s="16"/>
      <c r="B9" s="17" t="s">
        <v>11</v>
      </c>
      <c r="C9" s="18" t="s">
        <v>8</v>
      </c>
      <c r="D9" s="19">
        <v>68825</v>
      </c>
      <c r="E9" s="20">
        <v>223.54317135053</v>
      </c>
      <c r="F9" s="19">
        <v>36456</v>
      </c>
      <c r="G9" s="20">
        <v>236.87176199306001</v>
      </c>
      <c r="H9" s="19">
        <v>3255</v>
      </c>
      <c r="I9" s="20">
        <v>227.44330523949</v>
      </c>
      <c r="J9" s="19">
        <v>42050</v>
      </c>
      <c r="K9" s="20">
        <v>241.63363889683001</v>
      </c>
      <c r="L9" s="19">
        <v>33600</v>
      </c>
      <c r="M9" s="20">
        <v>243.71308970873</v>
      </c>
      <c r="N9" s="21">
        <v>36199</v>
      </c>
      <c r="O9" s="20">
        <v>217.26692852841001</v>
      </c>
      <c r="P9" s="21">
        <v>69082</v>
      </c>
      <c r="Q9" s="20">
        <v>233.86569841086077</v>
      </c>
      <c r="R9" s="21">
        <v>78905</v>
      </c>
      <c r="S9" s="20">
        <v>241.93374676356385</v>
      </c>
      <c r="T9" s="21">
        <v>76000</v>
      </c>
      <c r="U9" s="20">
        <v>226.87269393086837</v>
      </c>
      <c r="V9" s="21">
        <v>260186</v>
      </c>
      <c r="W9" s="22">
        <v>231.96045425405001</v>
      </c>
    </row>
    <row r="10" spans="1:32" x14ac:dyDescent="0.25">
      <c r="A10" s="23"/>
      <c r="B10" s="24" t="s">
        <v>11</v>
      </c>
      <c r="C10" s="25" t="s">
        <v>9</v>
      </c>
      <c r="D10" s="26">
        <v>1024111</v>
      </c>
      <c r="E10" s="27">
        <v>259.75183413858002</v>
      </c>
      <c r="F10" s="26">
        <v>439833</v>
      </c>
      <c r="G10" s="27">
        <v>260.82234132863999</v>
      </c>
      <c r="H10" s="26">
        <v>444612</v>
      </c>
      <c r="I10" s="27">
        <v>252.61336435806001</v>
      </c>
      <c r="J10" s="26">
        <v>608237</v>
      </c>
      <c r="K10" s="27">
        <v>257.29734641881998</v>
      </c>
      <c r="L10" s="26">
        <v>374000</v>
      </c>
      <c r="M10" s="27">
        <v>255.32021577022999</v>
      </c>
      <c r="N10" s="28">
        <v>559631</v>
      </c>
      <c r="O10" s="27">
        <v>258.52258816969999</v>
      </c>
      <c r="P10" s="28">
        <v>904313</v>
      </c>
      <c r="Q10" s="27">
        <v>261.03321408085765</v>
      </c>
      <c r="R10" s="28">
        <v>1426849</v>
      </c>
      <c r="S10" s="27">
        <v>255.31956075644305</v>
      </c>
      <c r="T10" s="28">
        <v>906500.00999999978</v>
      </c>
      <c r="U10" s="27">
        <v>246.55831152610813</v>
      </c>
      <c r="V10" s="28">
        <v>3797293.01</v>
      </c>
      <c r="W10" s="29">
        <v>255.06079007446999</v>
      </c>
    </row>
    <row r="11" spans="1:32" x14ac:dyDescent="0.25">
      <c r="A11" s="31" t="s">
        <v>12</v>
      </c>
      <c r="B11" s="32" t="s">
        <v>13</v>
      </c>
      <c r="C11" s="33" t="s">
        <v>5</v>
      </c>
      <c r="D11" s="30">
        <v>195966</v>
      </c>
      <c r="E11" s="15">
        <v>230.94214528438999</v>
      </c>
      <c r="F11" s="30">
        <v>55212</v>
      </c>
      <c r="G11" s="15">
        <v>233.18570788992</v>
      </c>
      <c r="H11" s="30">
        <v>51148</v>
      </c>
      <c r="I11" s="15">
        <v>267.52838051764002</v>
      </c>
      <c r="J11" s="30">
        <v>27112</v>
      </c>
      <c r="K11" s="15">
        <v>264.83245544977001</v>
      </c>
      <c r="L11" s="30">
        <v>29860</v>
      </c>
      <c r="M11" s="15">
        <v>258.85811149727999</v>
      </c>
      <c r="N11" s="14">
        <v>98492</v>
      </c>
      <c r="O11" s="15">
        <v>227.28081423059999</v>
      </c>
      <c r="P11" s="14">
        <v>152686</v>
      </c>
      <c r="Q11" s="15">
        <v>234.11521548549143</v>
      </c>
      <c r="R11" s="14">
        <v>108120</v>
      </c>
      <c r="S11" s="15">
        <v>264.45784635755649</v>
      </c>
      <c r="T11" s="14">
        <v>110250</v>
      </c>
      <c r="U11" s="15">
        <v>253.08944480837187</v>
      </c>
      <c r="V11" s="14">
        <v>469548</v>
      </c>
      <c r="W11" s="15">
        <v>244.12360692647999</v>
      </c>
    </row>
    <row r="12" spans="1:32" x14ac:dyDescent="0.25">
      <c r="A12" s="16"/>
      <c r="B12" s="17" t="s">
        <v>13</v>
      </c>
      <c r="C12" s="18" t="s">
        <v>8</v>
      </c>
      <c r="D12" s="19">
        <v>22671</v>
      </c>
      <c r="E12" s="20">
        <v>212.18422509372999</v>
      </c>
      <c r="F12" s="19">
        <v>0</v>
      </c>
      <c r="G12" s="20">
        <v>0</v>
      </c>
      <c r="H12" s="19">
        <v>1000</v>
      </c>
      <c r="I12" s="20">
        <v>266.24497035874998</v>
      </c>
      <c r="J12" s="19">
        <v>0</v>
      </c>
      <c r="K12" s="20">
        <v>0</v>
      </c>
      <c r="L12" s="19">
        <v>0</v>
      </c>
      <c r="M12" s="20">
        <v>0</v>
      </c>
      <c r="N12" s="21">
        <v>13891</v>
      </c>
      <c r="O12" s="20">
        <v>208.93357586207</v>
      </c>
      <c r="P12" s="21">
        <v>8780</v>
      </c>
      <c r="Q12" s="20">
        <v>217.32713722095502</v>
      </c>
      <c r="R12" s="21">
        <v>1000</v>
      </c>
      <c r="S12" s="20">
        <v>266.24497035880012</v>
      </c>
      <c r="T12" s="21">
        <v>0</v>
      </c>
      <c r="U12" s="20">
        <v>0</v>
      </c>
      <c r="V12" s="21">
        <v>23671</v>
      </c>
      <c r="W12" s="22">
        <v>214.46806376827001</v>
      </c>
    </row>
    <row r="13" spans="1:32" x14ac:dyDescent="0.25">
      <c r="A13" s="16"/>
      <c r="B13" s="17" t="s">
        <v>13</v>
      </c>
      <c r="C13" s="18" t="s">
        <v>9</v>
      </c>
      <c r="D13" s="19">
        <v>173295</v>
      </c>
      <c r="E13" s="20">
        <v>233.39611573156</v>
      </c>
      <c r="F13" s="19">
        <v>55212</v>
      </c>
      <c r="G13" s="20">
        <v>233.18570788992</v>
      </c>
      <c r="H13" s="19">
        <v>50148</v>
      </c>
      <c r="I13" s="20">
        <v>267.55397296716001</v>
      </c>
      <c r="J13" s="19">
        <v>27112</v>
      </c>
      <c r="K13" s="20">
        <v>264.83245544977001</v>
      </c>
      <c r="L13" s="19">
        <v>29860</v>
      </c>
      <c r="M13" s="20">
        <v>258.85811149727999</v>
      </c>
      <c r="N13" s="21">
        <v>84601</v>
      </c>
      <c r="O13" s="20">
        <v>230.29332576329</v>
      </c>
      <c r="P13" s="21">
        <v>143906</v>
      </c>
      <c r="Q13" s="20">
        <v>235.13949054812102</v>
      </c>
      <c r="R13" s="21">
        <v>107120</v>
      </c>
      <c r="S13" s="20">
        <v>264.44116297443054</v>
      </c>
      <c r="T13" s="21">
        <v>110250</v>
      </c>
      <c r="U13" s="20">
        <v>253.08944480835379</v>
      </c>
      <c r="V13" s="21">
        <v>445877</v>
      </c>
      <c r="W13" s="22">
        <v>245.69797914595</v>
      </c>
    </row>
    <row r="14" spans="1:32" x14ac:dyDescent="0.25">
      <c r="A14" s="11" t="s">
        <v>14</v>
      </c>
      <c r="B14" s="12" t="s">
        <v>15</v>
      </c>
      <c r="C14" s="13" t="s">
        <v>5</v>
      </c>
      <c r="D14" s="30">
        <v>229322.87</v>
      </c>
      <c r="E14" s="15">
        <v>218.92803884016999</v>
      </c>
      <c r="F14" s="30">
        <v>43162.67</v>
      </c>
      <c r="G14" s="15">
        <v>243.72546543890999</v>
      </c>
      <c r="H14" s="30">
        <v>40952</v>
      </c>
      <c r="I14" s="15">
        <v>242.68972425576001</v>
      </c>
      <c r="J14" s="30">
        <v>55102</v>
      </c>
      <c r="K14" s="15">
        <v>235.95654863075001</v>
      </c>
      <c r="L14" s="30">
        <v>34000</v>
      </c>
      <c r="M14" s="15">
        <v>239.28163221854999</v>
      </c>
      <c r="N14" s="14">
        <v>158933.29999999999</v>
      </c>
      <c r="O14" s="15">
        <v>216.32268182376001</v>
      </c>
      <c r="P14" s="14">
        <v>113552.23999999999</v>
      </c>
      <c r="Q14" s="15">
        <v>232.00044612537638</v>
      </c>
      <c r="R14" s="14">
        <v>130054</v>
      </c>
      <c r="S14" s="15">
        <v>238.94599801470156</v>
      </c>
      <c r="T14" s="14">
        <v>165500.00000000006</v>
      </c>
      <c r="U14" s="15">
        <v>219.90938899867064</v>
      </c>
      <c r="V14" s="14">
        <v>568039.54</v>
      </c>
      <c r="W14" s="15">
        <v>225.68135790463</v>
      </c>
    </row>
    <row r="15" spans="1:32" x14ac:dyDescent="0.25">
      <c r="A15" s="16"/>
      <c r="B15" s="17" t="s">
        <v>15</v>
      </c>
      <c r="C15" s="18" t="s">
        <v>8</v>
      </c>
      <c r="D15" s="19">
        <v>7112</v>
      </c>
      <c r="E15" s="20">
        <v>186.01871964285999</v>
      </c>
      <c r="F15" s="19">
        <v>0</v>
      </c>
      <c r="G15" s="20">
        <v>0</v>
      </c>
      <c r="H15" s="19">
        <v>0</v>
      </c>
      <c r="I15" s="20">
        <v>0</v>
      </c>
      <c r="J15" s="19">
        <v>8000</v>
      </c>
      <c r="K15" s="20">
        <v>207.96004579698999</v>
      </c>
      <c r="L15" s="19">
        <v>0</v>
      </c>
      <c r="M15" s="20">
        <v>0</v>
      </c>
      <c r="N15" s="21">
        <v>7112</v>
      </c>
      <c r="O15" s="20">
        <v>201.46928769684999</v>
      </c>
      <c r="P15" s="21">
        <v>0</v>
      </c>
      <c r="Q15" s="20">
        <v>0</v>
      </c>
      <c r="R15" s="21">
        <v>8000</v>
      </c>
      <c r="S15" s="20">
        <v>194.22449079698785</v>
      </c>
      <c r="T15" s="21">
        <v>21000</v>
      </c>
      <c r="U15" s="20">
        <v>192.16847377082385</v>
      </c>
      <c r="V15" s="21">
        <v>36112</v>
      </c>
      <c r="W15" s="22">
        <v>194.45567815859999</v>
      </c>
    </row>
    <row r="16" spans="1:32" x14ac:dyDescent="0.25">
      <c r="A16" s="16"/>
      <c r="B16" s="17" t="s">
        <v>15</v>
      </c>
      <c r="C16" s="18" t="s">
        <v>9</v>
      </c>
      <c r="D16" s="19">
        <v>222210.87</v>
      </c>
      <c r="E16" s="20">
        <v>219.98132249875999</v>
      </c>
      <c r="F16" s="19">
        <v>43162.67</v>
      </c>
      <c r="G16" s="20">
        <v>243.72546543890999</v>
      </c>
      <c r="H16" s="19">
        <v>40952</v>
      </c>
      <c r="I16" s="20">
        <v>242.68972425576001</v>
      </c>
      <c r="J16" s="19">
        <v>47102</v>
      </c>
      <c r="K16" s="20">
        <v>240.71159136078001</v>
      </c>
      <c r="L16" s="19">
        <v>34000</v>
      </c>
      <c r="M16" s="20">
        <v>239.28163221854999</v>
      </c>
      <c r="N16" s="21">
        <v>151821.29999999999</v>
      </c>
      <c r="O16" s="20">
        <v>217.01848234075001</v>
      </c>
      <c r="P16" s="21">
        <v>113552.23999999999</v>
      </c>
      <c r="Q16" s="20">
        <v>232.9681455736698</v>
      </c>
      <c r="R16" s="21">
        <v>122054</v>
      </c>
      <c r="S16" s="20">
        <v>240.97696478139181</v>
      </c>
      <c r="T16" s="21">
        <v>144500.00000000006</v>
      </c>
      <c r="U16" s="20">
        <v>223.94094069270579</v>
      </c>
      <c r="V16" s="21">
        <v>531927.54</v>
      </c>
      <c r="W16" s="22">
        <v>227.80123638843</v>
      </c>
    </row>
    <row r="17" spans="1:23" x14ac:dyDescent="0.25">
      <c r="A17" s="11" t="s">
        <v>16</v>
      </c>
      <c r="B17" s="12" t="s">
        <v>17</v>
      </c>
      <c r="C17" s="13" t="s">
        <v>5</v>
      </c>
      <c r="D17" s="30">
        <v>49623</v>
      </c>
      <c r="E17" s="15">
        <v>211.15817382262</v>
      </c>
      <c r="F17" s="30">
        <v>0</v>
      </c>
      <c r="G17" s="15">
        <v>0</v>
      </c>
      <c r="H17" s="30">
        <v>0</v>
      </c>
      <c r="I17" s="15">
        <v>0</v>
      </c>
      <c r="J17" s="30">
        <v>0</v>
      </c>
      <c r="K17" s="15">
        <v>0</v>
      </c>
      <c r="L17" s="30">
        <v>31000</v>
      </c>
      <c r="M17" s="15">
        <v>208.08306906524999</v>
      </c>
      <c r="N17" s="14">
        <v>0</v>
      </c>
      <c r="O17" s="15">
        <v>0</v>
      </c>
      <c r="P17" s="14">
        <v>49623</v>
      </c>
      <c r="Q17" s="15">
        <v>211.15817382262256</v>
      </c>
      <c r="R17" s="14">
        <v>31000</v>
      </c>
      <c r="S17" s="15">
        <v>208.08306906525803</v>
      </c>
      <c r="T17" s="14">
        <v>102000</v>
      </c>
      <c r="U17" s="15">
        <v>200.95207127742154</v>
      </c>
      <c r="V17" s="14">
        <v>182623</v>
      </c>
      <c r="W17" s="15">
        <v>204.93578832304999</v>
      </c>
    </row>
    <row r="18" spans="1:23" x14ac:dyDescent="0.25">
      <c r="A18" s="16"/>
      <c r="B18" s="17" t="s">
        <v>17</v>
      </c>
      <c r="C18" s="18" t="s">
        <v>8</v>
      </c>
      <c r="D18" s="19">
        <v>23915</v>
      </c>
      <c r="E18" s="20">
        <v>205.98372854694</v>
      </c>
      <c r="F18" s="19">
        <v>0</v>
      </c>
      <c r="G18" s="20">
        <v>0</v>
      </c>
      <c r="H18" s="19">
        <v>0</v>
      </c>
      <c r="I18" s="20">
        <v>0</v>
      </c>
      <c r="J18" s="19">
        <v>0</v>
      </c>
      <c r="K18" s="20">
        <v>0</v>
      </c>
      <c r="L18" s="19">
        <v>0</v>
      </c>
      <c r="M18" s="20">
        <v>0</v>
      </c>
      <c r="N18" s="21">
        <v>0</v>
      </c>
      <c r="O18" s="20">
        <v>0</v>
      </c>
      <c r="P18" s="21">
        <v>23915</v>
      </c>
      <c r="Q18" s="20">
        <v>205.98372854693707</v>
      </c>
      <c r="R18" s="21">
        <v>0</v>
      </c>
      <c r="S18" s="20">
        <v>0</v>
      </c>
      <c r="T18" s="21">
        <v>0</v>
      </c>
      <c r="U18" s="20">
        <v>0</v>
      </c>
      <c r="V18" s="21">
        <v>23915</v>
      </c>
      <c r="W18" s="22">
        <v>205.98372854694</v>
      </c>
    </row>
    <row r="19" spans="1:23" x14ac:dyDescent="0.25">
      <c r="A19" s="16"/>
      <c r="B19" s="17" t="s">
        <v>17</v>
      </c>
      <c r="C19" s="18" t="s">
        <v>9</v>
      </c>
      <c r="D19" s="19">
        <v>25708</v>
      </c>
      <c r="E19" s="20">
        <v>215.97172831025</v>
      </c>
      <c r="F19" s="19">
        <v>0</v>
      </c>
      <c r="G19" s="20">
        <v>0</v>
      </c>
      <c r="H19" s="19">
        <v>0</v>
      </c>
      <c r="I19" s="20">
        <v>0</v>
      </c>
      <c r="J19" s="19">
        <v>0</v>
      </c>
      <c r="K19" s="20">
        <v>0</v>
      </c>
      <c r="L19" s="19">
        <v>31000</v>
      </c>
      <c r="M19" s="20">
        <v>208.08306906524999</v>
      </c>
      <c r="N19" s="21">
        <v>0</v>
      </c>
      <c r="O19" s="20">
        <v>0</v>
      </c>
      <c r="P19" s="21">
        <v>25708</v>
      </c>
      <c r="Q19" s="20">
        <v>215.97172831025361</v>
      </c>
      <c r="R19" s="21">
        <v>31000</v>
      </c>
      <c r="S19" s="20">
        <v>208.08306906525806</v>
      </c>
      <c r="T19" s="21">
        <v>102000</v>
      </c>
      <c r="U19" s="20">
        <v>200.9520712774216</v>
      </c>
      <c r="V19" s="21">
        <v>158708</v>
      </c>
      <c r="W19" s="22">
        <v>204.77787888903001</v>
      </c>
    </row>
    <row r="20" spans="1:23" ht="7.5" customHeight="1" x14ac:dyDescent="0.25"/>
    <row r="21" spans="1:23" ht="18" x14ac:dyDescent="0.4">
      <c r="A21" s="77" t="s">
        <v>18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</row>
    <row r="22" spans="1:23" x14ac:dyDescent="0.25">
      <c r="A22" s="6" t="s">
        <v>3</v>
      </c>
      <c r="B22" s="7" t="s">
        <v>4</v>
      </c>
      <c r="C22" s="8" t="s">
        <v>5</v>
      </c>
      <c r="D22" s="34">
        <v>0.99999999614317747</v>
      </c>
      <c r="E22" s="35">
        <v>1.0004508173656657</v>
      </c>
      <c r="F22" s="34">
        <v>1</v>
      </c>
      <c r="G22" s="35">
        <v>1.0000000000000078</v>
      </c>
      <c r="H22" s="34">
        <v>1</v>
      </c>
      <c r="I22" s="35">
        <v>0.99999999999998213</v>
      </c>
      <c r="J22" s="34">
        <v>0.99999999999999989</v>
      </c>
      <c r="K22" s="35">
        <v>0.99999999999997713</v>
      </c>
      <c r="L22" s="34">
        <v>1.0000000000000002</v>
      </c>
      <c r="M22" s="35">
        <v>0.99999999999999889</v>
      </c>
      <c r="N22" s="34">
        <v>0.99999999358490421</v>
      </c>
      <c r="O22" s="35">
        <v>1.0007890793272942</v>
      </c>
      <c r="P22" s="34">
        <v>1</v>
      </c>
      <c r="Q22" s="35">
        <v>0.99997836940752138</v>
      </c>
      <c r="R22" s="34">
        <v>0.99999999999999989</v>
      </c>
      <c r="S22" s="35">
        <v>0.99999999999998246</v>
      </c>
      <c r="T22" s="34">
        <v>1.0000000000000002</v>
      </c>
      <c r="U22" s="35">
        <v>1.0000000000000391</v>
      </c>
      <c r="V22" s="34">
        <v>0.99999999846684884</v>
      </c>
      <c r="W22" s="35">
        <v>1.0001762269177306</v>
      </c>
    </row>
    <row r="23" spans="1:23" x14ac:dyDescent="0.25">
      <c r="A23" s="11" t="s">
        <v>6</v>
      </c>
      <c r="B23" s="12" t="s">
        <v>7</v>
      </c>
      <c r="C23" s="13" t="s">
        <v>5</v>
      </c>
      <c r="D23" s="36">
        <v>0.69765444968196444</v>
      </c>
      <c r="E23" s="37">
        <v>0.67136740948980544</v>
      </c>
      <c r="F23" s="36">
        <v>0.50707285379123324</v>
      </c>
      <c r="G23" s="37">
        <v>0.46394006084745359</v>
      </c>
      <c r="H23" s="36">
        <v>0.54185573343198179</v>
      </c>
      <c r="I23" s="37">
        <v>0.50125770999184072</v>
      </c>
      <c r="J23" s="36">
        <v>0.3551939169121181</v>
      </c>
      <c r="K23" s="37">
        <v>0.33461320967366009</v>
      </c>
      <c r="L23" s="36">
        <v>0.50808951231881083</v>
      </c>
      <c r="M23" s="37">
        <v>0.47641003120947983</v>
      </c>
      <c r="N23" s="36">
        <v>0.72631426646239983</v>
      </c>
      <c r="O23" s="37">
        <v>0.69885572855303324</v>
      </c>
      <c r="P23" s="36">
        <v>0.60131704851521139</v>
      </c>
      <c r="Q23" s="37">
        <v>0.57125636863371865</v>
      </c>
      <c r="R23" s="36">
        <v>0.46795425959609638</v>
      </c>
      <c r="S23" s="37">
        <v>0.43491664382771622</v>
      </c>
      <c r="T23" s="36">
        <v>0.59486828016003268</v>
      </c>
      <c r="U23" s="37">
        <v>0.57432636465122</v>
      </c>
      <c r="V23" s="36">
        <v>0.5954252195248354</v>
      </c>
      <c r="W23" s="37">
        <v>0.56539385040151757</v>
      </c>
    </row>
    <row r="24" spans="1:23" x14ac:dyDescent="0.25">
      <c r="A24" s="16"/>
      <c r="B24" s="17" t="s">
        <v>7</v>
      </c>
      <c r="C24" s="18" t="s">
        <v>8</v>
      </c>
      <c r="D24" s="38">
        <v>0.4577026240175302</v>
      </c>
      <c r="E24" s="39">
        <v>0.42953983719398803</v>
      </c>
      <c r="F24" s="38">
        <v>0.42492285699970822</v>
      </c>
      <c r="G24" s="39">
        <v>0.37766584407088444</v>
      </c>
      <c r="H24" s="38">
        <v>0.39750940950079588</v>
      </c>
      <c r="I24" s="39">
        <v>0.35927144381181342</v>
      </c>
      <c r="J24" s="38">
        <v>0.28045813299624472</v>
      </c>
      <c r="K24" s="39">
        <v>0.25229857645788073</v>
      </c>
      <c r="L24" s="38">
        <v>0.41798587492632994</v>
      </c>
      <c r="M24" s="39">
        <v>0.37992571848139201</v>
      </c>
      <c r="N24" s="40">
        <v>0.46879596015240116</v>
      </c>
      <c r="O24" s="39">
        <v>0.43953745586761811</v>
      </c>
      <c r="P24" s="40">
        <v>0.43519021517624173</v>
      </c>
      <c r="Q24" s="39">
        <v>0.40164574261507663</v>
      </c>
      <c r="R24" s="40">
        <v>0.36392026004453176</v>
      </c>
      <c r="S24" s="39">
        <v>0.32775862539667844</v>
      </c>
      <c r="T24" s="40">
        <v>0.43323256412195638</v>
      </c>
      <c r="U24" s="39">
        <v>0.40616768598571817</v>
      </c>
      <c r="V24" s="40">
        <v>0.42449174950331287</v>
      </c>
      <c r="W24" s="41">
        <v>0.39199793727444499</v>
      </c>
    </row>
    <row r="25" spans="1:23" x14ac:dyDescent="0.25">
      <c r="A25" s="16"/>
      <c r="B25" s="17" t="s">
        <v>7</v>
      </c>
      <c r="C25" s="18" t="s">
        <v>9</v>
      </c>
      <c r="D25" s="38">
        <v>0.23995182566443427</v>
      </c>
      <c r="E25" s="39">
        <v>0.24182757229580082</v>
      </c>
      <c r="F25" s="38">
        <v>8.2149996791525057E-2</v>
      </c>
      <c r="G25" s="39">
        <v>8.6274216776565715E-2</v>
      </c>
      <c r="H25" s="38">
        <v>0.14434632393118593</v>
      </c>
      <c r="I25" s="39">
        <v>0.14198626618002999</v>
      </c>
      <c r="J25" s="38">
        <v>7.4735783915873391E-2</v>
      </c>
      <c r="K25" s="39">
        <v>8.2314633215786775E-2</v>
      </c>
      <c r="L25" s="38">
        <v>9.0103637392480854E-2</v>
      </c>
      <c r="M25" s="39">
        <v>9.6484312728089411E-2</v>
      </c>
      <c r="N25" s="40">
        <v>0.25751830630999867</v>
      </c>
      <c r="O25" s="39">
        <v>0.25931827268541874</v>
      </c>
      <c r="P25" s="40">
        <v>0.16612683333896966</v>
      </c>
      <c r="Q25" s="39">
        <v>0.16961062601863877</v>
      </c>
      <c r="R25" s="40">
        <v>0.10403399955156466</v>
      </c>
      <c r="S25" s="39">
        <v>0.10715801843097487</v>
      </c>
      <c r="T25" s="40">
        <v>0.16163571603807625</v>
      </c>
      <c r="U25" s="39">
        <v>0.16815867866559323</v>
      </c>
      <c r="V25" s="40">
        <v>0.17093347002152254</v>
      </c>
      <c r="W25" s="41">
        <v>0.17339591312708338</v>
      </c>
    </row>
    <row r="26" spans="1:23" x14ac:dyDescent="0.25">
      <c r="A26" s="11" t="s">
        <v>10</v>
      </c>
      <c r="B26" s="12" t="s">
        <v>11</v>
      </c>
      <c r="C26" s="13" t="s">
        <v>5</v>
      </c>
      <c r="D26" s="42">
        <v>0.2107630073618893</v>
      </c>
      <c r="E26" s="37">
        <v>0.23907678398055254</v>
      </c>
      <c r="F26" s="42">
        <v>0.40854466672763101</v>
      </c>
      <c r="G26" s="37">
        <v>0.45060163142564336</v>
      </c>
      <c r="H26" s="42">
        <v>0.38000044120292281</v>
      </c>
      <c r="I26" s="37">
        <v>0.41254389165061994</v>
      </c>
      <c r="J26" s="42">
        <v>0.57243473162899361</v>
      </c>
      <c r="K26" s="37">
        <v>0.59351410000237681</v>
      </c>
      <c r="L26" s="42">
        <v>0.39904214221799295</v>
      </c>
      <c r="M26" s="37">
        <v>0.4308535183937004</v>
      </c>
      <c r="N26" s="36">
        <v>0.1911153283095948</v>
      </c>
      <c r="O26" s="37">
        <v>0.22004642468526212</v>
      </c>
      <c r="P26" s="36">
        <v>0.30100765039580951</v>
      </c>
      <c r="Q26" s="37">
        <v>0.33292876058364712</v>
      </c>
      <c r="R26" s="36">
        <v>0.45135915473536914</v>
      </c>
      <c r="S26" s="37">
        <v>0.48196406676389142</v>
      </c>
      <c r="T26" s="36">
        <v>0.29262408812192198</v>
      </c>
      <c r="U26" s="37">
        <v>0.31479694729362268</v>
      </c>
      <c r="V26" s="36">
        <v>0.31103642190030095</v>
      </c>
      <c r="W26" s="37">
        <v>0.34170804398347376</v>
      </c>
    </row>
    <row r="27" spans="1:23" x14ac:dyDescent="0.25">
      <c r="A27" s="16"/>
      <c r="B27" s="17" t="s">
        <v>11</v>
      </c>
      <c r="C27" s="18" t="s">
        <v>8</v>
      </c>
      <c r="D27" s="38">
        <v>1.3272290400976846E-2</v>
      </c>
      <c r="E27" s="39">
        <v>1.3071361719265035E-2</v>
      </c>
      <c r="F27" s="38">
        <v>3.1270729263582646E-2</v>
      </c>
      <c r="G27" s="39">
        <v>3.1544452322013708E-2</v>
      </c>
      <c r="H27" s="38">
        <v>2.761760603294089E-3</v>
      </c>
      <c r="I27" s="39">
        <v>2.7014910594552076E-3</v>
      </c>
      <c r="J27" s="38">
        <v>3.7015779901795949E-2</v>
      </c>
      <c r="K27" s="39">
        <v>3.618487437591246E-2</v>
      </c>
      <c r="L27" s="38">
        <v>3.2894543617577432E-2</v>
      </c>
      <c r="M27" s="39">
        <v>3.40297677841273E-2</v>
      </c>
      <c r="N27" s="40">
        <v>1.1611002751588577E-2</v>
      </c>
      <c r="O27" s="39">
        <v>1.1345268893516365E-2</v>
      </c>
      <c r="P27" s="40">
        <v>2.1362561452075789E-2</v>
      </c>
      <c r="Q27" s="39">
        <v>2.1326403375637994E-2</v>
      </c>
      <c r="R27" s="40">
        <v>2.3652265977307251E-2</v>
      </c>
      <c r="S27" s="39">
        <v>2.3997848917676728E-2</v>
      </c>
      <c r="T27" s="40">
        <v>2.263555264214814E-2</v>
      </c>
      <c r="U27" s="39">
        <v>2.2545748642629572E-2</v>
      </c>
      <c r="V27" s="40">
        <v>1.9945222703333643E-2</v>
      </c>
      <c r="W27" s="41">
        <v>2.0043921282798822E-2</v>
      </c>
    </row>
    <row r="28" spans="1:23" x14ac:dyDescent="0.25">
      <c r="A28" s="16"/>
      <c r="B28" s="17" t="s">
        <v>11</v>
      </c>
      <c r="C28" s="18" t="s">
        <v>9</v>
      </c>
      <c r="D28" s="38">
        <v>0.19749071696091244</v>
      </c>
      <c r="E28" s="39">
        <v>0.22600542226128564</v>
      </c>
      <c r="F28" s="38">
        <v>0.37727393746404836</v>
      </c>
      <c r="G28" s="39">
        <v>0.41905717910362861</v>
      </c>
      <c r="H28" s="38">
        <v>0.37723868059962873</v>
      </c>
      <c r="I28" s="39">
        <v>0.40984240059116317</v>
      </c>
      <c r="J28" s="38">
        <v>0.53541895172719767</v>
      </c>
      <c r="K28" s="39">
        <v>0.55732922562647602</v>
      </c>
      <c r="L28" s="38">
        <v>0.36614759860041551</v>
      </c>
      <c r="M28" s="39">
        <v>0.39682375060957165</v>
      </c>
      <c r="N28" s="40">
        <v>0.17950432555800622</v>
      </c>
      <c r="O28" s="39">
        <v>0.2087011557917427</v>
      </c>
      <c r="P28" s="40">
        <v>0.27964508894373369</v>
      </c>
      <c r="Q28" s="39">
        <v>0.31160235720801061</v>
      </c>
      <c r="R28" s="40">
        <v>0.4277068887580619</v>
      </c>
      <c r="S28" s="39">
        <v>0.45796621784621344</v>
      </c>
      <c r="T28" s="40">
        <v>0.26998853547977381</v>
      </c>
      <c r="U28" s="39">
        <v>0.29225119865101407</v>
      </c>
      <c r="V28" s="40">
        <v>0.2910911991969673</v>
      </c>
      <c r="W28" s="41">
        <v>0.32166412270066724</v>
      </c>
    </row>
    <row r="29" spans="1:23" x14ac:dyDescent="0.25">
      <c r="A29" s="31" t="s">
        <v>12</v>
      </c>
      <c r="B29" s="32" t="s">
        <v>13</v>
      </c>
      <c r="C29" s="33" t="s">
        <v>5</v>
      </c>
      <c r="D29" s="42">
        <v>3.7790303824450831E-2</v>
      </c>
      <c r="E29" s="37">
        <v>3.8450069467215811E-2</v>
      </c>
      <c r="F29" s="42">
        <v>4.7358994516703015E-2</v>
      </c>
      <c r="G29" s="37">
        <v>4.7030120704271858E-2</v>
      </c>
      <c r="H29" s="42">
        <v>4.3397398260302936E-2</v>
      </c>
      <c r="I29" s="37">
        <v>4.9931878007689771E-2</v>
      </c>
      <c r="J29" s="42">
        <v>2.3866155165219779E-2</v>
      </c>
      <c r="K29" s="37">
        <v>2.5570336181604127E-2</v>
      </c>
      <c r="L29" s="42">
        <v>2.9233067631573278E-2</v>
      </c>
      <c r="M29" s="37">
        <v>3.2121249770068319E-2</v>
      </c>
      <c r="N29" s="36">
        <v>3.1591781071561707E-2</v>
      </c>
      <c r="O29" s="37">
        <v>3.2291508113682837E-2</v>
      </c>
      <c r="P29" s="36">
        <v>4.7215831300073008E-2</v>
      </c>
      <c r="Q29" s="37">
        <v>4.718620468318608E-2</v>
      </c>
      <c r="R29" s="36">
        <v>3.2409644477111206E-2</v>
      </c>
      <c r="S29" s="37">
        <v>3.5944614752620466E-2</v>
      </c>
      <c r="T29" s="36">
        <v>3.2836443142063583E-2</v>
      </c>
      <c r="U29" s="37">
        <v>3.6485598260468995E-2</v>
      </c>
      <c r="V29" s="36">
        <v>3.5994401812183996E-2</v>
      </c>
      <c r="W29" s="37">
        <v>3.8069273285081341E-2</v>
      </c>
    </row>
    <row r="30" spans="1:23" x14ac:dyDescent="0.25">
      <c r="A30" s="16"/>
      <c r="B30" s="17" t="s">
        <v>13</v>
      </c>
      <c r="C30" s="18" t="s">
        <v>8</v>
      </c>
      <c r="D30" s="38">
        <v>4.37190113593238E-3</v>
      </c>
      <c r="E30" s="39">
        <v>4.0869278885593916E-3</v>
      </c>
      <c r="F30" s="38">
        <v>0</v>
      </c>
      <c r="G30" s="39">
        <v>0</v>
      </c>
      <c r="H30" s="38">
        <v>8.4846715923013482E-4</v>
      </c>
      <c r="I30" s="39">
        <v>9.7154024610039366E-4</v>
      </c>
      <c r="J30" s="38">
        <v>0</v>
      </c>
      <c r="K30" s="39">
        <v>0</v>
      </c>
      <c r="L30" s="38">
        <v>0</v>
      </c>
      <c r="M30" s="39">
        <v>0</v>
      </c>
      <c r="N30" s="40">
        <v>4.4556048294791826E-3</v>
      </c>
      <c r="O30" s="39">
        <v>4.1866469934474689E-3</v>
      </c>
      <c r="P30" s="40">
        <v>2.7150819250922878E-3</v>
      </c>
      <c r="Q30" s="39">
        <v>2.5188056832333313E-3</v>
      </c>
      <c r="R30" s="40">
        <v>2.9975623822707368E-4</v>
      </c>
      <c r="S30" s="39">
        <v>3.3469771824749014E-4</v>
      </c>
      <c r="T30" s="40">
        <v>0</v>
      </c>
      <c r="U30" s="39">
        <v>0</v>
      </c>
      <c r="V30" s="40">
        <v>1.814560993330197E-3</v>
      </c>
      <c r="W30" s="41">
        <v>1.6860251548278509E-3</v>
      </c>
    </row>
    <row r="31" spans="1:23" x14ac:dyDescent="0.25">
      <c r="A31" s="16"/>
      <c r="B31" s="17" t="s">
        <v>13</v>
      </c>
      <c r="C31" s="18" t="s">
        <v>9</v>
      </c>
      <c r="D31" s="38">
        <v>3.341840268851845E-2</v>
      </c>
      <c r="E31" s="39">
        <v>3.436314157865631E-2</v>
      </c>
      <c r="F31" s="38">
        <v>4.7358994516703015E-2</v>
      </c>
      <c r="G31" s="39">
        <v>4.7030120704271858E-2</v>
      </c>
      <c r="H31" s="38">
        <v>4.2548931101072801E-2</v>
      </c>
      <c r="I31" s="39">
        <v>4.8960337761588063E-2</v>
      </c>
      <c r="J31" s="38">
        <v>2.3866155165219779E-2</v>
      </c>
      <c r="K31" s="39">
        <v>2.5570336181604127E-2</v>
      </c>
      <c r="L31" s="38">
        <v>2.9233067631573278E-2</v>
      </c>
      <c r="M31" s="39">
        <v>3.2121249770068319E-2</v>
      </c>
      <c r="N31" s="40">
        <v>2.7136176242082522E-2</v>
      </c>
      <c r="O31" s="39">
        <v>2.8104861120235164E-2</v>
      </c>
      <c r="P31" s="40">
        <v>4.4500749374980719E-2</v>
      </c>
      <c r="Q31" s="39">
        <v>4.4667398999952937E-2</v>
      </c>
      <c r="R31" s="40">
        <v>3.2109888238884138E-2</v>
      </c>
      <c r="S31" s="39">
        <v>3.5609917034373974E-2</v>
      </c>
      <c r="T31" s="40">
        <v>3.2836443142063583E-2</v>
      </c>
      <c r="U31" s="39">
        <v>3.6485598260466393E-2</v>
      </c>
      <c r="V31" s="40">
        <v>3.41798408188538E-2</v>
      </c>
      <c r="W31" s="41">
        <v>3.638324813025437E-2</v>
      </c>
    </row>
    <row r="32" spans="1:23" x14ac:dyDescent="0.25">
      <c r="A32" s="11" t="s">
        <v>14</v>
      </c>
      <c r="B32" s="12" t="s">
        <v>15</v>
      </c>
      <c r="C32" s="13" t="s">
        <v>5</v>
      </c>
      <c r="D32" s="42">
        <v>4.4222880148571904E-2</v>
      </c>
      <c r="E32" s="37">
        <v>4.265421562089796E-2</v>
      </c>
      <c r="F32" s="42">
        <v>3.7023484964432765E-2</v>
      </c>
      <c r="G32" s="37">
        <v>3.8428187022639129E-2</v>
      </c>
      <c r="H32" s="42">
        <v>3.4746427104792484E-2</v>
      </c>
      <c r="I32" s="37">
        <v>3.6266520349831813E-2</v>
      </c>
      <c r="J32" s="42">
        <v>4.85051962936685E-2</v>
      </c>
      <c r="K32" s="37">
        <v>4.6302354142336057E-2</v>
      </c>
      <c r="L32" s="42">
        <v>3.3286145327310501E-2</v>
      </c>
      <c r="M32" s="37">
        <v>3.3808751408144641E-2</v>
      </c>
      <c r="N32" s="36">
        <v>5.0978617741347904E-2</v>
      </c>
      <c r="O32" s="37">
        <v>4.9595417975315963E-2</v>
      </c>
      <c r="P32" s="36">
        <v>3.5114309154640255E-2</v>
      </c>
      <c r="Q32" s="37">
        <v>3.4775286384943829E-2</v>
      </c>
      <c r="R32" s="36">
        <v>3.8984497806383842E-2</v>
      </c>
      <c r="S32" s="37">
        <v>3.9065628395932556E-2</v>
      </c>
      <c r="T32" s="36">
        <v>4.929189424046735E-2</v>
      </c>
      <c r="U32" s="37">
        <v>4.7589441780195377E-2</v>
      </c>
      <c r="V32" s="36">
        <v>4.3544522493905127E-2</v>
      </c>
      <c r="W32" s="37">
        <v>4.2575432339275791E-2</v>
      </c>
    </row>
    <row r="33" spans="1:23" x14ac:dyDescent="0.25">
      <c r="A33" s="16"/>
      <c r="B33" s="17" t="s">
        <v>15</v>
      </c>
      <c r="C33" s="18" t="s">
        <v>8</v>
      </c>
      <c r="D33" s="38">
        <v>1.3714860781946579E-3</v>
      </c>
      <c r="E33" s="39">
        <v>1.1239878166208184E-3</v>
      </c>
      <c r="F33" s="38">
        <v>0</v>
      </c>
      <c r="G33" s="39">
        <v>0</v>
      </c>
      <c r="H33" s="38">
        <v>0</v>
      </c>
      <c r="I33" s="39">
        <v>0</v>
      </c>
      <c r="J33" s="38">
        <v>7.0422411228149243E-3</v>
      </c>
      <c r="K33" s="39">
        <v>5.9247982474513418E-3</v>
      </c>
      <c r="L33" s="38">
        <v>0</v>
      </c>
      <c r="M33" s="39">
        <v>0</v>
      </c>
      <c r="N33" s="40">
        <v>2.2812080877730864E-3</v>
      </c>
      <c r="O33" s="39">
        <v>2.0669272660804052E-3</v>
      </c>
      <c r="P33" s="40">
        <v>0</v>
      </c>
      <c r="Q33" s="39">
        <v>0</v>
      </c>
      <c r="R33" s="40">
        <v>2.3980499058165895E-3</v>
      </c>
      <c r="S33" s="39">
        <v>1.9532836638356827E-3</v>
      </c>
      <c r="T33" s="40">
        <v>6.2545605984883016E-3</v>
      </c>
      <c r="U33" s="39">
        <v>5.2767956536461129E-3</v>
      </c>
      <c r="V33" s="40">
        <v>2.7682576397761007E-3</v>
      </c>
      <c r="W33" s="41">
        <v>2.3321527079865961E-3</v>
      </c>
    </row>
    <row r="34" spans="1:23" x14ac:dyDescent="0.25">
      <c r="A34" s="16"/>
      <c r="B34" s="17" t="s">
        <v>15</v>
      </c>
      <c r="C34" s="18" t="s">
        <v>9</v>
      </c>
      <c r="D34" s="38">
        <v>4.285139407037724E-2</v>
      </c>
      <c r="E34" s="39">
        <v>4.1530227804277821E-2</v>
      </c>
      <c r="F34" s="38">
        <v>3.7023484964432765E-2</v>
      </c>
      <c r="G34" s="39">
        <v>3.8428187022639129E-2</v>
      </c>
      <c r="H34" s="38">
        <v>3.4746427104792484E-2</v>
      </c>
      <c r="I34" s="39">
        <v>3.6266520349831813E-2</v>
      </c>
      <c r="J34" s="38">
        <v>4.146295517085357E-2</v>
      </c>
      <c r="K34" s="39">
        <v>4.0377555894883975E-2</v>
      </c>
      <c r="L34" s="38">
        <v>3.3286145327310501E-2</v>
      </c>
      <c r="M34" s="39">
        <v>3.3808751408144641E-2</v>
      </c>
      <c r="N34" s="40">
        <v>4.8697409653574816E-2</v>
      </c>
      <c r="O34" s="39">
        <v>4.7528490709234851E-2</v>
      </c>
      <c r="P34" s="40">
        <v>3.5114309154640255E-2</v>
      </c>
      <c r="Q34" s="39">
        <v>3.4920337939848035E-2</v>
      </c>
      <c r="R34" s="40">
        <v>3.6586447900567254E-2</v>
      </c>
      <c r="S34" s="39">
        <v>3.6974208521338141E-2</v>
      </c>
      <c r="T34" s="40">
        <v>4.303733364197905E-2</v>
      </c>
      <c r="U34" s="39">
        <v>4.2312646126553582E-2</v>
      </c>
      <c r="V34" s="40">
        <v>4.0776264854129024E-2</v>
      </c>
      <c r="W34" s="41">
        <v>4.0243279631288542E-2</v>
      </c>
    </row>
    <row r="35" spans="1:23" x14ac:dyDescent="0.25">
      <c r="A35" s="11" t="s">
        <v>16</v>
      </c>
      <c r="B35" s="12" t="s">
        <v>17</v>
      </c>
      <c r="C35" s="13" t="s">
        <v>5</v>
      </c>
      <c r="D35" s="42">
        <v>9.5693551263011118E-3</v>
      </c>
      <c r="E35" s="37">
        <v>8.9023388071938943E-3</v>
      </c>
      <c r="F35" s="42">
        <v>0</v>
      </c>
      <c r="G35" s="37">
        <v>0</v>
      </c>
      <c r="H35" s="42">
        <v>0</v>
      </c>
      <c r="I35" s="37">
        <v>0</v>
      </c>
      <c r="J35" s="42">
        <v>0</v>
      </c>
      <c r="K35" s="37">
        <v>0</v>
      </c>
      <c r="L35" s="42">
        <v>3.0349132504312513E-2</v>
      </c>
      <c r="M35" s="37">
        <v>2.6806449218605668E-2</v>
      </c>
      <c r="N35" s="36">
        <v>0</v>
      </c>
      <c r="O35" s="37">
        <v>0</v>
      </c>
      <c r="P35" s="36">
        <v>1.5345160634265899E-2</v>
      </c>
      <c r="Q35" s="37">
        <v>1.3831749122025646E-2</v>
      </c>
      <c r="R35" s="36">
        <v>9.2924433850392844E-3</v>
      </c>
      <c r="S35" s="37">
        <v>8.1090462598217457E-3</v>
      </c>
      <c r="T35" s="36">
        <v>3.037929433551461E-2</v>
      </c>
      <c r="U35" s="37">
        <v>2.6801648014531897E-2</v>
      </c>
      <c r="V35" s="36">
        <v>1.399943273562336E-2</v>
      </c>
      <c r="W35" s="37">
        <v>1.2429626908382223E-2</v>
      </c>
    </row>
    <row r="36" spans="1:23" x14ac:dyDescent="0.25">
      <c r="A36" s="16"/>
      <c r="B36" s="17" t="s">
        <v>17</v>
      </c>
      <c r="C36" s="18" t="s">
        <v>8</v>
      </c>
      <c r="D36" s="38">
        <v>4.6117954949416824E-3</v>
      </c>
      <c r="E36" s="39">
        <v>4.1852027816807981E-3</v>
      </c>
      <c r="F36" s="38">
        <v>0</v>
      </c>
      <c r="G36" s="39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0</v>
      </c>
      <c r="N36" s="40">
        <v>0</v>
      </c>
      <c r="O36" s="39">
        <v>0</v>
      </c>
      <c r="P36" s="40">
        <v>7.3953512800207354E-3</v>
      </c>
      <c r="Q36" s="39">
        <v>6.5026366839949813E-3</v>
      </c>
      <c r="R36" s="40">
        <v>0</v>
      </c>
      <c r="S36" s="39">
        <v>0</v>
      </c>
      <c r="T36" s="40">
        <v>0</v>
      </c>
      <c r="U36" s="39">
        <v>0</v>
      </c>
      <c r="V36" s="40">
        <v>1.8332654368421978E-3</v>
      </c>
      <c r="W36" s="41">
        <v>1.6360181362306419E-3</v>
      </c>
    </row>
    <row r="37" spans="1:23" x14ac:dyDescent="0.25">
      <c r="A37" s="16"/>
      <c r="B37" s="17" t="s">
        <v>17</v>
      </c>
      <c r="C37" s="18" t="s">
        <v>9</v>
      </c>
      <c r="D37" s="38">
        <v>4.9575596313594294E-3</v>
      </c>
      <c r="E37" s="39">
        <v>4.7171360255131856E-3</v>
      </c>
      <c r="F37" s="38">
        <v>0</v>
      </c>
      <c r="G37" s="39">
        <v>0</v>
      </c>
      <c r="H37" s="38">
        <v>0</v>
      </c>
      <c r="I37" s="39">
        <v>0</v>
      </c>
      <c r="J37" s="38">
        <v>0</v>
      </c>
      <c r="K37" s="39">
        <v>0</v>
      </c>
      <c r="L37" s="38">
        <v>3.0349132504312513E-2</v>
      </c>
      <c r="M37" s="39">
        <v>2.6806449218605668E-2</v>
      </c>
      <c r="N37" s="40">
        <v>0</v>
      </c>
      <c r="O37" s="39">
        <v>0</v>
      </c>
      <c r="P37" s="40">
        <v>7.9498093542451631E-3</v>
      </c>
      <c r="Q37" s="39">
        <v>7.3291124380306652E-3</v>
      </c>
      <c r="R37" s="40">
        <v>9.2924433850392844E-3</v>
      </c>
      <c r="S37" s="39">
        <v>8.1090462598217457E-3</v>
      </c>
      <c r="T37" s="40">
        <v>3.037929433551461E-2</v>
      </c>
      <c r="U37" s="39">
        <v>2.6801648014531904E-2</v>
      </c>
      <c r="V37" s="40">
        <v>1.2166167298781163E-2</v>
      </c>
      <c r="W37" s="41">
        <v>1.0793608772151542E-2</v>
      </c>
    </row>
  </sheetData>
  <mergeCells count="15"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7" orientation="landscape" r:id="rId1"/>
  <headerFooter>
    <oddFooter>&amp;RPage &amp;P of &amp;N</oddFooter>
  </headerFooter>
  <customProperties>
    <customPr name="REPORT_C2UN_CONVERTER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AF13"/>
  <sheetViews>
    <sheetView showGridLines="0" zoomScaleNormal="100" workbookViewId="0">
      <selection activeCell="D9" sqref="D9"/>
    </sheetView>
  </sheetViews>
  <sheetFormatPr defaultColWidth="9.140625" defaultRowHeight="15" outlineLevelCol="1" x14ac:dyDescent="0.25"/>
  <cols>
    <col min="1" max="1" width="12.28515625" customWidth="1"/>
    <col min="2" max="2" width="4.5703125" style="50" hidden="1" customWidth="1" outlineLevel="1"/>
    <col min="3" max="3" width="9.140625" customWidth="1" collapsed="1"/>
    <col min="4" max="23" width="13.140625" customWidth="1"/>
    <col min="28" max="28" width="16" bestFit="1" customWidth="1"/>
    <col min="30" max="30" width="16" bestFit="1" customWidth="1"/>
    <col min="31" max="31" width="13.85546875" customWidth="1"/>
    <col min="32" max="32" width="16" bestFit="1" customWidth="1"/>
  </cols>
  <sheetData>
    <row r="1" spans="1:32" ht="27.75" x14ac:dyDescent="0.65">
      <c r="A1" s="78" t="s">
        <v>19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</row>
    <row r="2" spans="1:32" s="2" customFormat="1" ht="37.5" customHeight="1" x14ac:dyDescent="0.4">
      <c r="A2" s="1"/>
      <c r="B2" s="43"/>
      <c r="C2" s="1"/>
      <c r="D2" s="79" t="s">
        <v>75</v>
      </c>
      <c r="E2" s="79"/>
      <c r="F2" s="79" t="s">
        <v>76</v>
      </c>
      <c r="G2" s="79"/>
      <c r="H2" s="79" t="s">
        <v>77</v>
      </c>
      <c r="I2" s="79"/>
      <c r="J2" s="79" t="s">
        <v>78</v>
      </c>
      <c r="K2" s="79"/>
      <c r="L2" s="79" t="s">
        <v>79</v>
      </c>
      <c r="M2" s="79"/>
      <c r="N2" s="79" t="s">
        <v>80</v>
      </c>
      <c r="O2" s="79"/>
      <c r="P2" s="79" t="s">
        <v>81</v>
      </c>
      <c r="Q2" s="79"/>
      <c r="R2" s="79" t="s">
        <v>82</v>
      </c>
      <c r="S2" s="79"/>
      <c r="T2" s="79" t="s">
        <v>83</v>
      </c>
      <c r="U2" s="79"/>
      <c r="V2" s="79" t="s">
        <v>84</v>
      </c>
      <c r="W2" s="79"/>
    </row>
    <row r="3" spans="1:32" ht="17.25" x14ac:dyDescent="0.4">
      <c r="A3" s="3"/>
      <c r="B3" s="44"/>
      <c r="C3" s="3"/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  <c r="V3" s="4" t="s">
        <v>1</v>
      </c>
      <c r="W3" s="5" t="s">
        <v>2</v>
      </c>
      <c r="AA3" s="76"/>
      <c r="AB3" s="76"/>
      <c r="AC3" s="76"/>
      <c r="AD3" s="76"/>
      <c r="AE3" s="76"/>
      <c r="AF3" s="76"/>
    </row>
    <row r="4" spans="1:32" x14ac:dyDescent="0.25">
      <c r="A4" s="6" t="s">
        <v>20</v>
      </c>
      <c r="B4" s="45" t="s">
        <v>21</v>
      </c>
      <c r="C4" s="8" t="s">
        <v>5</v>
      </c>
      <c r="D4" s="9">
        <v>843185</v>
      </c>
      <c r="E4" s="10">
        <v>262.07006800287002</v>
      </c>
      <c r="F4" s="9">
        <v>384363</v>
      </c>
      <c r="G4" s="10">
        <v>261.88841577842999</v>
      </c>
      <c r="H4" s="9">
        <v>332206</v>
      </c>
      <c r="I4" s="10">
        <v>254.53027177396999</v>
      </c>
      <c r="J4" s="9">
        <v>559812</v>
      </c>
      <c r="K4" s="10">
        <v>257.95018967378002</v>
      </c>
      <c r="L4" s="9">
        <v>271300</v>
      </c>
      <c r="M4" s="10">
        <v>255.35836911915999</v>
      </c>
      <c r="N4" s="9">
        <v>496957</v>
      </c>
      <c r="O4" s="10">
        <v>260.91325437513001</v>
      </c>
      <c r="P4" s="9">
        <v>730591</v>
      </c>
      <c r="Q4" s="10">
        <v>262.76137988058775</v>
      </c>
      <c r="R4" s="9">
        <v>1163318</v>
      </c>
      <c r="S4" s="10">
        <v>256.36912743432146</v>
      </c>
      <c r="T4" s="9">
        <v>718300.00999999978</v>
      </c>
      <c r="U4" s="10">
        <v>248.26306148631431</v>
      </c>
      <c r="V4" s="9">
        <v>3109166.01</v>
      </c>
      <c r="W4" s="10">
        <v>256.7247760372</v>
      </c>
    </row>
    <row r="5" spans="1:32" x14ac:dyDescent="0.25">
      <c r="A5" s="46"/>
      <c r="B5" s="47" t="s">
        <v>21</v>
      </c>
      <c r="C5" s="48" t="s">
        <v>8</v>
      </c>
      <c r="D5" s="21">
        <v>0</v>
      </c>
      <c r="E5" s="20">
        <v>0</v>
      </c>
      <c r="F5" s="19">
        <v>0</v>
      </c>
      <c r="G5" s="20">
        <v>0</v>
      </c>
      <c r="H5" s="19">
        <v>0</v>
      </c>
      <c r="I5" s="20">
        <v>0</v>
      </c>
      <c r="J5" s="19">
        <v>6000</v>
      </c>
      <c r="K5" s="20">
        <v>230.31452479628999</v>
      </c>
      <c r="L5" s="19">
        <v>6600</v>
      </c>
      <c r="M5" s="20">
        <v>252.82800496192999</v>
      </c>
      <c r="N5" s="21">
        <v>0</v>
      </c>
      <c r="O5" s="20">
        <v>0</v>
      </c>
      <c r="P5" s="21">
        <v>0</v>
      </c>
      <c r="Q5" s="20">
        <v>0</v>
      </c>
      <c r="R5" s="21">
        <v>12600</v>
      </c>
      <c r="S5" s="20">
        <v>242.16220329575395</v>
      </c>
      <c r="T5" s="21">
        <v>0</v>
      </c>
      <c r="U5" s="20">
        <v>0</v>
      </c>
      <c r="V5" s="21">
        <v>12600</v>
      </c>
      <c r="W5" s="22">
        <v>242.16220329575</v>
      </c>
    </row>
    <row r="6" spans="1:32" x14ac:dyDescent="0.25">
      <c r="A6" s="46"/>
      <c r="B6" s="47" t="s">
        <v>21</v>
      </c>
      <c r="C6" s="48" t="s">
        <v>9</v>
      </c>
      <c r="D6" s="21">
        <v>843185</v>
      </c>
      <c r="E6" s="20">
        <v>262.06924756606998</v>
      </c>
      <c r="F6" s="19">
        <v>384363</v>
      </c>
      <c r="G6" s="20">
        <v>261.88841577842999</v>
      </c>
      <c r="H6" s="19">
        <v>332206</v>
      </c>
      <c r="I6" s="20">
        <v>254.53027177396999</v>
      </c>
      <c r="J6" s="19">
        <v>553812</v>
      </c>
      <c r="K6" s="20">
        <v>258.24959450658997</v>
      </c>
      <c r="L6" s="19">
        <v>264700</v>
      </c>
      <c r="M6" s="20">
        <v>255.42146093419001</v>
      </c>
      <c r="N6" s="21">
        <v>496957</v>
      </c>
      <c r="O6" s="20">
        <v>260.91325437513001</v>
      </c>
      <c r="P6" s="21">
        <v>730591</v>
      </c>
      <c r="Q6" s="20">
        <v>262.76043300333362</v>
      </c>
      <c r="R6" s="21">
        <v>1150718</v>
      </c>
      <c r="S6" s="20">
        <v>256.5252899555843</v>
      </c>
      <c r="T6" s="21">
        <v>718300.00999999978</v>
      </c>
      <c r="U6" s="20">
        <v>248.26306148631417</v>
      </c>
      <c r="V6" s="21">
        <v>3096566.01</v>
      </c>
      <c r="W6" s="22">
        <v>256.78403148855</v>
      </c>
    </row>
    <row r="7" spans="1:32" x14ac:dyDescent="0.25">
      <c r="A7" s="6" t="s">
        <v>22</v>
      </c>
      <c r="B7" s="45" t="s">
        <v>23</v>
      </c>
      <c r="C7" s="8" t="s">
        <v>5</v>
      </c>
      <c r="D7" s="9">
        <v>1583346</v>
      </c>
      <c r="E7" s="10">
        <v>215.75132834870001</v>
      </c>
      <c r="F7" s="49">
        <v>146407</v>
      </c>
      <c r="G7" s="10">
        <v>216.179915061</v>
      </c>
      <c r="H7" s="49">
        <v>228049</v>
      </c>
      <c r="I7" s="10">
        <v>216.48547136734001</v>
      </c>
      <c r="J7" s="49">
        <v>57969</v>
      </c>
      <c r="K7" s="10">
        <v>223.64604630611001</v>
      </c>
      <c r="L7" s="49">
        <v>130000</v>
      </c>
      <c r="M7" s="10">
        <v>212.29773772959999</v>
      </c>
      <c r="N7" s="9">
        <v>917751</v>
      </c>
      <c r="O7" s="10">
        <v>210.94637364274001</v>
      </c>
      <c r="P7" s="9">
        <v>812002</v>
      </c>
      <c r="Q7" s="10">
        <v>221.25931980825379</v>
      </c>
      <c r="R7" s="9">
        <v>416018</v>
      </c>
      <c r="S7" s="10">
        <v>216.17463384519434</v>
      </c>
      <c r="T7" s="9">
        <v>849500</v>
      </c>
      <c r="U7" s="10">
        <v>215.02904880916998</v>
      </c>
      <c r="V7" s="9">
        <v>2995271</v>
      </c>
      <c r="W7" s="10">
        <v>215.62622258431</v>
      </c>
    </row>
    <row r="8" spans="1:32" x14ac:dyDescent="0.25">
      <c r="A8" s="46"/>
      <c r="B8" s="47" t="s">
        <v>23</v>
      </c>
      <c r="C8" s="48" t="s">
        <v>8</v>
      </c>
      <c r="D8" s="21">
        <v>705973</v>
      </c>
      <c r="E8" s="20">
        <v>213.24003363981001</v>
      </c>
      <c r="F8" s="19">
        <v>97701</v>
      </c>
      <c r="G8" s="20">
        <v>204.28973582184</v>
      </c>
      <c r="H8" s="19">
        <v>130339</v>
      </c>
      <c r="I8" s="20">
        <v>216.73679098822001</v>
      </c>
      <c r="J8" s="19">
        <v>57969</v>
      </c>
      <c r="K8" s="20">
        <v>223.64604630611001</v>
      </c>
      <c r="L8" s="19">
        <v>103000</v>
      </c>
      <c r="M8" s="20">
        <v>212.20386204919001</v>
      </c>
      <c r="N8" s="21">
        <v>361961</v>
      </c>
      <c r="O8" s="20">
        <v>208.65825467715999</v>
      </c>
      <c r="P8" s="21">
        <v>441713</v>
      </c>
      <c r="Q8" s="20">
        <v>215.01487895337127</v>
      </c>
      <c r="R8" s="21">
        <v>291308</v>
      </c>
      <c r="S8" s="20">
        <v>216.50895976080298</v>
      </c>
      <c r="T8" s="21">
        <v>525500</v>
      </c>
      <c r="U8" s="20">
        <v>213.43422317366316</v>
      </c>
      <c r="V8" s="21">
        <v>1620482</v>
      </c>
      <c r="W8" s="22">
        <v>213.35102400156001</v>
      </c>
    </row>
    <row r="9" spans="1:32" x14ac:dyDescent="0.25">
      <c r="A9" s="46"/>
      <c r="B9" s="47" t="s">
        <v>23</v>
      </c>
      <c r="C9" s="48" t="s">
        <v>9</v>
      </c>
      <c r="D9" s="21">
        <v>877373</v>
      </c>
      <c r="E9" s="20">
        <v>217.77202679681</v>
      </c>
      <c r="F9" s="19">
        <v>48706</v>
      </c>
      <c r="G9" s="20">
        <v>240.03082463774999</v>
      </c>
      <c r="H9" s="19">
        <v>97710</v>
      </c>
      <c r="I9" s="20">
        <v>216.15022678574999</v>
      </c>
      <c r="J9" s="19">
        <v>0</v>
      </c>
      <c r="K9" s="20">
        <v>0</v>
      </c>
      <c r="L9" s="19">
        <v>27000</v>
      </c>
      <c r="M9" s="20">
        <v>212.65585606597</v>
      </c>
      <c r="N9" s="21">
        <v>555790</v>
      </c>
      <c r="O9" s="20">
        <v>212.43652249195</v>
      </c>
      <c r="P9" s="21">
        <v>370289</v>
      </c>
      <c r="Q9" s="20">
        <v>228.70823323352604</v>
      </c>
      <c r="R9" s="21">
        <v>124710</v>
      </c>
      <c r="S9" s="20">
        <v>215.39368753917077</v>
      </c>
      <c r="T9" s="21">
        <v>324000</v>
      </c>
      <c r="U9" s="20">
        <v>217.61571816552475</v>
      </c>
      <c r="V9" s="21">
        <v>1374789</v>
      </c>
      <c r="W9" s="22">
        <v>218.30802928322001</v>
      </c>
    </row>
    <row r="10" spans="1:32" x14ac:dyDescent="0.25">
      <c r="A10" s="6" t="s">
        <v>24</v>
      </c>
      <c r="B10" s="45" t="s">
        <v>25</v>
      </c>
      <c r="C10" s="8" t="s">
        <v>5</v>
      </c>
      <c r="D10" s="9">
        <v>387787</v>
      </c>
      <c r="E10" s="10">
        <v>197.22942864794001</v>
      </c>
      <c r="F10" s="49">
        <v>226340</v>
      </c>
      <c r="G10" s="10">
        <v>194.80883081082999</v>
      </c>
      <c r="H10" s="49">
        <v>213971</v>
      </c>
      <c r="I10" s="10">
        <v>197.84700990896999</v>
      </c>
      <c r="J10" s="49">
        <v>70962</v>
      </c>
      <c r="K10" s="10">
        <v>207.28989952297999</v>
      </c>
      <c r="L10" s="49">
        <v>113000</v>
      </c>
      <c r="M10" s="10">
        <v>193.13803684493001</v>
      </c>
      <c r="N10" s="9">
        <v>310313</v>
      </c>
      <c r="O10" s="10">
        <v>194.56101033858999</v>
      </c>
      <c r="P10" s="9">
        <v>303814</v>
      </c>
      <c r="Q10" s="10">
        <v>198.15159410567358</v>
      </c>
      <c r="R10" s="9">
        <v>397933</v>
      </c>
      <c r="S10" s="10">
        <v>198.19373253954811</v>
      </c>
      <c r="T10" s="9">
        <v>312000</v>
      </c>
      <c r="U10" s="10">
        <v>193.81753094967951</v>
      </c>
      <c r="V10" s="9">
        <v>1324060</v>
      </c>
      <c r="W10" s="10">
        <v>196.30147836184</v>
      </c>
    </row>
    <row r="11" spans="1:32" x14ac:dyDescent="0.25">
      <c r="A11" s="46"/>
      <c r="B11" s="47" t="s">
        <v>25</v>
      </c>
      <c r="C11" s="48" t="s">
        <v>8</v>
      </c>
      <c r="D11" s="21">
        <v>387787</v>
      </c>
      <c r="E11" s="20">
        <v>197.22942864794001</v>
      </c>
      <c r="F11" s="19">
        <v>226340</v>
      </c>
      <c r="G11" s="20">
        <v>194.80883081082999</v>
      </c>
      <c r="H11" s="19">
        <v>213971</v>
      </c>
      <c r="I11" s="20">
        <v>197.84700990896999</v>
      </c>
      <c r="J11" s="19">
        <v>70962</v>
      </c>
      <c r="K11" s="20">
        <v>207.28989952297999</v>
      </c>
      <c r="L11" s="19">
        <v>113000</v>
      </c>
      <c r="M11" s="20">
        <v>193.13803684493001</v>
      </c>
      <c r="N11" s="21">
        <v>310313</v>
      </c>
      <c r="O11" s="20">
        <v>194.56101033858999</v>
      </c>
      <c r="P11" s="21">
        <v>303814</v>
      </c>
      <c r="Q11" s="20">
        <v>198.15159410567358</v>
      </c>
      <c r="R11" s="21">
        <v>397933</v>
      </c>
      <c r="S11" s="20">
        <v>198.19373253954811</v>
      </c>
      <c r="T11" s="21">
        <v>312000</v>
      </c>
      <c r="U11" s="20">
        <v>193.81753094967951</v>
      </c>
      <c r="V11" s="21">
        <v>1324060</v>
      </c>
      <c r="W11" s="22">
        <v>196.30147836184</v>
      </c>
    </row>
    <row r="12" spans="1:32" x14ac:dyDescent="0.25">
      <c r="A12" s="46"/>
      <c r="B12" s="47" t="s">
        <v>25</v>
      </c>
      <c r="C12" s="48" t="s">
        <v>9</v>
      </c>
      <c r="D12" s="21">
        <v>0</v>
      </c>
      <c r="E12" s="20">
        <v>0</v>
      </c>
      <c r="F12" s="19">
        <v>0</v>
      </c>
      <c r="G12" s="20">
        <v>0</v>
      </c>
      <c r="H12" s="19">
        <v>0</v>
      </c>
      <c r="I12" s="20">
        <v>0</v>
      </c>
      <c r="J12" s="19">
        <v>0</v>
      </c>
      <c r="K12" s="20">
        <v>0</v>
      </c>
      <c r="L12" s="19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21">
        <v>0</v>
      </c>
      <c r="U12" s="20">
        <v>0</v>
      </c>
      <c r="V12" s="21">
        <v>0</v>
      </c>
      <c r="W12" s="22">
        <v>0</v>
      </c>
    </row>
    <row r="13" spans="1:32" ht="7.5" customHeight="1" x14ac:dyDescent="0.25"/>
  </sheetData>
  <mergeCells count="14">
    <mergeCell ref="V2:W2"/>
    <mergeCell ref="AA3:AB3"/>
    <mergeCell ref="AC3:AD3"/>
    <mergeCell ref="AE3:AF3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8" orientation="landscape" r:id="rId1"/>
  <headerFooter differentFirst="1"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U47"/>
  <sheetViews>
    <sheetView zoomScale="85" zoomScaleNormal="85" workbookViewId="0">
      <selection activeCell="C38" sqref="C38"/>
    </sheetView>
  </sheetViews>
  <sheetFormatPr defaultRowHeight="15" outlineLevelRow="1" x14ac:dyDescent="0.25"/>
  <cols>
    <col min="1" max="1" width="10.140625" bestFit="1" customWidth="1"/>
    <col min="2" max="21" width="13.5703125" customWidth="1"/>
  </cols>
  <sheetData>
    <row r="1" spans="1:21" ht="27.75" x14ac:dyDescent="0.65">
      <c r="A1" s="78" t="s">
        <v>26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 s="2" customFormat="1" ht="37.5" customHeight="1" x14ac:dyDescent="0.4">
      <c r="A2" s="51"/>
      <c r="B2" s="79" t="s">
        <v>75</v>
      </c>
      <c r="C2" s="79"/>
      <c r="D2" s="80" t="s">
        <v>85</v>
      </c>
      <c r="E2" s="80"/>
      <c r="F2" s="80" t="s">
        <v>86</v>
      </c>
      <c r="G2" s="80"/>
      <c r="H2" s="80" t="s">
        <v>87</v>
      </c>
      <c r="I2" s="80"/>
      <c r="J2" s="80" t="s">
        <v>88</v>
      </c>
      <c r="K2" s="80"/>
      <c r="L2" s="80" t="s">
        <v>80</v>
      </c>
      <c r="M2" s="80"/>
      <c r="N2" s="80" t="s">
        <v>81</v>
      </c>
      <c r="O2" s="80"/>
      <c r="P2" s="80" t="s">
        <v>82</v>
      </c>
      <c r="Q2" s="80"/>
      <c r="R2" s="80" t="s">
        <v>83</v>
      </c>
      <c r="S2" s="80"/>
      <c r="T2" s="80" t="s">
        <v>84</v>
      </c>
      <c r="U2" s="80"/>
    </row>
    <row r="3" spans="1:21" ht="17.25" x14ac:dyDescent="0.4">
      <c r="A3" s="52"/>
      <c r="B3" s="53" t="s">
        <v>1</v>
      </c>
      <c r="C3" s="54" t="s">
        <v>2</v>
      </c>
      <c r="D3" s="53" t="s">
        <v>1</v>
      </c>
      <c r="E3" s="54" t="s">
        <v>2</v>
      </c>
      <c r="F3" s="53" t="s">
        <v>1</v>
      </c>
      <c r="G3" s="54" t="s">
        <v>2</v>
      </c>
      <c r="H3" s="53" t="s">
        <v>1</v>
      </c>
      <c r="I3" s="54" t="s">
        <v>2</v>
      </c>
      <c r="J3" s="53" t="s">
        <v>1</v>
      </c>
      <c r="K3" s="54" t="s">
        <v>2</v>
      </c>
      <c r="L3" s="53" t="s">
        <v>1</v>
      </c>
      <c r="M3" s="54" t="s">
        <v>2</v>
      </c>
      <c r="N3" s="53" t="s">
        <v>1</v>
      </c>
      <c r="O3" s="54" t="s">
        <v>2</v>
      </c>
      <c r="P3" s="53" t="s">
        <v>1</v>
      </c>
      <c r="Q3" s="54" t="s">
        <v>2</v>
      </c>
      <c r="R3" s="53" t="s">
        <v>1</v>
      </c>
      <c r="S3" s="54" t="s">
        <v>2</v>
      </c>
      <c r="T3" s="53" t="s">
        <v>1</v>
      </c>
      <c r="U3" s="54" t="s">
        <v>2</v>
      </c>
    </row>
    <row r="4" spans="1:21" x14ac:dyDescent="0.25">
      <c r="A4" s="55" t="s">
        <v>5</v>
      </c>
      <c r="B4" s="9">
        <v>5185615.8899999997</v>
      </c>
      <c r="C4" s="10">
        <v>226.97940360313001</v>
      </c>
      <c r="D4" s="9">
        <v>1165818.67</v>
      </c>
      <c r="E4" s="10">
        <v>234.81633676371001</v>
      </c>
      <c r="F4" s="9">
        <v>1178596</v>
      </c>
      <c r="G4" s="10">
        <v>232.51750461839001</v>
      </c>
      <c r="H4" s="9">
        <v>1136002</v>
      </c>
      <c r="I4" s="10">
        <v>247.18222043156001</v>
      </c>
      <c r="J4" s="9">
        <v>1021446</v>
      </c>
      <c r="K4" s="10">
        <v>235.58288468068</v>
      </c>
      <c r="L4" s="9">
        <v>3117646.32</v>
      </c>
      <c r="M4" s="10">
        <v>222.35584970702999</v>
      </c>
      <c r="N4" s="9">
        <v>3233788.2399999998</v>
      </c>
      <c r="O4" s="10">
        <v>234.26220848573715</v>
      </c>
      <c r="P4" s="9">
        <v>3336044.0000000005</v>
      </c>
      <c r="Q4" s="10">
        <v>238.44976051679774</v>
      </c>
      <c r="R4" s="9">
        <v>3357550.0099999993</v>
      </c>
      <c r="S4" s="10">
        <v>227.77637096637034</v>
      </c>
      <c r="T4" s="9">
        <v>13045028.57</v>
      </c>
      <c r="U4" s="10">
        <v>230.81825423220999</v>
      </c>
    </row>
    <row r="5" spans="1:21" x14ac:dyDescent="0.25">
      <c r="A5" s="56" t="s">
        <v>8</v>
      </c>
      <c r="B5" s="14">
        <v>2495993.0099999998</v>
      </c>
      <c r="C5" s="15">
        <v>213.15390872207999</v>
      </c>
      <c r="D5" s="14">
        <v>531839</v>
      </c>
      <c r="E5" s="15">
        <v>210.63264731985001</v>
      </c>
      <c r="F5" s="14">
        <v>472758</v>
      </c>
      <c r="G5" s="15">
        <v>210.38846226799001</v>
      </c>
      <c r="H5" s="14">
        <v>368651</v>
      </c>
      <c r="I5" s="15">
        <v>224.24919012381</v>
      </c>
      <c r="J5" s="14">
        <v>460550</v>
      </c>
      <c r="K5" s="15">
        <v>216.28978233023</v>
      </c>
      <c r="L5" s="14">
        <v>1518742.01</v>
      </c>
      <c r="M5" s="15">
        <v>208.65744402684999</v>
      </c>
      <c r="N5" s="14">
        <v>1509089.9999999998</v>
      </c>
      <c r="O5" s="15">
        <v>216.79058028324314</v>
      </c>
      <c r="P5" s="14">
        <v>1301959.0000000002</v>
      </c>
      <c r="Q5" s="15">
        <v>216.40065169902428</v>
      </c>
      <c r="R5" s="14">
        <v>1551599.9999999998</v>
      </c>
      <c r="S5" s="15">
        <v>213.91012501840044</v>
      </c>
      <c r="T5" s="14">
        <v>5881391.0099999998</v>
      </c>
      <c r="U5" s="15">
        <v>213.84414786706</v>
      </c>
    </row>
    <row r="6" spans="1:21" hidden="1" outlineLevel="1" x14ac:dyDescent="0.25">
      <c r="A6" s="57" t="s">
        <v>27</v>
      </c>
      <c r="B6" s="58">
        <v>0</v>
      </c>
      <c r="C6" s="59">
        <v>0</v>
      </c>
      <c r="D6" s="58">
        <v>0</v>
      </c>
      <c r="E6" s="59">
        <v>0</v>
      </c>
      <c r="F6" s="58">
        <v>0</v>
      </c>
      <c r="G6" s="59">
        <v>0</v>
      </c>
      <c r="H6" s="58">
        <v>0</v>
      </c>
      <c r="I6" s="59">
        <v>0</v>
      </c>
      <c r="J6" s="58">
        <v>0</v>
      </c>
      <c r="K6" s="59">
        <v>0</v>
      </c>
      <c r="L6" s="58">
        <v>0</v>
      </c>
      <c r="M6" s="59">
        <v>0</v>
      </c>
      <c r="N6" s="58">
        <v>0</v>
      </c>
      <c r="O6" s="59">
        <v>0</v>
      </c>
      <c r="P6" s="58">
        <v>0</v>
      </c>
      <c r="Q6" s="59">
        <v>0</v>
      </c>
      <c r="R6" s="58">
        <v>0</v>
      </c>
      <c r="S6" s="59">
        <v>0</v>
      </c>
      <c r="T6" s="58">
        <v>0</v>
      </c>
      <c r="U6" s="60">
        <v>0</v>
      </c>
    </row>
    <row r="7" spans="1:21" collapsed="1" x14ac:dyDescent="0.25">
      <c r="A7" s="57" t="s">
        <v>28</v>
      </c>
      <c r="B7" s="58">
        <v>0</v>
      </c>
      <c r="C7" s="59">
        <v>0</v>
      </c>
      <c r="D7" s="58">
        <v>0</v>
      </c>
      <c r="E7" s="59">
        <v>0</v>
      </c>
      <c r="F7" s="58">
        <v>0</v>
      </c>
      <c r="G7" s="59">
        <v>0</v>
      </c>
      <c r="H7" s="58">
        <v>0</v>
      </c>
      <c r="I7" s="59">
        <v>0</v>
      </c>
      <c r="J7" s="58">
        <v>0</v>
      </c>
      <c r="K7" s="59">
        <v>0</v>
      </c>
      <c r="L7" s="58">
        <v>0</v>
      </c>
      <c r="M7" s="59">
        <v>0</v>
      </c>
      <c r="N7" s="58">
        <v>0</v>
      </c>
      <c r="O7" s="59">
        <v>0</v>
      </c>
      <c r="P7" s="58">
        <v>0</v>
      </c>
      <c r="Q7" s="59">
        <v>0</v>
      </c>
      <c r="R7" s="58">
        <v>0</v>
      </c>
      <c r="S7" s="59">
        <v>0</v>
      </c>
      <c r="T7" s="58">
        <v>0</v>
      </c>
      <c r="U7" s="60">
        <v>0</v>
      </c>
    </row>
    <row r="8" spans="1:21" hidden="1" outlineLevel="1" x14ac:dyDescent="0.25">
      <c r="A8" s="57" t="s">
        <v>29</v>
      </c>
      <c r="B8" s="58">
        <v>0</v>
      </c>
      <c r="C8" s="59">
        <v>0</v>
      </c>
      <c r="D8" s="58">
        <v>0</v>
      </c>
      <c r="E8" s="59">
        <v>0</v>
      </c>
      <c r="F8" s="58">
        <v>0</v>
      </c>
      <c r="G8" s="59">
        <v>0</v>
      </c>
      <c r="H8" s="58">
        <v>0</v>
      </c>
      <c r="I8" s="59">
        <v>0</v>
      </c>
      <c r="J8" s="58">
        <v>0</v>
      </c>
      <c r="K8" s="59">
        <v>0</v>
      </c>
      <c r="L8" s="58">
        <v>0</v>
      </c>
      <c r="M8" s="59">
        <v>0</v>
      </c>
      <c r="N8" s="58">
        <v>0</v>
      </c>
      <c r="O8" s="59">
        <v>0</v>
      </c>
      <c r="P8" s="58">
        <v>0</v>
      </c>
      <c r="Q8" s="59">
        <v>0</v>
      </c>
      <c r="R8" s="58">
        <v>0</v>
      </c>
      <c r="S8" s="59">
        <v>0</v>
      </c>
      <c r="T8" s="58">
        <v>0</v>
      </c>
      <c r="U8" s="60">
        <v>0</v>
      </c>
    </row>
    <row r="9" spans="1:21" hidden="1" outlineLevel="1" x14ac:dyDescent="0.25">
      <c r="A9" s="57" t="s">
        <v>30</v>
      </c>
      <c r="B9" s="58">
        <v>0</v>
      </c>
      <c r="C9" s="59">
        <v>0</v>
      </c>
      <c r="D9" s="58">
        <v>0</v>
      </c>
      <c r="E9" s="59">
        <v>0</v>
      </c>
      <c r="F9" s="58">
        <v>0</v>
      </c>
      <c r="G9" s="59">
        <v>0</v>
      </c>
      <c r="H9" s="58">
        <v>0</v>
      </c>
      <c r="I9" s="59">
        <v>0</v>
      </c>
      <c r="J9" s="58">
        <v>0</v>
      </c>
      <c r="K9" s="59">
        <v>0</v>
      </c>
      <c r="L9" s="58">
        <v>0</v>
      </c>
      <c r="M9" s="59">
        <v>0</v>
      </c>
      <c r="N9" s="58">
        <v>0</v>
      </c>
      <c r="O9" s="59">
        <v>0</v>
      </c>
      <c r="P9" s="58">
        <v>0</v>
      </c>
      <c r="Q9" s="59">
        <v>0</v>
      </c>
      <c r="R9" s="58">
        <v>0</v>
      </c>
      <c r="S9" s="59">
        <v>0</v>
      </c>
      <c r="T9" s="58">
        <v>0</v>
      </c>
      <c r="U9" s="60">
        <v>0</v>
      </c>
    </row>
    <row r="10" spans="1:21" collapsed="1" x14ac:dyDescent="0.25">
      <c r="A10" s="57" t="s">
        <v>31</v>
      </c>
      <c r="B10" s="58">
        <v>122848</v>
      </c>
      <c r="C10" s="59">
        <v>193.99955589102001</v>
      </c>
      <c r="D10" s="58">
        <v>0</v>
      </c>
      <c r="E10" s="59">
        <v>0</v>
      </c>
      <c r="F10" s="58">
        <v>0</v>
      </c>
      <c r="G10" s="59">
        <v>0</v>
      </c>
      <c r="H10" s="58">
        <v>0</v>
      </c>
      <c r="I10" s="59">
        <v>0</v>
      </c>
      <c r="J10" s="58">
        <v>0</v>
      </c>
      <c r="K10" s="59">
        <v>0</v>
      </c>
      <c r="L10" s="58">
        <v>122848</v>
      </c>
      <c r="M10" s="59">
        <v>193.28819249886001</v>
      </c>
      <c r="N10" s="58">
        <v>0</v>
      </c>
      <c r="O10" s="59">
        <v>0</v>
      </c>
      <c r="P10" s="58">
        <v>0</v>
      </c>
      <c r="Q10" s="59">
        <v>0</v>
      </c>
      <c r="R10" s="58">
        <v>0</v>
      </c>
      <c r="S10" s="59">
        <v>0</v>
      </c>
      <c r="T10" s="58">
        <v>122848</v>
      </c>
      <c r="U10" s="60">
        <v>193.99955589102001</v>
      </c>
    </row>
    <row r="11" spans="1:21" hidden="1" outlineLevel="1" x14ac:dyDescent="0.25">
      <c r="A11" s="57" t="s">
        <v>32</v>
      </c>
      <c r="B11" s="58">
        <v>0</v>
      </c>
      <c r="C11" s="59">
        <v>0</v>
      </c>
      <c r="D11" s="58">
        <v>0</v>
      </c>
      <c r="E11" s="59">
        <v>0</v>
      </c>
      <c r="F11" s="58">
        <v>0</v>
      </c>
      <c r="G11" s="59">
        <v>0</v>
      </c>
      <c r="H11" s="58">
        <v>0</v>
      </c>
      <c r="I11" s="59">
        <v>0</v>
      </c>
      <c r="J11" s="58">
        <v>0</v>
      </c>
      <c r="K11" s="59">
        <v>0</v>
      </c>
      <c r="L11" s="58">
        <v>0</v>
      </c>
      <c r="M11" s="59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60">
        <v>0</v>
      </c>
    </row>
    <row r="12" spans="1:21" collapsed="1" x14ac:dyDescent="0.25">
      <c r="A12" s="57" t="s">
        <v>33</v>
      </c>
      <c r="B12" s="58">
        <v>1461536.01</v>
      </c>
      <c r="C12" s="59">
        <v>212.61468344033</v>
      </c>
      <c r="D12" s="58">
        <v>350072</v>
      </c>
      <c r="E12" s="59">
        <v>207.60096575068999</v>
      </c>
      <c r="F12" s="58">
        <v>358280</v>
      </c>
      <c r="G12" s="59">
        <v>209.36657396371001</v>
      </c>
      <c r="H12" s="58">
        <v>266839</v>
      </c>
      <c r="I12" s="59">
        <v>217.04529735801</v>
      </c>
      <c r="J12" s="58">
        <v>371550</v>
      </c>
      <c r="K12" s="59">
        <v>213.20797512479001</v>
      </c>
      <c r="L12" s="58">
        <v>881039.01</v>
      </c>
      <c r="M12" s="59">
        <v>209.01301459410001</v>
      </c>
      <c r="N12" s="58">
        <v>930569</v>
      </c>
      <c r="O12" s="59">
        <v>214.13853452025432</v>
      </c>
      <c r="P12" s="58">
        <v>996668.99999999977</v>
      </c>
      <c r="Q12" s="59">
        <v>212.85444754381854</v>
      </c>
      <c r="R12" s="58">
        <v>1087800.0000000002</v>
      </c>
      <c r="S12" s="59">
        <v>209.64813553852727</v>
      </c>
      <c r="T12" s="58">
        <v>3896077.01</v>
      </c>
      <c r="U12" s="60">
        <v>211.39725177119999</v>
      </c>
    </row>
    <row r="13" spans="1:21" x14ac:dyDescent="0.25">
      <c r="A13" s="57" t="s">
        <v>34</v>
      </c>
      <c r="B13" s="58">
        <v>191570</v>
      </c>
      <c r="C13" s="59">
        <v>208.80730757634001</v>
      </c>
      <c r="D13" s="58">
        <v>62500</v>
      </c>
      <c r="E13" s="59">
        <v>207.81195140880001</v>
      </c>
      <c r="F13" s="58">
        <v>39672</v>
      </c>
      <c r="G13" s="59">
        <v>210.47316821365999</v>
      </c>
      <c r="H13" s="58">
        <v>0</v>
      </c>
      <c r="I13" s="59">
        <v>0</v>
      </c>
      <c r="J13" s="58">
        <v>0</v>
      </c>
      <c r="K13" s="59">
        <v>0</v>
      </c>
      <c r="L13" s="58">
        <v>87202</v>
      </c>
      <c r="M13" s="59">
        <v>207.80597040205001</v>
      </c>
      <c r="N13" s="58">
        <v>166868</v>
      </c>
      <c r="O13" s="59">
        <v>208.95777886982785</v>
      </c>
      <c r="P13" s="58">
        <v>39672</v>
      </c>
      <c r="Q13" s="59">
        <v>210.47316821365192</v>
      </c>
      <c r="R13" s="58">
        <v>70000</v>
      </c>
      <c r="S13" s="59">
        <v>209.13479357594284</v>
      </c>
      <c r="T13" s="58">
        <v>363742</v>
      </c>
      <c r="U13" s="60">
        <v>208.88099244832</v>
      </c>
    </row>
    <row r="14" spans="1:21" x14ac:dyDescent="0.25">
      <c r="A14" s="57" t="s">
        <v>35</v>
      </c>
      <c r="B14" s="58">
        <v>177653</v>
      </c>
      <c r="C14" s="59">
        <v>235.28185107879</v>
      </c>
      <c r="D14" s="58">
        <v>38151</v>
      </c>
      <c r="E14" s="59">
        <v>244.99531445826</v>
      </c>
      <c r="F14" s="58">
        <v>8281</v>
      </c>
      <c r="G14" s="59">
        <v>232.19895317698001</v>
      </c>
      <c r="H14" s="58">
        <v>41512</v>
      </c>
      <c r="I14" s="59">
        <v>259.35456586953001</v>
      </c>
      <c r="J14" s="58">
        <v>35500</v>
      </c>
      <c r="K14" s="59">
        <v>231.97583143578001</v>
      </c>
      <c r="L14" s="58">
        <v>87065</v>
      </c>
      <c r="M14" s="59">
        <v>229.23289252283001</v>
      </c>
      <c r="N14" s="58">
        <v>128739</v>
      </c>
      <c r="O14" s="59">
        <v>242.25123035052943</v>
      </c>
      <c r="P14" s="58">
        <v>85293</v>
      </c>
      <c r="Q14" s="59">
        <v>245.32269102511333</v>
      </c>
      <c r="R14" s="58">
        <v>99500</v>
      </c>
      <c r="S14" s="59">
        <v>236.16225699995996</v>
      </c>
      <c r="T14" s="58">
        <v>400597</v>
      </c>
      <c r="U14" s="60">
        <v>238.56343354718001</v>
      </c>
    </row>
    <row r="15" spans="1:21" x14ac:dyDescent="0.25">
      <c r="A15" s="57" t="s">
        <v>36</v>
      </c>
      <c r="B15" s="58">
        <v>466892</v>
      </c>
      <c r="C15" s="59">
        <v>214.50906777242</v>
      </c>
      <c r="D15" s="58">
        <v>54361</v>
      </c>
      <c r="E15" s="59">
        <v>213.28080197487</v>
      </c>
      <c r="F15" s="58">
        <v>23995</v>
      </c>
      <c r="G15" s="59">
        <v>243.44833231018001</v>
      </c>
      <c r="H15" s="58">
        <v>40500</v>
      </c>
      <c r="I15" s="59">
        <v>232.99805525684999</v>
      </c>
      <c r="J15" s="58">
        <v>46500</v>
      </c>
      <c r="K15" s="59">
        <v>222.30421886413001</v>
      </c>
      <c r="L15" s="58">
        <v>270800</v>
      </c>
      <c r="M15" s="59">
        <v>209.56529354284001</v>
      </c>
      <c r="N15" s="58">
        <v>250453</v>
      </c>
      <c r="O15" s="59">
        <v>219.58788217812892</v>
      </c>
      <c r="P15" s="58">
        <v>110995</v>
      </c>
      <c r="Q15" s="59">
        <v>230.7771534651111</v>
      </c>
      <c r="R15" s="58">
        <v>210500</v>
      </c>
      <c r="S15" s="59">
        <v>226.38698183591447</v>
      </c>
      <c r="T15" s="58">
        <v>842748</v>
      </c>
      <c r="U15" s="60">
        <v>219.53928715569</v>
      </c>
    </row>
    <row r="16" spans="1:21" x14ac:dyDescent="0.25">
      <c r="A16" s="57" t="s">
        <v>37</v>
      </c>
      <c r="B16" s="58">
        <v>75494</v>
      </c>
      <c r="C16" s="59">
        <v>205.36148060906001</v>
      </c>
      <c r="D16" s="58">
        <v>26755</v>
      </c>
      <c r="E16" s="59">
        <v>202.50982450236</v>
      </c>
      <c r="F16" s="58">
        <v>42530</v>
      </c>
      <c r="G16" s="59">
        <v>196.01925066442001</v>
      </c>
      <c r="H16" s="58">
        <v>19800</v>
      </c>
      <c r="I16" s="59">
        <v>229.8378843605</v>
      </c>
      <c r="J16" s="58">
        <v>7000</v>
      </c>
      <c r="K16" s="59">
        <v>260.36398591699998</v>
      </c>
      <c r="L16" s="58">
        <v>69788</v>
      </c>
      <c r="M16" s="59">
        <v>203.11910809451001</v>
      </c>
      <c r="N16" s="58">
        <v>32461</v>
      </c>
      <c r="O16" s="59">
        <v>207.83197239645534</v>
      </c>
      <c r="P16" s="58">
        <v>69330</v>
      </c>
      <c r="Q16" s="59">
        <v>212.17419216088271</v>
      </c>
      <c r="R16" s="58">
        <v>83800</v>
      </c>
      <c r="S16" s="59">
        <v>215.46143605590694</v>
      </c>
      <c r="T16" s="58">
        <v>255379</v>
      </c>
      <c r="U16" s="60">
        <v>210.22642838940999</v>
      </c>
    </row>
    <row r="17" spans="1:21" x14ac:dyDescent="0.25">
      <c r="A17" s="56" t="s">
        <v>9</v>
      </c>
      <c r="B17" s="14">
        <v>2689622.88</v>
      </c>
      <c r="C17" s="15">
        <v>239.80958096348999</v>
      </c>
      <c r="D17" s="14">
        <v>633979.67000000004</v>
      </c>
      <c r="E17" s="15">
        <v>255.10378416739999</v>
      </c>
      <c r="F17" s="14">
        <v>705838</v>
      </c>
      <c r="G17" s="15">
        <v>247.33915180016001</v>
      </c>
      <c r="H17" s="14">
        <v>767351</v>
      </c>
      <c r="I17" s="15">
        <v>258.19971380289002</v>
      </c>
      <c r="J17" s="14">
        <v>560896</v>
      </c>
      <c r="K17" s="15">
        <v>251.42439235322999</v>
      </c>
      <c r="L17" s="14">
        <v>1598904.31</v>
      </c>
      <c r="M17" s="15">
        <v>235.36747525985001</v>
      </c>
      <c r="N17" s="14">
        <v>1724698.2399999998</v>
      </c>
      <c r="O17" s="15">
        <v>249.54967083285683</v>
      </c>
      <c r="P17" s="14">
        <v>2034085</v>
      </c>
      <c r="Q17" s="15">
        <v>252.56275759764219</v>
      </c>
      <c r="R17" s="14">
        <v>1805950.0100000002</v>
      </c>
      <c r="S17" s="15">
        <v>239.6896947537324</v>
      </c>
      <c r="T17" s="14">
        <v>7163637.5599999996</v>
      </c>
      <c r="U17" s="15">
        <v>244.75410117345999</v>
      </c>
    </row>
    <row r="18" spans="1:21" x14ac:dyDescent="0.25">
      <c r="A18" s="57" t="s">
        <v>38</v>
      </c>
      <c r="B18" s="58">
        <v>14142</v>
      </c>
      <c r="C18" s="59">
        <v>223.39470013434999</v>
      </c>
      <c r="D18" s="58">
        <v>10843</v>
      </c>
      <c r="E18" s="59">
        <v>261.16094156629998</v>
      </c>
      <c r="F18" s="58">
        <v>5865</v>
      </c>
      <c r="G18" s="59">
        <v>254.36608984724</v>
      </c>
      <c r="H18" s="58">
        <v>38952</v>
      </c>
      <c r="I18" s="59">
        <v>249.91726598387001</v>
      </c>
      <c r="J18" s="58">
        <v>7000</v>
      </c>
      <c r="K18" s="59">
        <v>252.34814049612999</v>
      </c>
      <c r="L18" s="58">
        <v>14142</v>
      </c>
      <c r="M18" s="59">
        <v>224.2916319686</v>
      </c>
      <c r="N18" s="58">
        <v>10843</v>
      </c>
      <c r="O18" s="59">
        <v>259.99111679456411</v>
      </c>
      <c r="P18" s="58">
        <v>51817</v>
      </c>
      <c r="Q18" s="59">
        <v>250.74920286837525</v>
      </c>
      <c r="R18" s="58">
        <v>5000</v>
      </c>
      <c r="S18" s="59">
        <v>258.43500068200007</v>
      </c>
      <c r="T18" s="58">
        <v>81802</v>
      </c>
      <c r="U18" s="60">
        <v>247.87000791111001</v>
      </c>
    </row>
    <row r="19" spans="1:21" hidden="1" x14ac:dyDescent="0.25">
      <c r="A19" s="57" t="s">
        <v>39</v>
      </c>
      <c r="B19" s="58">
        <v>0</v>
      </c>
      <c r="C19" s="59">
        <v>0</v>
      </c>
      <c r="D19" s="58">
        <v>0</v>
      </c>
      <c r="E19" s="59">
        <v>0</v>
      </c>
      <c r="F19" s="58">
        <v>0</v>
      </c>
      <c r="G19" s="59">
        <v>0</v>
      </c>
      <c r="H19" s="58">
        <v>0</v>
      </c>
      <c r="I19" s="59">
        <v>0</v>
      </c>
      <c r="J19" s="58">
        <v>0</v>
      </c>
      <c r="K19" s="59">
        <v>0</v>
      </c>
      <c r="L19" s="58">
        <v>0</v>
      </c>
      <c r="M19" s="59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60">
        <v>0</v>
      </c>
    </row>
    <row r="20" spans="1:21" hidden="1" x14ac:dyDescent="0.25">
      <c r="A20" s="57" t="s">
        <v>40</v>
      </c>
      <c r="B20" s="58">
        <v>0</v>
      </c>
      <c r="C20" s="59">
        <v>0</v>
      </c>
      <c r="D20" s="58">
        <v>0</v>
      </c>
      <c r="E20" s="59">
        <v>0</v>
      </c>
      <c r="F20" s="58">
        <v>0</v>
      </c>
      <c r="G20" s="59">
        <v>0</v>
      </c>
      <c r="H20" s="58">
        <v>0</v>
      </c>
      <c r="I20" s="59">
        <v>0</v>
      </c>
      <c r="J20" s="58">
        <v>0</v>
      </c>
      <c r="K20" s="59">
        <v>0</v>
      </c>
      <c r="L20" s="58">
        <v>0</v>
      </c>
      <c r="M20" s="59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60">
        <v>0</v>
      </c>
    </row>
    <row r="21" spans="1:21" hidden="1" x14ac:dyDescent="0.25">
      <c r="A21" s="57" t="s">
        <v>41</v>
      </c>
      <c r="B21" s="58">
        <v>0</v>
      </c>
      <c r="C21" s="59">
        <v>0</v>
      </c>
      <c r="D21" s="58">
        <v>0</v>
      </c>
      <c r="E21" s="59">
        <v>0</v>
      </c>
      <c r="F21" s="58">
        <v>0</v>
      </c>
      <c r="G21" s="59">
        <v>0</v>
      </c>
      <c r="H21" s="58">
        <v>0</v>
      </c>
      <c r="I21" s="59">
        <v>0</v>
      </c>
      <c r="J21" s="58">
        <v>0</v>
      </c>
      <c r="K21" s="59">
        <v>0</v>
      </c>
      <c r="L21" s="58">
        <v>0</v>
      </c>
      <c r="M21" s="59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60">
        <v>0</v>
      </c>
    </row>
    <row r="22" spans="1:21" hidden="1" x14ac:dyDescent="0.25">
      <c r="A22" s="57" t="s">
        <v>42</v>
      </c>
      <c r="B22" s="58">
        <v>0</v>
      </c>
      <c r="C22" s="59">
        <v>0</v>
      </c>
      <c r="D22" s="58">
        <v>0</v>
      </c>
      <c r="E22" s="59">
        <v>0</v>
      </c>
      <c r="F22" s="58">
        <v>0</v>
      </c>
      <c r="G22" s="59">
        <v>0</v>
      </c>
      <c r="H22" s="58">
        <v>0</v>
      </c>
      <c r="I22" s="59">
        <v>0</v>
      </c>
      <c r="J22" s="58">
        <v>0</v>
      </c>
      <c r="K22" s="59">
        <v>0</v>
      </c>
      <c r="L22" s="58">
        <v>0</v>
      </c>
      <c r="M22" s="59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60">
        <v>0</v>
      </c>
    </row>
    <row r="23" spans="1:21" hidden="1" x14ac:dyDescent="0.25">
      <c r="A23" s="57" t="s">
        <v>43</v>
      </c>
      <c r="B23" s="58">
        <v>0</v>
      </c>
      <c r="C23" s="59">
        <v>0</v>
      </c>
      <c r="D23" s="58">
        <v>0</v>
      </c>
      <c r="E23" s="59">
        <v>0</v>
      </c>
      <c r="F23" s="58">
        <v>0</v>
      </c>
      <c r="G23" s="59">
        <v>0</v>
      </c>
      <c r="H23" s="58">
        <v>0</v>
      </c>
      <c r="I23" s="59">
        <v>0</v>
      </c>
      <c r="J23" s="58">
        <v>0</v>
      </c>
      <c r="K23" s="59">
        <v>0</v>
      </c>
      <c r="L23" s="58">
        <v>0</v>
      </c>
      <c r="M23" s="59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60">
        <v>0</v>
      </c>
    </row>
    <row r="24" spans="1:21" hidden="1" x14ac:dyDescent="0.25">
      <c r="A24" s="57" t="s">
        <v>44</v>
      </c>
      <c r="B24" s="58">
        <v>0</v>
      </c>
      <c r="C24" s="59">
        <v>0</v>
      </c>
      <c r="D24" s="58">
        <v>0</v>
      </c>
      <c r="E24" s="59">
        <v>0</v>
      </c>
      <c r="F24" s="58">
        <v>0</v>
      </c>
      <c r="G24" s="59">
        <v>0</v>
      </c>
      <c r="H24" s="58">
        <v>0</v>
      </c>
      <c r="I24" s="59">
        <v>0</v>
      </c>
      <c r="J24" s="58">
        <v>0</v>
      </c>
      <c r="K24" s="59">
        <v>0</v>
      </c>
      <c r="L24" s="58">
        <v>0</v>
      </c>
      <c r="M24" s="59">
        <v>0</v>
      </c>
      <c r="N24" s="58">
        <v>0</v>
      </c>
      <c r="O24" s="59">
        <v>0</v>
      </c>
      <c r="P24" s="58">
        <v>0</v>
      </c>
      <c r="Q24" s="59">
        <v>0</v>
      </c>
      <c r="R24" s="58">
        <v>0</v>
      </c>
      <c r="S24" s="59">
        <v>0</v>
      </c>
      <c r="T24" s="58">
        <v>0</v>
      </c>
      <c r="U24" s="60">
        <v>0</v>
      </c>
    </row>
    <row r="25" spans="1:21" hidden="1" x14ac:dyDescent="0.25">
      <c r="A25" s="57" t="s">
        <v>45</v>
      </c>
      <c r="B25" s="58">
        <v>0</v>
      </c>
      <c r="C25" s="59">
        <v>0</v>
      </c>
      <c r="D25" s="58">
        <v>0</v>
      </c>
      <c r="E25" s="59">
        <v>0</v>
      </c>
      <c r="F25" s="58">
        <v>0</v>
      </c>
      <c r="G25" s="59">
        <v>0</v>
      </c>
      <c r="H25" s="58">
        <v>0</v>
      </c>
      <c r="I25" s="59">
        <v>0</v>
      </c>
      <c r="J25" s="58">
        <v>0</v>
      </c>
      <c r="K25" s="59">
        <v>0</v>
      </c>
      <c r="L25" s="58">
        <v>0</v>
      </c>
      <c r="M25" s="59">
        <v>0</v>
      </c>
      <c r="N25" s="58">
        <v>0</v>
      </c>
      <c r="O25" s="59">
        <v>0</v>
      </c>
      <c r="P25" s="58">
        <v>0</v>
      </c>
      <c r="Q25" s="59">
        <v>0</v>
      </c>
      <c r="R25" s="58">
        <v>0</v>
      </c>
      <c r="S25" s="59">
        <v>0</v>
      </c>
      <c r="T25" s="58">
        <v>0</v>
      </c>
      <c r="U25" s="60">
        <v>0</v>
      </c>
    </row>
    <row r="26" spans="1:21" hidden="1" x14ac:dyDescent="0.25">
      <c r="A26" s="57" t="s">
        <v>46</v>
      </c>
      <c r="B26" s="58">
        <v>0</v>
      </c>
      <c r="C26" s="59">
        <v>0</v>
      </c>
      <c r="D26" s="58">
        <v>0</v>
      </c>
      <c r="E26" s="59">
        <v>0</v>
      </c>
      <c r="F26" s="58">
        <v>0</v>
      </c>
      <c r="G26" s="59">
        <v>0</v>
      </c>
      <c r="H26" s="58">
        <v>0</v>
      </c>
      <c r="I26" s="59">
        <v>0</v>
      </c>
      <c r="J26" s="58">
        <v>0</v>
      </c>
      <c r="K26" s="59">
        <v>0</v>
      </c>
      <c r="L26" s="58">
        <v>0</v>
      </c>
      <c r="M26" s="59">
        <v>0</v>
      </c>
      <c r="N26" s="58">
        <v>0</v>
      </c>
      <c r="O26" s="59">
        <v>0</v>
      </c>
      <c r="P26" s="58">
        <v>0</v>
      </c>
      <c r="Q26" s="59">
        <v>0</v>
      </c>
      <c r="R26" s="58">
        <v>0</v>
      </c>
      <c r="S26" s="59">
        <v>0</v>
      </c>
      <c r="T26" s="58">
        <v>0</v>
      </c>
      <c r="U26" s="60">
        <v>0</v>
      </c>
    </row>
    <row r="27" spans="1:21" hidden="1" x14ac:dyDescent="0.25">
      <c r="A27" s="57" t="s">
        <v>47</v>
      </c>
      <c r="B27" s="58">
        <v>0</v>
      </c>
      <c r="C27" s="59">
        <v>0</v>
      </c>
      <c r="D27" s="58">
        <v>0</v>
      </c>
      <c r="E27" s="59">
        <v>0</v>
      </c>
      <c r="F27" s="58">
        <v>0</v>
      </c>
      <c r="G27" s="59">
        <v>0</v>
      </c>
      <c r="H27" s="58">
        <v>0</v>
      </c>
      <c r="I27" s="59">
        <v>0</v>
      </c>
      <c r="J27" s="58">
        <v>0</v>
      </c>
      <c r="K27" s="59">
        <v>0</v>
      </c>
      <c r="L27" s="58">
        <v>0</v>
      </c>
      <c r="M27" s="59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60">
        <v>0</v>
      </c>
    </row>
    <row r="28" spans="1:21" hidden="1" x14ac:dyDescent="0.25">
      <c r="A28" s="57" t="s">
        <v>48</v>
      </c>
      <c r="B28" s="58">
        <v>0</v>
      </c>
      <c r="C28" s="59">
        <v>0</v>
      </c>
      <c r="D28" s="58">
        <v>0</v>
      </c>
      <c r="E28" s="59">
        <v>0</v>
      </c>
      <c r="F28" s="58">
        <v>0</v>
      </c>
      <c r="G28" s="59">
        <v>0</v>
      </c>
      <c r="H28" s="58">
        <v>0</v>
      </c>
      <c r="I28" s="59">
        <v>0</v>
      </c>
      <c r="J28" s="58">
        <v>0</v>
      </c>
      <c r="K28" s="59">
        <v>0</v>
      </c>
      <c r="L28" s="58">
        <v>0</v>
      </c>
      <c r="M28" s="59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60">
        <v>0</v>
      </c>
    </row>
    <row r="29" spans="1:21" hidden="1" x14ac:dyDescent="0.25">
      <c r="A29" s="57" t="s">
        <v>49</v>
      </c>
      <c r="B29" s="58">
        <v>0</v>
      </c>
      <c r="C29" s="59">
        <v>0</v>
      </c>
      <c r="D29" s="58">
        <v>0</v>
      </c>
      <c r="E29" s="59">
        <v>0</v>
      </c>
      <c r="F29" s="58">
        <v>0</v>
      </c>
      <c r="G29" s="59">
        <v>0</v>
      </c>
      <c r="H29" s="58">
        <v>0</v>
      </c>
      <c r="I29" s="59">
        <v>0</v>
      </c>
      <c r="J29" s="58">
        <v>0</v>
      </c>
      <c r="K29" s="59">
        <v>0</v>
      </c>
      <c r="L29" s="58">
        <v>0</v>
      </c>
      <c r="M29" s="59">
        <v>0</v>
      </c>
      <c r="N29" s="58">
        <v>0</v>
      </c>
      <c r="O29" s="59">
        <v>0</v>
      </c>
      <c r="P29" s="58">
        <v>0</v>
      </c>
      <c r="Q29" s="59">
        <v>0</v>
      </c>
      <c r="R29" s="58">
        <v>0</v>
      </c>
      <c r="S29" s="59">
        <v>0</v>
      </c>
      <c r="T29" s="58">
        <v>0</v>
      </c>
      <c r="U29" s="60">
        <v>0</v>
      </c>
    </row>
    <row r="30" spans="1:21" hidden="1" x14ac:dyDescent="0.25">
      <c r="A30" s="57" t="s">
        <v>50</v>
      </c>
      <c r="B30" s="58">
        <v>0</v>
      </c>
      <c r="C30" s="59">
        <v>0</v>
      </c>
      <c r="D30" s="58">
        <v>0</v>
      </c>
      <c r="E30" s="59">
        <v>0</v>
      </c>
      <c r="F30" s="58">
        <v>0</v>
      </c>
      <c r="G30" s="59">
        <v>0</v>
      </c>
      <c r="H30" s="58">
        <v>0</v>
      </c>
      <c r="I30" s="59">
        <v>0</v>
      </c>
      <c r="J30" s="58">
        <v>0</v>
      </c>
      <c r="K30" s="59">
        <v>0</v>
      </c>
      <c r="L30" s="58">
        <v>0</v>
      </c>
      <c r="M30" s="59">
        <v>0</v>
      </c>
      <c r="N30" s="58">
        <v>0</v>
      </c>
      <c r="O30" s="59">
        <v>0</v>
      </c>
      <c r="P30" s="58">
        <v>0</v>
      </c>
      <c r="Q30" s="59">
        <v>0</v>
      </c>
      <c r="R30" s="58">
        <v>0</v>
      </c>
      <c r="S30" s="59">
        <v>0</v>
      </c>
      <c r="T30" s="58">
        <v>0</v>
      </c>
      <c r="U30" s="60">
        <v>0</v>
      </c>
    </row>
    <row r="31" spans="1:21" hidden="1" x14ac:dyDescent="0.25">
      <c r="A31" s="57" t="s">
        <v>51</v>
      </c>
      <c r="B31" s="58">
        <v>0</v>
      </c>
      <c r="C31" s="59">
        <v>0</v>
      </c>
      <c r="D31" s="58">
        <v>0</v>
      </c>
      <c r="E31" s="59">
        <v>0</v>
      </c>
      <c r="F31" s="58">
        <v>0</v>
      </c>
      <c r="G31" s="59">
        <v>0</v>
      </c>
      <c r="H31" s="58">
        <v>0</v>
      </c>
      <c r="I31" s="59">
        <v>0</v>
      </c>
      <c r="J31" s="58">
        <v>0</v>
      </c>
      <c r="K31" s="59">
        <v>0</v>
      </c>
      <c r="L31" s="58">
        <v>0</v>
      </c>
      <c r="M31" s="59">
        <v>0</v>
      </c>
      <c r="N31" s="58">
        <v>0</v>
      </c>
      <c r="O31" s="59">
        <v>0</v>
      </c>
      <c r="P31" s="58">
        <v>0</v>
      </c>
      <c r="Q31" s="59">
        <v>0</v>
      </c>
      <c r="R31" s="58">
        <v>0</v>
      </c>
      <c r="S31" s="59">
        <v>0</v>
      </c>
      <c r="T31" s="58">
        <v>0</v>
      </c>
      <c r="U31" s="60">
        <v>0</v>
      </c>
    </row>
    <row r="32" spans="1:21" hidden="1" x14ac:dyDescent="0.25">
      <c r="A32" s="57" t="s">
        <v>52</v>
      </c>
      <c r="B32" s="58">
        <v>0</v>
      </c>
      <c r="C32" s="59">
        <v>0</v>
      </c>
      <c r="D32" s="58">
        <v>0</v>
      </c>
      <c r="E32" s="59">
        <v>0</v>
      </c>
      <c r="F32" s="58">
        <v>0</v>
      </c>
      <c r="G32" s="59">
        <v>0</v>
      </c>
      <c r="H32" s="58">
        <v>0</v>
      </c>
      <c r="I32" s="59">
        <v>0</v>
      </c>
      <c r="J32" s="58">
        <v>0</v>
      </c>
      <c r="K32" s="59">
        <v>0</v>
      </c>
      <c r="L32" s="58">
        <v>0</v>
      </c>
      <c r="M32" s="59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60">
        <v>0</v>
      </c>
    </row>
    <row r="33" spans="1:21" x14ac:dyDescent="0.25">
      <c r="A33" s="57" t="s">
        <v>53</v>
      </c>
      <c r="B33" s="58">
        <v>388775</v>
      </c>
      <c r="C33" s="59">
        <v>229.79836223368</v>
      </c>
      <c r="D33" s="58">
        <v>76413</v>
      </c>
      <c r="E33" s="59">
        <v>235.10247099993001</v>
      </c>
      <c r="F33" s="58">
        <v>50148</v>
      </c>
      <c r="G33" s="59">
        <v>267.55397296716001</v>
      </c>
      <c r="H33" s="58">
        <v>37012</v>
      </c>
      <c r="I33" s="59">
        <v>264.56325455709998</v>
      </c>
      <c r="J33" s="58">
        <v>60860</v>
      </c>
      <c r="K33" s="59">
        <v>232.99504354800999</v>
      </c>
      <c r="L33" s="58">
        <v>190697</v>
      </c>
      <c r="M33" s="59">
        <v>225.85744178304</v>
      </c>
      <c r="N33" s="58">
        <v>274491</v>
      </c>
      <c r="O33" s="59">
        <v>234.01279757157658</v>
      </c>
      <c r="P33" s="58">
        <v>148020</v>
      </c>
      <c r="Q33" s="59">
        <v>252.59687991048514</v>
      </c>
      <c r="R33" s="58">
        <v>378250</v>
      </c>
      <c r="S33" s="59">
        <v>225.15128754580306</v>
      </c>
      <c r="T33" s="58">
        <v>991458</v>
      </c>
      <c r="U33" s="60">
        <v>231.83796799507999</v>
      </c>
    </row>
    <row r="34" spans="1:21" x14ac:dyDescent="0.25">
      <c r="A34" s="57" t="s">
        <v>54</v>
      </c>
      <c r="B34" s="58">
        <v>238965</v>
      </c>
      <c r="C34" s="59">
        <v>198.07678811164999</v>
      </c>
      <c r="D34" s="58">
        <v>22500</v>
      </c>
      <c r="E34" s="59">
        <v>237.54480068756001</v>
      </c>
      <c r="F34" s="58">
        <v>62717</v>
      </c>
      <c r="G34" s="59">
        <v>214.34179117898</v>
      </c>
      <c r="H34" s="58">
        <v>0</v>
      </c>
      <c r="I34" s="59">
        <v>0</v>
      </c>
      <c r="J34" s="58">
        <v>27000</v>
      </c>
      <c r="K34" s="59">
        <v>212.65585606597</v>
      </c>
      <c r="L34" s="58">
        <v>120917</v>
      </c>
      <c r="M34" s="59">
        <v>193.35493592878001</v>
      </c>
      <c r="N34" s="58">
        <v>140548</v>
      </c>
      <c r="O34" s="59">
        <v>208.45745865376747</v>
      </c>
      <c r="P34" s="58">
        <v>89717</v>
      </c>
      <c r="Q34" s="59">
        <v>213.8344152295885</v>
      </c>
      <c r="R34" s="58">
        <v>123000</v>
      </c>
      <c r="S34" s="59">
        <v>195.95474448452032</v>
      </c>
      <c r="T34" s="58">
        <v>474182</v>
      </c>
      <c r="U34" s="60">
        <v>202.38050682926999</v>
      </c>
    </row>
    <row r="35" spans="1:21" x14ac:dyDescent="0.25">
      <c r="A35" s="57" t="s">
        <v>55</v>
      </c>
      <c r="B35" s="58">
        <v>8980</v>
      </c>
      <c r="C35" s="59">
        <v>242.31477033408001</v>
      </c>
      <c r="D35" s="58">
        <v>4485</v>
      </c>
      <c r="E35" s="59">
        <v>254.96588056717999</v>
      </c>
      <c r="F35" s="58">
        <v>0</v>
      </c>
      <c r="G35" s="59">
        <v>0</v>
      </c>
      <c r="H35" s="58">
        <v>4000</v>
      </c>
      <c r="I35" s="59">
        <v>251.07604609296001</v>
      </c>
      <c r="J35" s="58">
        <v>0</v>
      </c>
      <c r="K35" s="59">
        <v>0</v>
      </c>
      <c r="L35" s="58">
        <v>8980</v>
      </c>
      <c r="M35" s="59">
        <v>242.31477033408001</v>
      </c>
      <c r="N35" s="58">
        <v>4485</v>
      </c>
      <c r="O35" s="59">
        <v>254.96588056717087</v>
      </c>
      <c r="P35" s="58">
        <v>4000</v>
      </c>
      <c r="Q35" s="59">
        <v>251.07604609295004</v>
      </c>
      <c r="R35" s="58">
        <v>5000</v>
      </c>
      <c r="S35" s="59">
        <v>250.57234825368002</v>
      </c>
      <c r="T35" s="58">
        <v>22465</v>
      </c>
      <c r="U35" s="60">
        <v>248.23835021517999</v>
      </c>
    </row>
    <row r="36" spans="1:21" x14ac:dyDescent="0.25">
      <c r="A36" s="57" t="s">
        <v>56</v>
      </c>
      <c r="B36" s="58">
        <v>10761</v>
      </c>
      <c r="C36" s="59">
        <v>217.81800776879001</v>
      </c>
      <c r="D36" s="58">
        <v>6539</v>
      </c>
      <c r="E36" s="59">
        <v>252.21331867685001</v>
      </c>
      <c r="F36" s="58">
        <v>6336</v>
      </c>
      <c r="G36" s="59">
        <v>240.43253445478001</v>
      </c>
      <c r="H36" s="58">
        <v>0</v>
      </c>
      <c r="I36" s="59">
        <v>0</v>
      </c>
      <c r="J36" s="58">
        <v>0</v>
      </c>
      <c r="K36" s="59">
        <v>0</v>
      </c>
      <c r="L36" s="58">
        <v>10761</v>
      </c>
      <c r="M36" s="59">
        <v>218.10096381376999</v>
      </c>
      <c r="N36" s="58">
        <v>6539</v>
      </c>
      <c r="O36" s="59">
        <v>251.74766796573192</v>
      </c>
      <c r="P36" s="58">
        <v>6336</v>
      </c>
      <c r="Q36" s="59">
        <v>240.43253445478214</v>
      </c>
      <c r="R36" s="58">
        <v>6000</v>
      </c>
      <c r="S36" s="59">
        <v>225.43211240368328</v>
      </c>
      <c r="T36" s="58">
        <v>29636</v>
      </c>
      <c r="U36" s="60">
        <v>231.78349592238001</v>
      </c>
    </row>
    <row r="37" spans="1:21" x14ac:dyDescent="0.25">
      <c r="A37" s="57" t="s">
        <v>57</v>
      </c>
      <c r="B37" s="58">
        <v>1608351.01</v>
      </c>
      <c r="C37" s="59">
        <v>245.55730870291001</v>
      </c>
      <c r="D37" s="58">
        <v>443048</v>
      </c>
      <c r="E37" s="59">
        <v>260.2677337705</v>
      </c>
      <c r="F37" s="58">
        <v>483061</v>
      </c>
      <c r="G37" s="59">
        <v>249.14686871308999</v>
      </c>
      <c r="H37" s="58">
        <v>612285</v>
      </c>
      <c r="I37" s="59">
        <v>257.48383533204998</v>
      </c>
      <c r="J37" s="58">
        <v>405000</v>
      </c>
      <c r="K37" s="59">
        <v>254.11011265113001</v>
      </c>
      <c r="L37" s="58">
        <v>988175.01</v>
      </c>
      <c r="M37" s="59">
        <v>239.46905093481001</v>
      </c>
      <c r="N37" s="58">
        <v>1063224</v>
      </c>
      <c r="O37" s="59">
        <v>257.34568874908166</v>
      </c>
      <c r="P37" s="58">
        <v>1500346</v>
      </c>
      <c r="Q37" s="59">
        <v>253.88891714805786</v>
      </c>
      <c r="R37" s="58">
        <v>1065700.0099999998</v>
      </c>
      <c r="S37" s="59">
        <v>245.09730737407986</v>
      </c>
      <c r="T37" s="58">
        <v>4617445.0199999996</v>
      </c>
      <c r="U37" s="60">
        <v>249.56980832306999</v>
      </c>
    </row>
    <row r="38" spans="1:21" x14ac:dyDescent="0.25">
      <c r="A38" s="57" t="s">
        <v>58</v>
      </c>
      <c r="B38" s="58">
        <v>12331</v>
      </c>
      <c r="C38" s="59">
        <v>305.21985119617</v>
      </c>
      <c r="D38" s="58">
        <v>0</v>
      </c>
      <c r="E38" s="59">
        <v>0</v>
      </c>
      <c r="F38" s="58">
        <v>0</v>
      </c>
      <c r="G38" s="59">
        <v>0</v>
      </c>
      <c r="H38" s="58">
        <v>7000</v>
      </c>
      <c r="I38" s="59">
        <v>308.53464609653997</v>
      </c>
      <c r="J38" s="58">
        <v>0</v>
      </c>
      <c r="K38" s="59">
        <v>0</v>
      </c>
      <c r="L38" s="58">
        <v>6836</v>
      </c>
      <c r="M38" s="59">
        <v>307.02936704212999</v>
      </c>
      <c r="N38" s="58">
        <v>5495</v>
      </c>
      <c r="O38" s="59">
        <v>302.96874103730653</v>
      </c>
      <c r="P38" s="58">
        <v>7000</v>
      </c>
      <c r="Q38" s="59">
        <v>308.53464609654287</v>
      </c>
      <c r="R38" s="58">
        <v>9500</v>
      </c>
      <c r="S38" s="59">
        <v>300.29092351723159</v>
      </c>
      <c r="T38" s="58">
        <v>28831</v>
      </c>
      <c r="U38" s="60">
        <v>304.40055083727998</v>
      </c>
    </row>
    <row r="39" spans="1:21" x14ac:dyDescent="0.25">
      <c r="A39" s="57" t="s">
        <v>59</v>
      </c>
      <c r="B39" s="58">
        <v>0</v>
      </c>
      <c r="C39" s="59">
        <v>0</v>
      </c>
      <c r="D39" s="58">
        <v>0</v>
      </c>
      <c r="E39" s="59">
        <v>0</v>
      </c>
      <c r="F39" s="58">
        <v>0</v>
      </c>
      <c r="G39" s="59">
        <v>0</v>
      </c>
      <c r="H39" s="58">
        <v>0</v>
      </c>
      <c r="I39" s="59">
        <v>0</v>
      </c>
      <c r="J39" s="58">
        <v>0</v>
      </c>
      <c r="K39" s="59">
        <v>0</v>
      </c>
      <c r="L39" s="58">
        <v>0</v>
      </c>
      <c r="M39" s="59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60">
        <v>0</v>
      </c>
    </row>
    <row r="40" spans="1:21" x14ac:dyDescent="0.25">
      <c r="A40" s="57" t="s">
        <v>60</v>
      </c>
      <c r="B40" s="58">
        <v>127562</v>
      </c>
      <c r="C40" s="59">
        <v>258.79104324564003</v>
      </c>
      <c r="D40" s="58">
        <v>10898</v>
      </c>
      <c r="E40" s="59">
        <v>248.12398594971</v>
      </c>
      <c r="F40" s="58">
        <v>15960</v>
      </c>
      <c r="G40" s="59">
        <v>252.86458444921001</v>
      </c>
      <c r="H40" s="58">
        <v>26000</v>
      </c>
      <c r="I40" s="59">
        <v>273.28541489872998</v>
      </c>
      <c r="J40" s="58">
        <v>10000</v>
      </c>
      <c r="K40" s="59">
        <v>234.73201633842999</v>
      </c>
      <c r="L40" s="58">
        <v>57916</v>
      </c>
      <c r="M40" s="59">
        <v>253.76174779163</v>
      </c>
      <c r="N40" s="58">
        <v>80544</v>
      </c>
      <c r="O40" s="59">
        <v>260.96410498957039</v>
      </c>
      <c r="P40" s="58">
        <v>51960</v>
      </c>
      <c r="Q40" s="59">
        <v>259.59314315937263</v>
      </c>
      <c r="R40" s="58">
        <v>57200</v>
      </c>
      <c r="S40" s="59">
        <v>249.49801291968529</v>
      </c>
      <c r="T40" s="58">
        <v>247620</v>
      </c>
      <c r="U40" s="60">
        <v>256.34320456726999</v>
      </c>
    </row>
    <row r="41" spans="1:21" x14ac:dyDescent="0.25">
      <c r="A41" s="57" t="s">
        <v>61</v>
      </c>
      <c r="B41" s="58">
        <v>87186</v>
      </c>
      <c r="C41" s="59">
        <v>231.36768515014001</v>
      </c>
      <c r="D41" s="58">
        <v>21984</v>
      </c>
      <c r="E41" s="59">
        <v>259.71472670629998</v>
      </c>
      <c r="F41" s="58">
        <v>8000</v>
      </c>
      <c r="G41" s="59">
        <v>286.71388443798998</v>
      </c>
      <c r="H41" s="58">
        <v>0</v>
      </c>
      <c r="I41" s="59">
        <v>0</v>
      </c>
      <c r="J41" s="58">
        <v>8000</v>
      </c>
      <c r="K41" s="59">
        <v>271.74131633843001</v>
      </c>
      <c r="L41" s="58">
        <v>73737</v>
      </c>
      <c r="M41" s="59">
        <v>228.03395047533999</v>
      </c>
      <c r="N41" s="58">
        <v>35433</v>
      </c>
      <c r="O41" s="59">
        <v>255.89287227191755</v>
      </c>
      <c r="P41" s="58">
        <v>16000</v>
      </c>
      <c r="Q41" s="59">
        <v>279.2276003882501</v>
      </c>
      <c r="R41" s="58">
        <v>39000</v>
      </c>
      <c r="S41" s="59">
        <v>265.48959309912829</v>
      </c>
      <c r="T41" s="58">
        <v>164170</v>
      </c>
      <c r="U41" s="60">
        <v>247.93401526764001</v>
      </c>
    </row>
    <row r="42" spans="1:21" x14ac:dyDescent="0.25">
      <c r="A42" s="57" t="s">
        <v>62</v>
      </c>
      <c r="B42" s="58">
        <v>42612</v>
      </c>
      <c r="C42" s="59">
        <v>248.35008653666</v>
      </c>
      <c r="D42" s="58">
        <v>0</v>
      </c>
      <c r="E42" s="59">
        <v>0</v>
      </c>
      <c r="F42" s="58">
        <v>23984</v>
      </c>
      <c r="G42" s="59">
        <v>240.77508958774001</v>
      </c>
      <c r="H42" s="58">
        <v>7000</v>
      </c>
      <c r="I42" s="59">
        <v>301.54304609654002</v>
      </c>
      <c r="J42" s="58">
        <v>10000</v>
      </c>
      <c r="K42" s="59">
        <v>295.62162591843003</v>
      </c>
      <c r="L42" s="58">
        <v>35145</v>
      </c>
      <c r="M42" s="59">
        <v>240.92126275429999</v>
      </c>
      <c r="N42" s="58">
        <v>7467</v>
      </c>
      <c r="O42" s="59">
        <v>283.31540216956284</v>
      </c>
      <c r="P42" s="58">
        <v>40984</v>
      </c>
      <c r="Q42" s="59">
        <v>264.53658331378097</v>
      </c>
      <c r="R42" s="58">
        <v>33300</v>
      </c>
      <c r="S42" s="59">
        <v>289.76452689051058</v>
      </c>
      <c r="T42" s="58">
        <v>116896</v>
      </c>
      <c r="U42" s="60">
        <v>265.82278233203999</v>
      </c>
    </row>
    <row r="43" spans="1:21" x14ac:dyDescent="0.25">
      <c r="A43" s="57" t="s">
        <v>63</v>
      </c>
      <c r="B43" s="58">
        <v>149885.87</v>
      </c>
      <c r="C43" s="59">
        <v>254.27856146280001</v>
      </c>
      <c r="D43" s="58">
        <v>37269.67</v>
      </c>
      <c r="E43" s="59">
        <v>243.40795486767999</v>
      </c>
      <c r="F43" s="58">
        <v>49731</v>
      </c>
      <c r="G43" s="59">
        <v>245.71510139413999</v>
      </c>
      <c r="H43" s="58">
        <v>35102</v>
      </c>
      <c r="I43" s="59">
        <v>244.12446956617001</v>
      </c>
      <c r="J43" s="58">
        <v>33000</v>
      </c>
      <c r="K43" s="59">
        <v>270.0978567359</v>
      </c>
      <c r="L43" s="58">
        <v>91562.3</v>
      </c>
      <c r="M43" s="59">
        <v>255.99545216536001</v>
      </c>
      <c r="N43" s="58">
        <v>95593.24</v>
      </c>
      <c r="O43" s="59">
        <v>248.39586115809712</v>
      </c>
      <c r="P43" s="58">
        <v>117832.99999999999</v>
      </c>
      <c r="Q43" s="59">
        <v>252.06982857458439</v>
      </c>
      <c r="R43" s="58">
        <v>84000.000000000015</v>
      </c>
      <c r="S43" s="59">
        <v>254.48289552632153</v>
      </c>
      <c r="T43" s="58">
        <v>388988.54</v>
      </c>
      <c r="U43" s="60">
        <v>252.61208182414001</v>
      </c>
    </row>
    <row r="44" spans="1:21" hidden="1" outlineLevel="1" x14ac:dyDescent="0.25">
      <c r="A44" s="57" t="s">
        <v>64</v>
      </c>
      <c r="B44" s="58">
        <v>0</v>
      </c>
      <c r="C44" s="59">
        <v>0</v>
      </c>
      <c r="D44" s="58">
        <v>0</v>
      </c>
      <c r="E44" s="59">
        <v>0</v>
      </c>
      <c r="F44" s="58">
        <v>0</v>
      </c>
      <c r="G44" s="59">
        <v>0</v>
      </c>
      <c r="H44" s="58">
        <v>0</v>
      </c>
      <c r="I44" s="59">
        <v>0</v>
      </c>
      <c r="J44" s="58">
        <v>0</v>
      </c>
      <c r="K44" s="59">
        <v>0</v>
      </c>
      <c r="L44" s="58">
        <v>0</v>
      </c>
      <c r="M44" s="59">
        <v>0</v>
      </c>
      <c r="N44" s="58">
        <v>0</v>
      </c>
      <c r="O44" s="59">
        <v>0</v>
      </c>
      <c r="P44" s="58">
        <v>0</v>
      </c>
      <c r="Q44" s="59">
        <v>0</v>
      </c>
      <c r="R44" s="58">
        <v>0</v>
      </c>
      <c r="S44" s="59">
        <v>0</v>
      </c>
      <c r="T44" s="58">
        <v>0</v>
      </c>
      <c r="U44" s="60">
        <v>0</v>
      </c>
    </row>
    <row r="45" spans="1:21" collapsed="1" x14ac:dyDescent="0.25">
      <c r="A45" s="57" t="s">
        <v>65</v>
      </c>
      <c r="B45" s="58">
        <v>72</v>
      </c>
      <c r="C45" s="59">
        <v>826.23589722222005</v>
      </c>
      <c r="D45" s="58">
        <v>0</v>
      </c>
      <c r="E45" s="59">
        <v>0</v>
      </c>
      <c r="F45" s="58">
        <v>36</v>
      </c>
      <c r="G45" s="59">
        <v>805.30479166666998</v>
      </c>
      <c r="H45" s="58">
        <v>0</v>
      </c>
      <c r="I45" s="59">
        <v>0</v>
      </c>
      <c r="J45" s="58">
        <v>36</v>
      </c>
      <c r="K45" s="59">
        <v>817.24101388889005</v>
      </c>
      <c r="L45" s="58">
        <v>36</v>
      </c>
      <c r="M45" s="59">
        <v>850.89941666667005</v>
      </c>
      <c r="N45" s="58">
        <v>36</v>
      </c>
      <c r="O45" s="59">
        <v>801.57237777777448</v>
      </c>
      <c r="P45" s="58">
        <v>72</v>
      </c>
      <c r="Q45" s="59">
        <v>811.27290277777786</v>
      </c>
      <c r="R45" s="58">
        <v>0</v>
      </c>
      <c r="S45" s="59">
        <v>0</v>
      </c>
      <c r="T45" s="58">
        <v>144</v>
      </c>
      <c r="U45" s="60">
        <v>818.75440000000003</v>
      </c>
    </row>
    <row r="46" spans="1:21" hidden="1" outlineLevel="1" x14ac:dyDescent="0.25">
      <c r="A46" s="57" t="s">
        <v>66</v>
      </c>
      <c r="B46" s="58">
        <v>0</v>
      </c>
      <c r="C46" s="59">
        <v>0</v>
      </c>
      <c r="D46" s="58">
        <v>0</v>
      </c>
      <c r="E46" s="59">
        <v>0</v>
      </c>
      <c r="F46" s="58">
        <v>0</v>
      </c>
      <c r="G46" s="59">
        <v>0</v>
      </c>
      <c r="H46" s="58">
        <v>0</v>
      </c>
      <c r="I46" s="59">
        <v>0</v>
      </c>
      <c r="J46" s="58">
        <v>0</v>
      </c>
      <c r="K46" s="59">
        <v>0</v>
      </c>
      <c r="L46" s="58">
        <v>0</v>
      </c>
      <c r="M46" s="59">
        <v>0</v>
      </c>
      <c r="N46" s="58">
        <v>0</v>
      </c>
      <c r="O46" s="59">
        <v>0</v>
      </c>
      <c r="P46" s="58">
        <v>0</v>
      </c>
      <c r="Q46" s="59">
        <v>0</v>
      </c>
      <c r="R46" s="58">
        <v>0</v>
      </c>
      <c r="S46" s="59">
        <v>0</v>
      </c>
      <c r="T46" s="58">
        <v>0</v>
      </c>
      <c r="U46" s="60">
        <v>0</v>
      </c>
    </row>
    <row r="47" spans="1:21" collapsed="1" x14ac:dyDescent="0.25">
      <c r="B47" s="61"/>
      <c r="C47" s="62"/>
      <c r="D47" s="61"/>
      <c r="E47" s="62"/>
      <c r="F47" s="61"/>
      <c r="G47" s="62"/>
      <c r="H47" s="61"/>
      <c r="I47" s="62"/>
      <c r="J47" s="61"/>
      <c r="K47" s="62"/>
      <c r="L47" s="61"/>
      <c r="M47" s="62"/>
      <c r="N47" s="61"/>
      <c r="O47" s="62"/>
      <c r="P47" s="61"/>
      <c r="Q47" s="62"/>
      <c r="R47" s="61"/>
      <c r="S47" s="62"/>
      <c r="T47" s="61"/>
      <c r="U47" s="62"/>
    </row>
  </sheetData>
  <mergeCells count="11">
    <mergeCell ref="T2:U2"/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5" right="0.5" top="0.5" bottom="0.5" header="0.3" footer="0.3"/>
  <pageSetup paperSize="5" scale="58" orientation="landscape" r:id="rId1"/>
  <headerFooter differentFirst="1"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P21"/>
  <sheetViews>
    <sheetView zoomScaleNormal="100" workbookViewId="0">
      <selection activeCell="C19" sqref="C19"/>
    </sheetView>
  </sheetViews>
  <sheetFormatPr defaultColWidth="9.140625" defaultRowHeight="15" x14ac:dyDescent="0.25"/>
  <cols>
    <col min="1" max="1" width="10.28515625" customWidth="1"/>
    <col min="2" max="14" width="13.5703125" customWidth="1"/>
    <col min="15" max="15" width="10.28515625" customWidth="1"/>
    <col min="16" max="28" width="13.5703125" customWidth="1"/>
    <col min="29" max="29" width="10.28515625" customWidth="1"/>
    <col min="30" max="42" width="13.5703125" customWidth="1"/>
  </cols>
  <sheetData>
    <row r="1" spans="1:42" ht="27.75" x14ac:dyDescent="0.65">
      <c r="A1" s="78" t="s">
        <v>89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 t="str">
        <f>A1</f>
        <v>Two Year Rail Billings Forecast, by Grade - Nutrien</v>
      </c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 t="str">
        <f>A1</f>
        <v>Two Year Rail Billings Forecast, by Grade - Nutrien</v>
      </c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</row>
    <row r="2" spans="1:42" s="2" customFormat="1" ht="21.75" customHeight="1" x14ac:dyDescent="0.4">
      <c r="A2" s="63"/>
      <c r="B2" s="82" t="s">
        <v>67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63"/>
      <c r="P2" s="82" t="s">
        <v>68</v>
      </c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63"/>
      <c r="AD2" s="82" t="s">
        <v>69</v>
      </c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</row>
    <row r="3" spans="1:42" ht="34.5" customHeight="1" x14ac:dyDescent="0.25">
      <c r="A3" s="52"/>
      <c r="B3" s="64">
        <v>43466</v>
      </c>
      <c r="C3" s="64">
        <v>43497</v>
      </c>
      <c r="D3" s="64">
        <v>43525</v>
      </c>
      <c r="E3" s="64">
        <v>43556</v>
      </c>
      <c r="F3" s="64">
        <v>43586</v>
      </c>
      <c r="G3" s="64">
        <v>43617</v>
      </c>
      <c r="H3" s="64">
        <v>43647</v>
      </c>
      <c r="I3" s="64">
        <v>43678</v>
      </c>
      <c r="J3" s="64">
        <v>43709</v>
      </c>
      <c r="K3" s="64">
        <v>43739</v>
      </c>
      <c r="L3" s="64">
        <v>43770</v>
      </c>
      <c r="M3" s="64">
        <v>43800</v>
      </c>
      <c r="N3" s="81" t="s">
        <v>70</v>
      </c>
      <c r="O3" s="52"/>
      <c r="P3" s="64">
        <v>43831</v>
      </c>
      <c r="Q3" s="64">
        <v>43862</v>
      </c>
      <c r="R3" s="64">
        <v>43891</v>
      </c>
      <c r="S3" s="64">
        <v>43922</v>
      </c>
      <c r="T3" s="64">
        <v>43952</v>
      </c>
      <c r="U3" s="64">
        <v>43983</v>
      </c>
      <c r="V3" s="64">
        <v>44013</v>
      </c>
      <c r="W3" s="64">
        <v>44044</v>
      </c>
      <c r="X3" s="64">
        <v>44075</v>
      </c>
      <c r="Y3" s="64">
        <v>44105</v>
      </c>
      <c r="Z3" s="64">
        <v>44136</v>
      </c>
      <c r="AA3" s="64">
        <v>44166</v>
      </c>
      <c r="AB3" s="81" t="s">
        <v>71</v>
      </c>
      <c r="AC3" s="52"/>
      <c r="AD3" s="64">
        <v>44197</v>
      </c>
      <c r="AE3" s="64">
        <v>44228</v>
      </c>
      <c r="AF3" s="64">
        <v>44256</v>
      </c>
      <c r="AG3" s="64">
        <v>44287</v>
      </c>
      <c r="AH3" s="64">
        <v>44317</v>
      </c>
      <c r="AI3" s="64">
        <v>44348</v>
      </c>
      <c r="AJ3" s="64">
        <v>44378</v>
      </c>
      <c r="AK3" s="64">
        <v>44409</v>
      </c>
      <c r="AL3" s="64">
        <v>44440</v>
      </c>
      <c r="AM3" s="64">
        <v>44470</v>
      </c>
      <c r="AN3" s="64">
        <v>44501</v>
      </c>
      <c r="AO3" s="64">
        <v>44531</v>
      </c>
      <c r="AP3" s="81" t="s">
        <v>72</v>
      </c>
    </row>
    <row r="4" spans="1:42" ht="17.25" x14ac:dyDescent="0.4">
      <c r="A4" s="52"/>
      <c r="B4" s="65" t="s">
        <v>73</v>
      </c>
      <c r="C4" s="65" t="s">
        <v>73</v>
      </c>
      <c r="D4" s="65" t="s">
        <v>73</v>
      </c>
      <c r="E4" s="65" t="s">
        <v>73</v>
      </c>
      <c r="F4" s="65" t="s">
        <v>73</v>
      </c>
      <c r="G4" s="65" t="s">
        <v>74</v>
      </c>
      <c r="H4" s="65" t="s">
        <v>74</v>
      </c>
      <c r="I4" s="65" t="s">
        <v>74</v>
      </c>
      <c r="J4" s="65" t="s">
        <v>74</v>
      </c>
      <c r="K4" s="65" t="s">
        <v>74</v>
      </c>
      <c r="L4" s="65" t="s">
        <v>74</v>
      </c>
      <c r="M4" s="65" t="s">
        <v>74</v>
      </c>
      <c r="N4" s="81"/>
      <c r="O4" s="52"/>
      <c r="P4" s="65" t="s">
        <v>74</v>
      </c>
      <c r="Q4" s="65" t="s">
        <v>74</v>
      </c>
      <c r="R4" s="65" t="s">
        <v>74</v>
      </c>
      <c r="S4" s="65" t="s">
        <v>74</v>
      </c>
      <c r="T4" s="65" t="s">
        <v>74</v>
      </c>
      <c r="U4" s="65" t="s">
        <v>74</v>
      </c>
      <c r="V4" s="65" t="s">
        <v>74</v>
      </c>
      <c r="W4" s="65" t="s">
        <v>74</v>
      </c>
      <c r="X4" s="65" t="s">
        <v>74</v>
      </c>
      <c r="Y4" s="65" t="s">
        <v>74</v>
      </c>
      <c r="Z4" s="65" t="s">
        <v>74</v>
      </c>
      <c r="AA4" s="65" t="s">
        <v>74</v>
      </c>
      <c r="AB4" s="81"/>
      <c r="AC4" s="52"/>
      <c r="AD4" s="65" t="s">
        <v>74</v>
      </c>
      <c r="AE4" s="65" t="s">
        <v>74</v>
      </c>
      <c r="AF4" s="65" t="s">
        <v>74</v>
      </c>
      <c r="AG4" s="65" t="s">
        <v>74</v>
      </c>
      <c r="AH4" s="65" t="s">
        <v>74</v>
      </c>
      <c r="AI4" s="65" t="s">
        <v>74</v>
      </c>
      <c r="AJ4" s="65" t="s">
        <v>74</v>
      </c>
      <c r="AK4" s="65" t="s">
        <v>74</v>
      </c>
      <c r="AL4" s="65" t="s">
        <v>74</v>
      </c>
      <c r="AM4" s="65" t="s">
        <v>74</v>
      </c>
      <c r="AN4" s="65" t="s">
        <v>74</v>
      </c>
      <c r="AO4" s="65" t="s">
        <v>74</v>
      </c>
      <c r="AP4" s="81"/>
    </row>
    <row r="5" spans="1:42" x14ac:dyDescent="0.25">
      <c r="A5" s="55" t="s">
        <v>5</v>
      </c>
      <c r="B5" s="66">
        <f t="shared" ref="B5:M5" si="0">SUM(B6,B13)</f>
        <v>722517.66899999999</v>
      </c>
      <c r="C5" s="66">
        <f t="shared" si="0"/>
        <v>538093.95600000001</v>
      </c>
      <c r="D5" s="66">
        <f t="shared" si="0"/>
        <v>683253.58799999999</v>
      </c>
      <c r="E5" s="66">
        <f t="shared" si="0"/>
        <v>824932.23900000006</v>
      </c>
      <c r="F5" s="66">
        <f t="shared" si="0"/>
        <v>803328.70699999994</v>
      </c>
      <c r="G5" s="66">
        <f t="shared" si="0"/>
        <v>851347.74</v>
      </c>
      <c r="H5" s="66">
        <f t="shared" si="0"/>
        <v>820871</v>
      </c>
      <c r="I5" s="66">
        <f t="shared" si="0"/>
        <v>745717.5</v>
      </c>
      <c r="J5" s="66">
        <f t="shared" si="0"/>
        <v>826500</v>
      </c>
      <c r="K5" s="66">
        <f t="shared" si="0"/>
        <v>691501</v>
      </c>
      <c r="L5" s="66">
        <f t="shared" si="0"/>
        <v>638425</v>
      </c>
      <c r="M5" s="66">
        <f t="shared" si="0"/>
        <v>464399.5</v>
      </c>
      <c r="N5" s="67">
        <f>SUM(B5:M5)</f>
        <v>8610887.8990000002</v>
      </c>
      <c r="O5" s="55" t="s">
        <v>5</v>
      </c>
      <c r="P5" s="66">
        <f t="shared" ref="P5:AA5" si="1">SUM(P6,P13)</f>
        <v>650700</v>
      </c>
      <c r="Q5" s="66">
        <f t="shared" si="1"/>
        <v>678500</v>
      </c>
      <c r="R5" s="66">
        <f t="shared" si="1"/>
        <v>746940</v>
      </c>
      <c r="S5" s="66">
        <f t="shared" si="1"/>
        <v>781500</v>
      </c>
      <c r="T5" s="66">
        <f t="shared" si="1"/>
        <v>754000</v>
      </c>
      <c r="U5" s="66">
        <f t="shared" si="1"/>
        <v>777300</v>
      </c>
      <c r="V5" s="66">
        <f t="shared" si="1"/>
        <v>741650</v>
      </c>
      <c r="W5" s="66">
        <f t="shared" si="1"/>
        <v>793300</v>
      </c>
      <c r="X5" s="66">
        <f t="shared" si="1"/>
        <v>772100</v>
      </c>
      <c r="Y5" s="66">
        <f t="shared" si="1"/>
        <v>761620</v>
      </c>
      <c r="Z5" s="66">
        <f t="shared" si="1"/>
        <v>602200</v>
      </c>
      <c r="AA5" s="66">
        <f t="shared" si="1"/>
        <v>556100</v>
      </c>
      <c r="AB5" s="67">
        <f>SUM(P5:AA5)</f>
        <v>8615910</v>
      </c>
      <c r="AC5" s="55" t="s">
        <v>5</v>
      </c>
      <c r="AD5" s="66">
        <f>SUM(AD6,AD13)</f>
        <v>655961.53403430164</v>
      </c>
      <c r="AE5" s="66">
        <f>SUM(AE6,AE13)</f>
        <v>640878.20370774169</v>
      </c>
      <c r="AF5" s="66">
        <f>SUM(AF6,AF13)</f>
        <v>805992.25024929468</v>
      </c>
      <c r="AG5" s="66">
        <f>SUM(AG6,AG13)</f>
        <v>756713.33300185064</v>
      </c>
      <c r="AH5" s="66">
        <f t="shared" ref="AH5:AI5" si="2">SUM(AH6,AH13)</f>
        <v>812933.03760176362</v>
      </c>
      <c r="AI5" s="66">
        <f t="shared" si="2"/>
        <v>796252.81068081269</v>
      </c>
      <c r="AJ5" s="68"/>
      <c r="AK5" s="68"/>
      <c r="AL5" s="68"/>
      <c r="AM5" s="68"/>
      <c r="AN5" s="68"/>
      <c r="AO5" s="68"/>
      <c r="AP5" s="67">
        <f>SUM(AD5:AO5)</f>
        <v>4468731.1692757644</v>
      </c>
    </row>
    <row r="6" spans="1:42" x14ac:dyDescent="0.25">
      <c r="A6" s="56" t="s">
        <v>8</v>
      </c>
      <c r="B6" s="69">
        <f t="shared" ref="B6:M6" si="3">SUM(B7:B12)</f>
        <v>364914.61799999996</v>
      </c>
      <c r="C6" s="69">
        <f t="shared" si="3"/>
        <v>197120.90899999999</v>
      </c>
      <c r="D6" s="69">
        <f t="shared" si="3"/>
        <v>273575.29500000004</v>
      </c>
      <c r="E6" s="69">
        <f t="shared" si="3"/>
        <v>365296.19200000004</v>
      </c>
      <c r="F6" s="69">
        <f t="shared" si="3"/>
        <v>286033.913</v>
      </c>
      <c r="G6" s="69">
        <f t="shared" si="3"/>
        <v>321444.516</v>
      </c>
      <c r="H6" s="69">
        <f t="shared" si="3"/>
        <v>319515.5</v>
      </c>
      <c r="I6" s="69">
        <f t="shared" si="3"/>
        <v>334098</v>
      </c>
      <c r="J6" s="69">
        <f t="shared" si="3"/>
        <v>399500</v>
      </c>
      <c r="K6" s="69">
        <f t="shared" si="3"/>
        <v>340500</v>
      </c>
      <c r="L6" s="69">
        <f t="shared" si="3"/>
        <v>395800</v>
      </c>
      <c r="M6" s="69">
        <f t="shared" si="3"/>
        <v>238342.5</v>
      </c>
      <c r="N6" s="70">
        <f>SUM(B6:M6)</f>
        <v>3836141.443</v>
      </c>
      <c r="O6" s="56" t="s">
        <v>8</v>
      </c>
      <c r="P6" s="69">
        <f t="shared" ref="P6:AA6" si="4">SUM(P7:P12)</f>
        <v>292700</v>
      </c>
      <c r="Q6" s="69">
        <f t="shared" si="4"/>
        <v>299500</v>
      </c>
      <c r="R6" s="69">
        <f t="shared" si="4"/>
        <v>349300</v>
      </c>
      <c r="S6" s="69">
        <f t="shared" si="4"/>
        <v>355500</v>
      </c>
      <c r="T6" s="69">
        <f t="shared" si="4"/>
        <v>332000</v>
      </c>
      <c r="U6" s="69">
        <f t="shared" si="4"/>
        <v>331700</v>
      </c>
      <c r="V6" s="69">
        <f t="shared" si="4"/>
        <v>277650</v>
      </c>
      <c r="W6" s="69">
        <f t="shared" si="4"/>
        <v>360300</v>
      </c>
      <c r="X6" s="69">
        <f t="shared" si="4"/>
        <v>383000</v>
      </c>
      <c r="Y6" s="69">
        <f t="shared" si="4"/>
        <v>386310</v>
      </c>
      <c r="Z6" s="69">
        <f t="shared" si="4"/>
        <v>269200</v>
      </c>
      <c r="AA6" s="69">
        <f t="shared" si="4"/>
        <v>240000</v>
      </c>
      <c r="AB6" s="70">
        <f t="shared" ref="AB6:AB21" si="5">SUM(P6:AA6)</f>
        <v>3877160</v>
      </c>
      <c r="AC6" s="56" t="s">
        <v>8</v>
      </c>
      <c r="AD6" s="69">
        <f>SUM(AD7:AD12)</f>
        <v>302549</v>
      </c>
      <c r="AE6" s="69">
        <f>SUM(AE7:AE12)</f>
        <v>358051.5</v>
      </c>
      <c r="AF6" s="69">
        <f>SUM(AF7:AF12)</f>
        <v>329329</v>
      </c>
      <c r="AG6" s="69">
        <f>SUM(AG7:AG12)</f>
        <v>366407</v>
      </c>
      <c r="AH6" s="69">
        <f t="shared" ref="AH6:AI6" si="6">SUM(AH7:AH12)</f>
        <v>361907</v>
      </c>
      <c r="AI6" s="69">
        <f t="shared" si="6"/>
        <v>330407</v>
      </c>
      <c r="AJ6" s="71"/>
      <c r="AK6" s="71"/>
      <c r="AL6" s="71"/>
      <c r="AM6" s="71"/>
      <c r="AN6" s="71"/>
      <c r="AO6" s="71"/>
      <c r="AP6" s="70">
        <f t="shared" ref="AP6:AP21" si="7">SUM(AD6:AO6)</f>
        <v>2048650.5</v>
      </c>
    </row>
    <row r="7" spans="1:42" x14ac:dyDescent="0.25">
      <c r="A7" s="72" t="s">
        <v>32</v>
      </c>
      <c r="B7" s="73">
        <v>21224.969000000001</v>
      </c>
      <c r="C7" s="73">
        <v>0</v>
      </c>
      <c r="D7" s="73">
        <v>0</v>
      </c>
      <c r="E7" s="73">
        <v>42492.282000000007</v>
      </c>
      <c r="F7" s="73">
        <v>21258.351999999999</v>
      </c>
      <c r="G7" s="73">
        <v>0</v>
      </c>
      <c r="H7" s="73">
        <v>0</v>
      </c>
      <c r="I7" s="73">
        <v>0</v>
      </c>
      <c r="J7" s="73">
        <v>20000</v>
      </c>
      <c r="K7" s="73">
        <v>0</v>
      </c>
      <c r="L7" s="73">
        <v>22000</v>
      </c>
      <c r="M7" s="73">
        <v>20000</v>
      </c>
      <c r="N7" s="74">
        <f t="shared" ref="N7:N21" si="8">SUM(B7:M7)</f>
        <v>146975.603</v>
      </c>
      <c r="O7" s="72" t="s">
        <v>32</v>
      </c>
      <c r="P7" s="73">
        <v>0</v>
      </c>
      <c r="Q7" s="73">
        <v>20000</v>
      </c>
      <c r="R7" s="73">
        <v>0</v>
      </c>
      <c r="S7" s="73">
        <v>20000</v>
      </c>
      <c r="T7" s="73">
        <v>0</v>
      </c>
      <c r="U7" s="73">
        <v>20000</v>
      </c>
      <c r="V7" s="73">
        <v>20000</v>
      </c>
      <c r="W7" s="73">
        <v>20000</v>
      </c>
      <c r="X7" s="73">
        <v>20000</v>
      </c>
      <c r="Y7" s="73">
        <v>0</v>
      </c>
      <c r="Z7" s="73">
        <v>20000</v>
      </c>
      <c r="AA7" s="73">
        <v>20000</v>
      </c>
      <c r="AB7" s="74">
        <f t="shared" si="5"/>
        <v>160000</v>
      </c>
      <c r="AC7" s="72" t="s">
        <v>32</v>
      </c>
      <c r="AD7" s="73">
        <v>0</v>
      </c>
      <c r="AE7" s="73">
        <v>20000</v>
      </c>
      <c r="AF7" s="73">
        <v>0</v>
      </c>
      <c r="AG7" s="73">
        <v>21000</v>
      </c>
      <c r="AH7" s="73">
        <v>0</v>
      </c>
      <c r="AI7" s="73">
        <v>20000</v>
      </c>
      <c r="AJ7" s="75"/>
      <c r="AK7" s="75"/>
      <c r="AL7" s="75"/>
      <c r="AM7" s="75"/>
      <c r="AN7" s="75"/>
      <c r="AO7" s="75"/>
      <c r="AP7" s="74">
        <f t="shared" si="7"/>
        <v>61000</v>
      </c>
    </row>
    <row r="8" spans="1:42" x14ac:dyDescent="0.25">
      <c r="A8" s="72" t="s">
        <v>31</v>
      </c>
      <c r="B8" s="73">
        <v>49163.964999999997</v>
      </c>
      <c r="C8" s="73">
        <v>35192.198000000004</v>
      </c>
      <c r="D8" s="73">
        <v>0</v>
      </c>
      <c r="E8" s="73">
        <v>157656.50900000002</v>
      </c>
      <c r="F8" s="73">
        <v>60120.722000000002</v>
      </c>
      <c r="G8" s="73">
        <v>112170.844</v>
      </c>
      <c r="H8" s="73">
        <v>74002.5</v>
      </c>
      <c r="I8" s="73">
        <v>70380</v>
      </c>
      <c r="J8" s="73">
        <v>137500</v>
      </c>
      <c r="K8" s="73">
        <v>105000</v>
      </c>
      <c r="L8" s="73">
        <v>35000</v>
      </c>
      <c r="M8" s="73">
        <v>17500</v>
      </c>
      <c r="N8" s="74">
        <f t="shared" si="8"/>
        <v>853686.73800000001</v>
      </c>
      <c r="O8" s="72" t="s">
        <v>31</v>
      </c>
      <c r="P8" s="73">
        <v>52000</v>
      </c>
      <c r="Q8" s="73">
        <v>75000</v>
      </c>
      <c r="R8" s="73">
        <v>70000</v>
      </c>
      <c r="S8" s="73">
        <v>80000</v>
      </c>
      <c r="T8" s="73">
        <v>84000</v>
      </c>
      <c r="U8" s="73">
        <v>35000</v>
      </c>
      <c r="V8" s="73">
        <v>52650</v>
      </c>
      <c r="W8" s="73">
        <v>122000</v>
      </c>
      <c r="X8" s="73">
        <v>142000</v>
      </c>
      <c r="Y8" s="73">
        <v>142000</v>
      </c>
      <c r="Z8" s="73">
        <v>67000</v>
      </c>
      <c r="AA8" s="73">
        <v>35000</v>
      </c>
      <c r="AB8" s="74">
        <f t="shared" si="5"/>
        <v>956650</v>
      </c>
      <c r="AC8" s="72" t="s">
        <v>31</v>
      </c>
      <c r="AD8" s="73">
        <v>35190</v>
      </c>
      <c r="AE8" s="73">
        <v>75000</v>
      </c>
      <c r="AF8" s="73">
        <v>70000</v>
      </c>
      <c r="AG8" s="73">
        <v>80000</v>
      </c>
      <c r="AH8" s="73">
        <v>84000</v>
      </c>
      <c r="AI8" s="73">
        <v>35000</v>
      </c>
      <c r="AJ8" s="75"/>
      <c r="AK8" s="75"/>
      <c r="AL8" s="75"/>
      <c r="AM8" s="75"/>
      <c r="AN8" s="75"/>
      <c r="AO8" s="75"/>
      <c r="AP8" s="74">
        <f t="shared" si="7"/>
        <v>379190</v>
      </c>
    </row>
    <row r="9" spans="1:42" x14ac:dyDescent="0.25">
      <c r="A9" s="72" t="s">
        <v>34</v>
      </c>
      <c r="B9" s="73">
        <v>17556.983</v>
      </c>
      <c r="C9" s="73">
        <v>0</v>
      </c>
      <c r="D9" s="73">
        <v>0</v>
      </c>
      <c r="E9" s="73">
        <v>17576.569</v>
      </c>
      <c r="F9" s="73">
        <v>67916.22</v>
      </c>
      <c r="G9" s="73">
        <v>0</v>
      </c>
      <c r="H9" s="73">
        <v>0</v>
      </c>
      <c r="I9" s="73">
        <v>17595</v>
      </c>
      <c r="J9" s="73">
        <v>35000</v>
      </c>
      <c r="K9" s="73">
        <v>7500</v>
      </c>
      <c r="L9" s="73">
        <v>17500</v>
      </c>
      <c r="M9" s="73">
        <v>0</v>
      </c>
      <c r="N9" s="74">
        <f t="shared" si="8"/>
        <v>180644.772</v>
      </c>
      <c r="O9" s="72" t="s">
        <v>34</v>
      </c>
      <c r="P9" s="73">
        <v>17500</v>
      </c>
      <c r="Q9" s="73">
        <v>0</v>
      </c>
      <c r="R9" s="73">
        <v>35000</v>
      </c>
      <c r="S9" s="73">
        <v>52000</v>
      </c>
      <c r="T9" s="73">
        <v>15000</v>
      </c>
      <c r="U9" s="73">
        <v>35000</v>
      </c>
      <c r="V9" s="73">
        <v>0</v>
      </c>
      <c r="W9" s="73">
        <v>35000</v>
      </c>
      <c r="X9" s="73">
        <v>35000</v>
      </c>
      <c r="Y9" s="73">
        <v>25000</v>
      </c>
      <c r="Z9" s="73">
        <v>0</v>
      </c>
      <c r="AA9" s="73">
        <v>35000</v>
      </c>
      <c r="AB9" s="74">
        <f t="shared" si="5"/>
        <v>284500</v>
      </c>
      <c r="AC9" s="72" t="s">
        <v>34</v>
      </c>
      <c r="AD9" s="73">
        <v>17595</v>
      </c>
      <c r="AE9" s="73">
        <v>17500</v>
      </c>
      <c r="AF9" s="73">
        <v>17500</v>
      </c>
      <c r="AG9" s="73">
        <v>44500</v>
      </c>
      <c r="AH9" s="73">
        <v>50000</v>
      </c>
      <c r="AI9" s="73">
        <v>0</v>
      </c>
      <c r="AJ9" s="75"/>
      <c r="AK9" s="75"/>
      <c r="AL9" s="75"/>
      <c r="AM9" s="75"/>
      <c r="AN9" s="75"/>
      <c r="AO9" s="75"/>
      <c r="AP9" s="74">
        <f t="shared" si="7"/>
        <v>147095</v>
      </c>
    </row>
    <row r="10" spans="1:42" x14ac:dyDescent="0.25">
      <c r="A10" s="72" t="s">
        <v>37</v>
      </c>
      <c r="B10" s="73">
        <v>8898.9660000000003</v>
      </c>
      <c r="C10" s="73">
        <v>4436.8580000000002</v>
      </c>
      <c r="D10" s="73">
        <v>7057.5659999999998</v>
      </c>
      <c r="E10" s="73">
        <v>5708.49</v>
      </c>
      <c r="F10" s="73">
        <v>0</v>
      </c>
      <c r="G10" s="73">
        <v>5077.9669999999996</v>
      </c>
      <c r="H10" s="73">
        <v>13250.5</v>
      </c>
      <c r="I10" s="73">
        <v>20493</v>
      </c>
      <c r="J10" s="73">
        <v>7000</v>
      </c>
      <c r="K10" s="73">
        <v>8000</v>
      </c>
      <c r="L10" s="73">
        <v>24300</v>
      </c>
      <c r="M10" s="73">
        <v>10500</v>
      </c>
      <c r="N10" s="74">
        <f t="shared" si="8"/>
        <v>114723.34699999999</v>
      </c>
      <c r="O10" s="72" t="s">
        <v>37</v>
      </c>
      <c r="P10" s="73">
        <v>23200</v>
      </c>
      <c r="Q10" s="73">
        <v>4500</v>
      </c>
      <c r="R10" s="73">
        <v>24300</v>
      </c>
      <c r="S10" s="73">
        <v>3500</v>
      </c>
      <c r="T10" s="73">
        <v>13000</v>
      </c>
      <c r="U10" s="73">
        <v>11700</v>
      </c>
      <c r="V10" s="73">
        <v>5000</v>
      </c>
      <c r="W10" s="73">
        <v>16300</v>
      </c>
      <c r="X10" s="73">
        <v>11000</v>
      </c>
      <c r="Y10" s="73">
        <v>8000</v>
      </c>
      <c r="Z10" s="73">
        <v>17200</v>
      </c>
      <c r="AA10" s="73">
        <v>20000</v>
      </c>
      <c r="AB10" s="74">
        <f t="shared" si="5"/>
        <v>157700</v>
      </c>
      <c r="AC10" s="72" t="s">
        <v>37</v>
      </c>
      <c r="AD10" s="73">
        <v>15525</v>
      </c>
      <c r="AE10" s="73">
        <v>4500</v>
      </c>
      <c r="AF10" s="73">
        <v>20800</v>
      </c>
      <c r="AG10" s="73">
        <v>3500</v>
      </c>
      <c r="AH10" s="73">
        <v>8000</v>
      </c>
      <c r="AI10" s="73">
        <v>10500</v>
      </c>
      <c r="AJ10" s="75"/>
      <c r="AK10" s="75"/>
      <c r="AL10" s="75"/>
      <c r="AM10" s="75"/>
      <c r="AN10" s="75"/>
      <c r="AO10" s="75"/>
      <c r="AP10" s="74">
        <f t="shared" si="7"/>
        <v>62825</v>
      </c>
    </row>
    <row r="11" spans="1:42" x14ac:dyDescent="0.25">
      <c r="A11" s="72" t="s">
        <v>28</v>
      </c>
      <c r="B11" s="73">
        <v>0</v>
      </c>
      <c r="C11" s="73">
        <v>0</v>
      </c>
      <c r="D11" s="73">
        <v>0</v>
      </c>
      <c r="E11" s="73">
        <v>0</v>
      </c>
      <c r="F11" s="73">
        <v>0</v>
      </c>
      <c r="G11" s="73">
        <v>33062.186000000002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4">
        <f t="shared" si="8"/>
        <v>33062.186000000002</v>
      </c>
      <c r="O11" s="72" t="s">
        <v>28</v>
      </c>
      <c r="P11" s="73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73">
        <v>0</v>
      </c>
      <c r="X11" s="73">
        <v>0</v>
      </c>
      <c r="Y11" s="73">
        <v>0</v>
      </c>
      <c r="Z11" s="73">
        <v>0</v>
      </c>
      <c r="AA11" s="73">
        <v>0</v>
      </c>
      <c r="AB11" s="74">
        <f t="shared" si="5"/>
        <v>0</v>
      </c>
      <c r="AC11" s="72" t="s">
        <v>28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5"/>
      <c r="AK11" s="75"/>
      <c r="AL11" s="75"/>
      <c r="AM11" s="75"/>
      <c r="AN11" s="75"/>
      <c r="AO11" s="75"/>
      <c r="AP11" s="74">
        <f t="shared" si="7"/>
        <v>0</v>
      </c>
    </row>
    <row r="12" spans="1:42" x14ac:dyDescent="0.25">
      <c r="A12" s="72" t="s">
        <v>33</v>
      </c>
      <c r="B12" s="73">
        <v>268069.73499999999</v>
      </c>
      <c r="C12" s="73">
        <v>157491.85299999997</v>
      </c>
      <c r="D12" s="73">
        <v>266517.72900000005</v>
      </c>
      <c r="E12" s="73">
        <v>141862.342</v>
      </c>
      <c r="F12" s="73">
        <v>136738.61900000001</v>
      </c>
      <c r="G12" s="73">
        <v>171133.519</v>
      </c>
      <c r="H12" s="73">
        <v>232262.5</v>
      </c>
      <c r="I12" s="73">
        <v>225630</v>
      </c>
      <c r="J12" s="73">
        <v>200000</v>
      </c>
      <c r="K12" s="73">
        <v>220000</v>
      </c>
      <c r="L12" s="73">
        <v>297000</v>
      </c>
      <c r="M12" s="73">
        <v>190342.5</v>
      </c>
      <c r="N12" s="74">
        <f t="shared" si="8"/>
        <v>2507048.7970000003</v>
      </c>
      <c r="O12" s="72" t="s">
        <v>33</v>
      </c>
      <c r="P12" s="73">
        <v>200000</v>
      </c>
      <c r="Q12" s="73">
        <v>200000</v>
      </c>
      <c r="R12" s="73">
        <v>220000</v>
      </c>
      <c r="S12" s="73">
        <v>200000</v>
      </c>
      <c r="T12" s="73">
        <v>220000</v>
      </c>
      <c r="U12" s="73">
        <v>230000</v>
      </c>
      <c r="V12" s="73">
        <v>200000</v>
      </c>
      <c r="W12" s="73">
        <v>167000</v>
      </c>
      <c r="X12" s="73">
        <v>175000</v>
      </c>
      <c r="Y12" s="73">
        <v>211310</v>
      </c>
      <c r="Z12" s="73">
        <v>165000</v>
      </c>
      <c r="AA12" s="73">
        <v>130000</v>
      </c>
      <c r="AB12" s="74">
        <f t="shared" si="5"/>
        <v>2318310</v>
      </c>
      <c r="AC12" s="72" t="s">
        <v>33</v>
      </c>
      <c r="AD12" s="73">
        <v>234239</v>
      </c>
      <c r="AE12" s="73">
        <v>241051.5</v>
      </c>
      <c r="AF12" s="73">
        <v>221029</v>
      </c>
      <c r="AG12" s="73">
        <v>217407</v>
      </c>
      <c r="AH12" s="73">
        <v>219907</v>
      </c>
      <c r="AI12" s="73">
        <v>264907</v>
      </c>
      <c r="AJ12" s="75"/>
      <c r="AK12" s="75"/>
      <c r="AL12" s="75"/>
      <c r="AM12" s="75"/>
      <c r="AN12" s="75"/>
      <c r="AO12" s="75"/>
      <c r="AP12" s="74">
        <f t="shared" si="7"/>
        <v>1398540.5</v>
      </c>
    </row>
    <row r="13" spans="1:42" x14ac:dyDescent="0.25">
      <c r="A13" s="56" t="s">
        <v>9</v>
      </c>
      <c r="B13" s="69">
        <f t="shared" ref="B13:M13" si="9">SUM(B14:B21)</f>
        <v>357603.05099999998</v>
      </c>
      <c r="C13" s="69">
        <f t="shared" si="9"/>
        <v>340973.04700000002</v>
      </c>
      <c r="D13" s="69">
        <f t="shared" si="9"/>
        <v>409678.29300000001</v>
      </c>
      <c r="E13" s="69">
        <f t="shared" si="9"/>
        <v>459636.04700000002</v>
      </c>
      <c r="F13" s="69">
        <f t="shared" si="9"/>
        <v>517294.79399999994</v>
      </c>
      <c r="G13" s="69">
        <f t="shared" si="9"/>
        <v>529903.22400000005</v>
      </c>
      <c r="H13" s="69">
        <f t="shared" si="9"/>
        <v>501355.5</v>
      </c>
      <c r="I13" s="69">
        <f t="shared" si="9"/>
        <v>411619.5</v>
      </c>
      <c r="J13" s="69">
        <f t="shared" si="9"/>
        <v>427000</v>
      </c>
      <c r="K13" s="69">
        <f t="shared" si="9"/>
        <v>351001</v>
      </c>
      <c r="L13" s="69">
        <f t="shared" si="9"/>
        <v>242625</v>
      </c>
      <c r="M13" s="69">
        <f t="shared" si="9"/>
        <v>226057</v>
      </c>
      <c r="N13" s="70">
        <f t="shared" si="8"/>
        <v>4774746.4560000002</v>
      </c>
      <c r="O13" s="56" t="s">
        <v>9</v>
      </c>
      <c r="P13" s="69">
        <f t="shared" ref="P13:AA13" si="10">SUM(P14:P21)</f>
        <v>358000</v>
      </c>
      <c r="Q13" s="69">
        <f t="shared" si="10"/>
        <v>379000</v>
      </c>
      <c r="R13" s="69">
        <f t="shared" si="10"/>
        <v>397640</v>
      </c>
      <c r="S13" s="69">
        <f t="shared" si="10"/>
        <v>426000</v>
      </c>
      <c r="T13" s="69">
        <f t="shared" si="10"/>
        <v>422000</v>
      </c>
      <c r="U13" s="69">
        <f t="shared" si="10"/>
        <v>445600</v>
      </c>
      <c r="V13" s="69">
        <f t="shared" si="10"/>
        <v>464000</v>
      </c>
      <c r="W13" s="69">
        <f t="shared" si="10"/>
        <v>433000</v>
      </c>
      <c r="X13" s="69">
        <f t="shared" si="10"/>
        <v>389100</v>
      </c>
      <c r="Y13" s="69">
        <f t="shared" si="10"/>
        <v>375310</v>
      </c>
      <c r="Z13" s="69">
        <f t="shared" si="10"/>
        <v>333000</v>
      </c>
      <c r="AA13" s="69">
        <f t="shared" si="10"/>
        <v>316100</v>
      </c>
      <c r="AB13" s="70">
        <f t="shared" si="5"/>
        <v>4738750</v>
      </c>
      <c r="AC13" s="56" t="s">
        <v>9</v>
      </c>
      <c r="AD13" s="69">
        <f>SUM(AD14:AD21)</f>
        <v>353412.53403430164</v>
      </c>
      <c r="AE13" s="69">
        <f>SUM(AE14:AE21)</f>
        <v>282826.70370774169</v>
      </c>
      <c r="AF13" s="69">
        <f>SUM(AF14:AF21)</f>
        <v>476663.25024929468</v>
      </c>
      <c r="AG13" s="69">
        <f>SUM(AG14:AG21)</f>
        <v>390306.33300185064</v>
      </c>
      <c r="AH13" s="69">
        <f t="shared" ref="AH13:AI13" si="11">SUM(AH14:AH21)</f>
        <v>451026.03760176362</v>
      </c>
      <c r="AI13" s="69">
        <f t="shared" si="11"/>
        <v>465845.81068081269</v>
      </c>
      <c r="AJ13" s="71"/>
      <c r="AK13" s="71"/>
      <c r="AL13" s="71"/>
      <c r="AM13" s="71"/>
      <c r="AN13" s="71"/>
      <c r="AO13" s="71"/>
      <c r="AP13" s="70">
        <f t="shared" si="7"/>
        <v>2420080.6692757653</v>
      </c>
    </row>
    <row r="14" spans="1:42" x14ac:dyDescent="0.25">
      <c r="A14" s="72" t="s">
        <v>56</v>
      </c>
      <c r="B14" s="73"/>
      <c r="C14" s="73"/>
      <c r="D14" s="73"/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4">
        <f t="shared" si="8"/>
        <v>0</v>
      </c>
      <c r="O14" s="72" t="s">
        <v>56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74">
        <f t="shared" si="5"/>
        <v>0</v>
      </c>
      <c r="AC14" s="72" t="s">
        <v>56</v>
      </c>
      <c r="AD14" s="73">
        <v>0</v>
      </c>
      <c r="AE14" s="73">
        <v>0</v>
      </c>
      <c r="AF14" s="73">
        <v>0</v>
      </c>
      <c r="AG14" s="73">
        <v>0</v>
      </c>
      <c r="AH14" s="73">
        <v>0</v>
      </c>
      <c r="AI14" s="73">
        <v>0</v>
      </c>
      <c r="AJ14" s="75"/>
      <c r="AK14" s="75"/>
      <c r="AL14" s="75"/>
      <c r="AM14" s="75"/>
      <c r="AN14" s="75"/>
      <c r="AO14" s="75"/>
      <c r="AP14" s="74">
        <f t="shared" si="7"/>
        <v>0</v>
      </c>
    </row>
    <row r="15" spans="1:42" x14ac:dyDescent="0.25">
      <c r="A15" s="72" t="s">
        <v>55</v>
      </c>
      <c r="B15" s="73">
        <v>4095</v>
      </c>
      <c r="C15" s="73">
        <v>0</v>
      </c>
      <c r="D15" s="73">
        <v>4871.1450000000004</v>
      </c>
      <c r="E15" s="73">
        <v>0</v>
      </c>
      <c r="F15" s="73">
        <v>0</v>
      </c>
      <c r="G15" s="73">
        <v>4498.42</v>
      </c>
      <c r="H15" s="73">
        <v>0</v>
      </c>
      <c r="I15" s="73">
        <v>4140</v>
      </c>
      <c r="J15" s="73">
        <v>0</v>
      </c>
      <c r="K15" s="73">
        <v>0</v>
      </c>
      <c r="L15" s="73">
        <v>5000</v>
      </c>
      <c r="M15" s="73">
        <v>0</v>
      </c>
      <c r="N15" s="74">
        <f t="shared" si="8"/>
        <v>22604.565000000002</v>
      </c>
      <c r="O15" s="72" t="s">
        <v>55</v>
      </c>
      <c r="P15" s="73">
        <v>3500</v>
      </c>
      <c r="Q15" s="73">
        <v>0</v>
      </c>
      <c r="R15" s="73">
        <v>5000</v>
      </c>
      <c r="S15" s="73">
        <v>0</v>
      </c>
      <c r="T15" s="73">
        <v>0</v>
      </c>
      <c r="U15" s="73">
        <v>4500</v>
      </c>
      <c r="V15" s="73">
        <v>0</v>
      </c>
      <c r="W15" s="73">
        <v>5000</v>
      </c>
      <c r="X15" s="73">
        <v>0</v>
      </c>
      <c r="Y15" s="73">
        <v>0</v>
      </c>
      <c r="Z15" s="73">
        <v>5000</v>
      </c>
      <c r="AA15" s="73">
        <v>0</v>
      </c>
      <c r="AB15" s="74">
        <f t="shared" si="5"/>
        <v>23000</v>
      </c>
      <c r="AC15" s="72" t="s">
        <v>55</v>
      </c>
      <c r="AD15" s="73">
        <v>5000</v>
      </c>
      <c r="AE15" s="73">
        <v>0</v>
      </c>
      <c r="AF15" s="73">
        <v>5000</v>
      </c>
      <c r="AG15" s="73">
        <v>0</v>
      </c>
      <c r="AH15" s="73">
        <v>0</v>
      </c>
      <c r="AI15" s="73">
        <v>5000</v>
      </c>
      <c r="AJ15" s="75"/>
      <c r="AK15" s="75"/>
      <c r="AL15" s="75"/>
      <c r="AM15" s="75"/>
      <c r="AN15" s="75"/>
      <c r="AO15" s="75"/>
      <c r="AP15" s="74">
        <f t="shared" si="7"/>
        <v>15000</v>
      </c>
    </row>
    <row r="16" spans="1:42" x14ac:dyDescent="0.25">
      <c r="A16" s="72" t="s">
        <v>57</v>
      </c>
      <c r="B16" s="73">
        <v>233581.18</v>
      </c>
      <c r="C16" s="73">
        <v>212960.024</v>
      </c>
      <c r="D16" s="73">
        <v>243708.106</v>
      </c>
      <c r="E16" s="73">
        <v>262022.48099999997</v>
      </c>
      <c r="F16" s="73">
        <v>334216.42699999997</v>
      </c>
      <c r="G16" s="73">
        <v>229191.826</v>
      </c>
      <c r="H16" s="73">
        <v>262994.5</v>
      </c>
      <c r="I16" s="73">
        <v>200479.5</v>
      </c>
      <c r="J16" s="73">
        <v>198000</v>
      </c>
      <c r="K16" s="73">
        <v>188001</v>
      </c>
      <c r="L16" s="73">
        <v>119535</v>
      </c>
      <c r="M16" s="73">
        <v>110424</v>
      </c>
      <c r="N16" s="74">
        <f t="shared" si="8"/>
        <v>2595114.0439999998</v>
      </c>
      <c r="O16" s="72" t="s">
        <v>57</v>
      </c>
      <c r="P16" s="73">
        <v>158500</v>
      </c>
      <c r="Q16" s="73">
        <v>170000</v>
      </c>
      <c r="R16" s="73">
        <v>220000</v>
      </c>
      <c r="S16" s="73">
        <v>230000</v>
      </c>
      <c r="T16" s="73">
        <v>245000</v>
      </c>
      <c r="U16" s="73">
        <v>235000</v>
      </c>
      <c r="V16" s="73">
        <v>250000</v>
      </c>
      <c r="W16" s="73">
        <v>245000</v>
      </c>
      <c r="X16" s="73">
        <v>197000</v>
      </c>
      <c r="Y16" s="73">
        <v>197000</v>
      </c>
      <c r="Z16" s="73">
        <v>190000</v>
      </c>
      <c r="AA16" s="73">
        <v>190000</v>
      </c>
      <c r="AB16" s="74">
        <f t="shared" si="5"/>
        <v>2527500</v>
      </c>
      <c r="AC16" s="72" t="s">
        <v>57</v>
      </c>
      <c r="AD16" s="73">
        <v>153832.53403430164</v>
      </c>
      <c r="AE16" s="73">
        <v>71114.703707741675</v>
      </c>
      <c r="AF16" s="73">
        <v>242903.25024929465</v>
      </c>
      <c r="AG16" s="73">
        <v>194306.33300185067</v>
      </c>
      <c r="AH16" s="73">
        <v>261427.03760176364</v>
      </c>
      <c r="AI16" s="73">
        <v>254845.81068081266</v>
      </c>
      <c r="AJ16" s="75"/>
      <c r="AK16" s="75"/>
      <c r="AL16" s="75"/>
      <c r="AM16" s="75"/>
      <c r="AN16" s="75"/>
      <c r="AO16" s="75"/>
      <c r="AP16" s="74">
        <f t="shared" si="7"/>
        <v>1178429.6692757648</v>
      </c>
    </row>
    <row r="17" spans="1:42" x14ac:dyDescent="0.25">
      <c r="A17" s="72" t="s">
        <v>65</v>
      </c>
      <c r="B17" s="73">
        <v>0</v>
      </c>
      <c r="C17" s="73">
        <v>0</v>
      </c>
      <c r="D17" s="73">
        <v>36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3000</v>
      </c>
      <c r="M17" s="73">
        <v>0</v>
      </c>
      <c r="N17" s="74">
        <f t="shared" si="8"/>
        <v>3036</v>
      </c>
      <c r="O17" s="72" t="s">
        <v>65</v>
      </c>
      <c r="P17" s="73">
        <v>0</v>
      </c>
      <c r="Q17" s="73">
        <v>0</v>
      </c>
      <c r="R17" s="73">
        <v>100</v>
      </c>
      <c r="S17" s="73">
        <v>0</v>
      </c>
      <c r="T17" s="73">
        <v>0</v>
      </c>
      <c r="U17" s="73">
        <v>100</v>
      </c>
      <c r="V17" s="73">
        <v>0</v>
      </c>
      <c r="W17" s="73">
        <v>0</v>
      </c>
      <c r="X17" s="73">
        <v>100</v>
      </c>
      <c r="Y17" s="73">
        <v>0</v>
      </c>
      <c r="Z17" s="73">
        <v>0</v>
      </c>
      <c r="AA17" s="73">
        <v>100</v>
      </c>
      <c r="AB17" s="74">
        <f t="shared" si="5"/>
        <v>400</v>
      </c>
      <c r="AC17" s="72" t="s">
        <v>65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5"/>
      <c r="AK17" s="75"/>
      <c r="AL17" s="75"/>
      <c r="AM17" s="75"/>
      <c r="AN17" s="75"/>
      <c r="AO17" s="75"/>
      <c r="AP17" s="74">
        <f t="shared" si="7"/>
        <v>0</v>
      </c>
    </row>
    <row r="18" spans="1:42" x14ac:dyDescent="0.25">
      <c r="A18" s="72" t="s">
        <v>62</v>
      </c>
      <c r="B18" s="73">
        <v>53702.593000000008</v>
      </c>
      <c r="C18" s="73">
        <v>8329.2209999999995</v>
      </c>
      <c r="D18" s="73">
        <v>52185.406000000003</v>
      </c>
      <c r="E18" s="73">
        <v>37499.315000000002</v>
      </c>
      <c r="F18" s="73">
        <v>13540.79</v>
      </c>
      <c r="G18" s="73">
        <v>8539.1589999999997</v>
      </c>
      <c r="H18" s="73">
        <v>13455</v>
      </c>
      <c r="I18" s="73">
        <v>13455</v>
      </c>
      <c r="J18" s="73">
        <v>41000</v>
      </c>
      <c r="K18" s="73">
        <v>18000</v>
      </c>
      <c r="L18" s="73">
        <v>26090</v>
      </c>
      <c r="M18" s="73">
        <v>10000</v>
      </c>
      <c r="N18" s="74">
        <f t="shared" si="8"/>
        <v>295796.484</v>
      </c>
      <c r="O18" s="72" t="s">
        <v>62</v>
      </c>
      <c r="P18" s="73">
        <v>20000</v>
      </c>
      <c r="Q18" s="73">
        <v>26000</v>
      </c>
      <c r="R18" s="73">
        <v>20000</v>
      </c>
      <c r="S18" s="73">
        <v>23000</v>
      </c>
      <c r="T18" s="73">
        <v>20000</v>
      </c>
      <c r="U18" s="73">
        <v>23000</v>
      </c>
      <c r="V18" s="73">
        <v>23000</v>
      </c>
      <c r="W18" s="73">
        <v>20000</v>
      </c>
      <c r="X18" s="73">
        <v>26000</v>
      </c>
      <c r="Y18" s="73">
        <v>26000</v>
      </c>
      <c r="Z18" s="73">
        <v>23000</v>
      </c>
      <c r="AA18" s="73">
        <v>20000</v>
      </c>
      <c r="AB18" s="74">
        <f t="shared" si="5"/>
        <v>270000</v>
      </c>
      <c r="AC18" s="72" t="s">
        <v>62</v>
      </c>
      <c r="AD18" s="73">
        <v>26910</v>
      </c>
      <c r="AE18" s="73">
        <v>26000</v>
      </c>
      <c r="AF18" s="73">
        <v>20000</v>
      </c>
      <c r="AG18" s="73">
        <v>23000</v>
      </c>
      <c r="AH18" s="73">
        <v>32599</v>
      </c>
      <c r="AI18" s="73">
        <v>23000</v>
      </c>
      <c r="AJ18" s="75"/>
      <c r="AK18" s="75"/>
      <c r="AL18" s="75"/>
      <c r="AM18" s="75"/>
      <c r="AN18" s="75"/>
      <c r="AO18" s="75"/>
      <c r="AP18" s="74">
        <f t="shared" si="7"/>
        <v>151509</v>
      </c>
    </row>
    <row r="19" spans="1:42" x14ac:dyDescent="0.25">
      <c r="A19" s="72" t="s">
        <v>60</v>
      </c>
      <c r="B19" s="73">
        <v>13503.428</v>
      </c>
      <c r="C19" s="73">
        <v>34067.536999999997</v>
      </c>
      <c r="D19" s="73">
        <v>25746.05</v>
      </c>
      <c r="E19" s="73">
        <v>30322.133000000002</v>
      </c>
      <c r="F19" s="73">
        <v>31573.722999999998</v>
      </c>
      <c r="G19" s="73">
        <v>18242.789000000001</v>
      </c>
      <c r="H19" s="73">
        <v>17388</v>
      </c>
      <c r="I19" s="73">
        <v>0</v>
      </c>
      <c r="J19" s="73">
        <v>26000</v>
      </c>
      <c r="K19" s="73">
        <v>25000</v>
      </c>
      <c r="L19" s="73">
        <v>25000</v>
      </c>
      <c r="M19" s="73">
        <v>26000</v>
      </c>
      <c r="N19" s="74">
        <f t="shared" si="8"/>
        <v>272843.65999999997</v>
      </c>
      <c r="O19" s="72" t="s">
        <v>60</v>
      </c>
      <c r="P19" s="73">
        <v>26000</v>
      </c>
      <c r="Q19" s="73">
        <v>23000</v>
      </c>
      <c r="R19" s="73">
        <v>26000</v>
      </c>
      <c r="S19" s="73">
        <v>23000</v>
      </c>
      <c r="T19" s="73">
        <v>27000</v>
      </c>
      <c r="U19" s="73">
        <v>23000</v>
      </c>
      <c r="V19" s="73">
        <v>26000</v>
      </c>
      <c r="W19" s="73">
        <v>23000</v>
      </c>
      <c r="X19" s="73">
        <v>26000</v>
      </c>
      <c r="Y19" s="73">
        <v>25000</v>
      </c>
      <c r="Z19" s="73">
        <v>25000</v>
      </c>
      <c r="AA19" s="73">
        <v>26000</v>
      </c>
      <c r="AB19" s="74">
        <f t="shared" si="5"/>
        <v>299000</v>
      </c>
      <c r="AC19" s="72" t="s">
        <v>60</v>
      </c>
      <c r="AD19" s="73">
        <v>26910</v>
      </c>
      <c r="AE19" s="73">
        <v>22090</v>
      </c>
      <c r="AF19" s="73">
        <v>26000</v>
      </c>
      <c r="AG19" s="73">
        <v>23000</v>
      </c>
      <c r="AH19" s="73">
        <v>27000</v>
      </c>
      <c r="AI19" s="73">
        <v>23000</v>
      </c>
      <c r="AJ19" s="75"/>
      <c r="AK19" s="75"/>
      <c r="AL19" s="75"/>
      <c r="AM19" s="75"/>
      <c r="AN19" s="75"/>
      <c r="AO19" s="75"/>
      <c r="AP19" s="74">
        <f t="shared" si="7"/>
        <v>148000</v>
      </c>
    </row>
    <row r="20" spans="1:42" x14ac:dyDescent="0.25">
      <c r="A20" s="72" t="s">
        <v>52</v>
      </c>
      <c r="B20" s="73"/>
      <c r="C20" s="73"/>
      <c r="D20" s="73"/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4">
        <f t="shared" si="8"/>
        <v>0</v>
      </c>
      <c r="O20" s="72" t="s">
        <v>52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73">
        <v>0</v>
      </c>
      <c r="AA20" s="73">
        <v>0</v>
      </c>
      <c r="AB20" s="74">
        <f t="shared" si="5"/>
        <v>0</v>
      </c>
      <c r="AC20" s="72" t="s">
        <v>52</v>
      </c>
      <c r="AD20" s="73">
        <v>0</v>
      </c>
      <c r="AE20" s="73">
        <v>0</v>
      </c>
      <c r="AF20" s="73">
        <v>0</v>
      </c>
      <c r="AG20" s="73">
        <v>0</v>
      </c>
      <c r="AH20" s="73">
        <v>0</v>
      </c>
      <c r="AI20" s="73">
        <v>0</v>
      </c>
      <c r="AJ20" s="75"/>
      <c r="AK20" s="75"/>
      <c r="AL20" s="75"/>
      <c r="AM20" s="75"/>
      <c r="AN20" s="75"/>
      <c r="AO20" s="75"/>
      <c r="AP20" s="74">
        <f t="shared" si="7"/>
        <v>0</v>
      </c>
    </row>
    <row r="21" spans="1:42" x14ac:dyDescent="0.25">
      <c r="A21" s="72" t="s">
        <v>53</v>
      </c>
      <c r="B21" s="73">
        <v>52720.850000000006</v>
      </c>
      <c r="C21" s="73">
        <v>85616.265000000014</v>
      </c>
      <c r="D21" s="73">
        <v>83131.585999999996</v>
      </c>
      <c r="E21" s="73">
        <v>129792.11800000002</v>
      </c>
      <c r="F21" s="73">
        <v>137963.85399999999</v>
      </c>
      <c r="G21" s="73">
        <v>269431.03000000003</v>
      </c>
      <c r="H21" s="73">
        <v>207518</v>
      </c>
      <c r="I21" s="73">
        <v>193545</v>
      </c>
      <c r="J21" s="73">
        <v>162000</v>
      </c>
      <c r="K21" s="73">
        <v>120000</v>
      </c>
      <c r="L21" s="73">
        <v>64000</v>
      </c>
      <c r="M21" s="73">
        <v>79633</v>
      </c>
      <c r="N21" s="74">
        <f t="shared" si="8"/>
        <v>1585351.703</v>
      </c>
      <c r="O21" s="72" t="s">
        <v>53</v>
      </c>
      <c r="P21" s="73">
        <v>150000</v>
      </c>
      <c r="Q21" s="73">
        <v>160000</v>
      </c>
      <c r="R21" s="73">
        <v>126540</v>
      </c>
      <c r="S21" s="73">
        <v>150000</v>
      </c>
      <c r="T21" s="73">
        <v>130000</v>
      </c>
      <c r="U21" s="73">
        <v>160000</v>
      </c>
      <c r="V21" s="73">
        <v>165000</v>
      </c>
      <c r="W21" s="73">
        <v>140000</v>
      </c>
      <c r="X21" s="73">
        <v>140000</v>
      </c>
      <c r="Y21" s="73">
        <v>127310</v>
      </c>
      <c r="Z21" s="73">
        <v>90000</v>
      </c>
      <c r="AA21" s="73">
        <v>80000</v>
      </c>
      <c r="AB21" s="74">
        <f t="shared" si="5"/>
        <v>1618850</v>
      </c>
      <c r="AC21" s="72" t="s">
        <v>53</v>
      </c>
      <c r="AD21" s="73">
        <v>140760</v>
      </c>
      <c r="AE21" s="73">
        <v>163622</v>
      </c>
      <c r="AF21" s="73">
        <v>182760</v>
      </c>
      <c r="AG21" s="73">
        <v>150000</v>
      </c>
      <c r="AH21" s="73">
        <v>130000</v>
      </c>
      <c r="AI21" s="73">
        <v>160000</v>
      </c>
      <c r="AJ21" s="75"/>
      <c r="AK21" s="75"/>
      <c r="AL21" s="75"/>
      <c r="AM21" s="75"/>
      <c r="AN21" s="75"/>
      <c r="AO21" s="75"/>
      <c r="AP21" s="74">
        <f t="shared" si="7"/>
        <v>927142</v>
      </c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rintOptions horizontalCentered="1"/>
  <pageMargins left="0.5" right="0.5" top="0.5" bottom="0.5" header="0.3" footer="0.3"/>
  <pageSetup scale="68" fitToWidth="2" orientation="landscape" r:id="rId1"/>
  <headerFooter differentFirst="1">
    <oddFooter>&amp;RPage &amp;P of &amp;N</oddFooter>
  </headerFooter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B24AD7-9A8A-46F6-BA4C-E0C5F2DFB64A}"/>
</file>

<file path=customXml/itemProps2.xml><?xml version="1.0" encoding="utf-8"?>
<ds:datastoreItem xmlns:ds="http://schemas.openxmlformats.org/officeDocument/2006/customXml" ds:itemID="{76366A66-D920-444C-A22A-62A55F2E96EC}"/>
</file>

<file path=customXml/itemProps3.xml><?xml version="1.0" encoding="utf-8"?>
<ds:datastoreItem xmlns:ds="http://schemas.openxmlformats.org/officeDocument/2006/customXml" ds:itemID="{F406DA6E-C837-4764-9120-F52CB12354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Region</vt:lpstr>
      <vt:lpstr>Country</vt:lpstr>
      <vt:lpstr>Grade</vt:lpstr>
      <vt:lpstr>Rail Billings - Nutrien</vt:lpstr>
      <vt:lpstr>Country!Print_Area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Ken P. Hobbs</cp:lastModifiedBy>
  <dcterms:created xsi:type="dcterms:W3CDTF">2019-07-03T17:12:11Z</dcterms:created>
  <dcterms:modified xsi:type="dcterms:W3CDTF">2019-07-04T17:10:52Z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