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Z:\Finance\Finance Assistant\#SHAREHOLDER Reports\Market Update wVolumes and Netback Forecast\Nutrien\"/>
    </mc:Choice>
  </mc:AlternateContent>
  <xr:revisionPtr revIDLastSave="0" documentId="8_{F19CEE0C-6C46-4C9F-B2C1-54DBA609339A}" xr6:coauthVersionLast="44" xr6:coauthVersionMax="44" xr10:uidLastSave="{00000000-0000-0000-0000-000000000000}"/>
  <bookViews>
    <workbookView xWindow="-120" yWindow="-120" windowWidth="29040" windowHeight="15840" tabRatio="959" xr2:uid="{00000000-000D-0000-FFFF-FFFF00000000}"/>
  </bookViews>
  <sheets>
    <sheet name="Region" sheetId="2" r:id="rId1"/>
    <sheet name="Country" sheetId="14" r:id="rId2"/>
    <sheet name="Grade" sheetId="4" r:id="rId3"/>
    <sheet name="Rail Billings - Nutrien" sheetId="1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Country!$A$1:$Y$12</definedName>
    <definedName name="_xlnm.Print_Area" localSheetId="2">Grade!$A$1:$W$24</definedName>
    <definedName name="_xlnm.Print_Area" localSheetId="0">Region!$A$1:$Y$37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1" i="15" l="1"/>
  <c r="N21" i="15"/>
  <c r="AP20" i="15"/>
  <c r="N20" i="15"/>
  <c r="AP19" i="15"/>
  <c r="N19" i="15"/>
  <c r="AP18" i="15"/>
  <c r="N18" i="15"/>
  <c r="AP17" i="15"/>
  <c r="N17" i="15"/>
  <c r="AP16" i="15"/>
  <c r="N16" i="15"/>
  <c r="AP15" i="15"/>
  <c r="N15" i="15"/>
  <c r="AP14" i="15"/>
  <c r="N14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P12" i="15"/>
  <c r="AB12" i="15"/>
  <c r="N12" i="15"/>
  <c r="AP11" i="15"/>
  <c r="AB11" i="15"/>
  <c r="N11" i="15"/>
  <c r="AP10" i="15"/>
  <c r="AB10" i="15"/>
  <c r="N10" i="15"/>
  <c r="AP9" i="15"/>
  <c r="AB9" i="15"/>
  <c r="N9" i="15"/>
  <c r="AP8" i="15"/>
  <c r="AB8" i="15"/>
  <c r="N8" i="15"/>
  <c r="AP7" i="15"/>
  <c r="AB7" i="15"/>
  <c r="N7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C1" i="15"/>
  <c r="O1" i="15"/>
</calcChain>
</file>

<file path=xl/sharedStrings.xml><?xml version="1.0" encoding="utf-8"?>
<sst xmlns="http://schemas.openxmlformats.org/spreadsheetml/2006/main" count="315" uniqueCount="72">
  <si>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</si>
  <si>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</si>
  <si>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</si>
  <si>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</si>
  <si>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</si>
  <si>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</si>
  <si>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</si>
  <si>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</si>
  <si>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</si>
  <si>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</si>
  <si>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</si>
  <si>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</si>
  <si>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</si>
  <si>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</si>
  <si>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</si>
  <si>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</si>
  <si>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</si>
  <si>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</si>
  <si>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</si>
  <si>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</si>
  <si>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</si>
  <si>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</si>
  <si>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</si>
  <si>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</si>
  <si>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</si>
  <si>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</si>
  <si>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</si>
  <si>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</si>
  <si>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</si>
  <si>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</si>
  <si>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</si>
  <si>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</si>
  <si>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</si>
  <si>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</si>
  <si>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</si>
  <si>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</si>
  <si>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RSST</t>
  </si>
  <si>
    <t xml:space="preserve">    ISTD</t>
  </si>
  <si>
    <t xml:space="preserve">    IFSS</t>
  </si>
  <si>
    <t xml:space="preserve">    AGRN</t>
  </si>
  <si>
    <t xml:space="preserve">    GRNS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</si>
  <si>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</si>
  <si>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</si>
  <si>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</si>
  <si>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</si>
  <si>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</si>
  <si>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</si>
  <si>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</si>
  <si>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2020</t>
  </si>
  <si>
    <t>Total 
2021</t>
  </si>
  <si>
    <t>Forecast</t>
  </si>
  <si>
    <t>2020 Forecasted Rail Billings (MT)</t>
  </si>
  <si>
    <t>2021 Forecasted Rail Billings (MT)</t>
  </si>
  <si>
    <t>Two Year Rail Billings Forecast, by Grade - Nutrien</t>
  </si>
  <si>
    <t>2022 Forecasted Rail Billings (MT)</t>
  </si>
  <si>
    <t>Total 
2022</t>
  </si>
  <si>
    <t>2020 
Forecast</t>
  </si>
  <si>
    <t>Qtr 1 2021
Forecast</t>
  </si>
  <si>
    <t>Nov-20 YTD
 Actual</t>
  </si>
  <si>
    <t>Dec-20
 Forecast</t>
  </si>
  <si>
    <t>Jan-21
 Forecast</t>
  </si>
  <si>
    <t>Feb-21
 Forecast</t>
  </si>
  <si>
    <t>Mar-21
 Forecast</t>
  </si>
  <si>
    <t>Qtr 1 2020 
Actual</t>
  </si>
  <si>
    <t>Qtr 2 2020 
Actual</t>
  </si>
  <si>
    <t>Qtr 3 2020
Actual</t>
  </si>
  <si>
    <t>Qtr 4 2020 
Forecast</t>
  </si>
  <si>
    <t>Dec-20 
Forecast</t>
  </si>
  <si>
    <t>Jan-21 
Forecast</t>
  </si>
  <si>
    <t>Feb-21 
Forecast</t>
  </si>
  <si>
    <t>Mar-21 
Forecast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</si>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</sst>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_ ;[Red]\-#,##0_ ;#,##0_ "/>
    <numFmt numFmtId="167" formatCode="#,##0.0_ ;[Red]\-#,##0.0_ ;#,##0.0_ "/>
    <numFmt numFmtId="168" formatCode="_ @"/>
    <numFmt numFmtId="169" formatCode="@_ "/>
    <numFmt numFmtId="170" formatCode="h:mm;@"/>
    <numFmt numFmtId="171" formatCode="dd/mm/yy;@"/>
    <numFmt numFmtId="172" formatCode="_(* #,##0_);_(* \(#,##0\);_(* &quot;-&quot;??_);_(@_)"/>
    <numFmt numFmtId="173" formatCode="[$-409]mmm\-yy;@"/>
    <numFmt numFmtId="174" formatCode="0.0%"/>
    <numFmt numFmtId="175" formatCode="#,##0.00_ ;[Red]\-#,##0.00_ ;#,##0.00_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</fills>
  <borders count="25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</borders>
  <cellStyleXfs count="140">
    <xf numFmtId="0" fontId="0" fillId="0" borderId="0"/>
    <xf numFmtId="4" fontId="2" fillId="0" borderId="0">
      <alignment horizontal="right"/>
    </xf>
    <xf numFmtId="168" fontId="5" fillId="2" borderId="1"/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4" fillId="3" borderId="0">
      <alignment horizontal="right"/>
    </xf>
    <xf numFmtId="166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7" fontId="3" fillId="5" borderId="3" applyFont="0" applyFill="0" applyBorder="0" applyProtection="0">
      <alignment horizontal="right"/>
    </xf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6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8" fontId="5" fillId="13" borderId="1"/>
    <xf numFmtId="169" fontId="4" fillId="14" borderId="21">
      <alignment horizontal="right"/>
    </xf>
    <xf numFmtId="169" fontId="4" fillId="14" borderId="21">
      <alignment horizontal="right"/>
    </xf>
    <xf numFmtId="169" fontId="4" fillId="14" borderId="21">
      <alignment horizontal="right"/>
    </xf>
    <xf numFmtId="169" fontId="4" fillId="14" borderId="21">
      <alignment horizontal="right"/>
    </xf>
    <xf numFmtId="169" fontId="4" fillId="14" borderId="21">
      <alignment horizontal="right"/>
    </xf>
    <xf numFmtId="169" fontId="4" fillId="14" borderId="21">
      <alignment horizontal="right"/>
    </xf>
    <xf numFmtId="169" fontId="4" fillId="14" borderId="22">
      <alignment horizontal="right"/>
    </xf>
    <xf numFmtId="175" fontId="3" fillId="15" borderId="23"/>
    <xf numFmtId="0" fontId="27" fillId="0" borderId="13"/>
    <xf numFmtId="0" fontId="2" fillId="0" borderId="24"/>
    <xf numFmtId="0" fontId="2" fillId="0" borderId="24"/>
    <xf numFmtId="0" fontId="2" fillId="0" borderId="24"/>
    <xf numFmtId="0" fontId="2" fillId="0" borderId="24"/>
    <xf numFmtId="0" fontId="2" fillId="0" borderId="24"/>
    <xf numFmtId="0" fontId="2" fillId="0" borderId="24"/>
    <xf numFmtId="0" fontId="2" fillId="0" borderId="24"/>
    <xf numFmtId="165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2" fillId="7" borderId="0" xfId="12" applyFont="1" applyFill="1" applyBorder="1" applyAlignment="1">
      <alignment horizontal="left"/>
    </xf>
    <xf numFmtId="0" fontId="13" fillId="7" borderId="0" xfId="13" applyFont="1" applyFill="1" applyBorder="1" applyAlignment="1">
      <alignment horizontal="left"/>
    </xf>
    <xf numFmtId="164" fontId="15" fillId="7" borderId="0" xfId="24" applyFont="1" applyFill="1" applyBorder="1"/>
    <xf numFmtId="0" fontId="10" fillId="8" borderId="0" xfId="13" applyFont="1" applyFill="1" applyBorder="1" applyAlignment="1">
      <alignment horizontal="left"/>
    </xf>
    <xf numFmtId="164" fontId="3" fillId="8" borderId="0" xfId="24" applyFont="1" applyFill="1" applyBorder="1"/>
    <xf numFmtId="0" fontId="16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3" fillId="7" borderId="0" xfId="13" applyFont="1" applyFill="1" applyBorder="1" applyAlignment="1">
      <alignment horizontal="left"/>
    </xf>
    <xf numFmtId="172" fontId="14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2" fontId="11" fillId="8" borderId="0" xfId="23" applyNumberFormat="1" applyFont="1" applyFill="1" applyBorder="1"/>
    <xf numFmtId="0" fontId="23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3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5" fillId="8" borderId="0" xfId="13" applyFont="1" applyFill="1" applyBorder="1" applyAlignment="1">
      <alignment horizontal="left"/>
    </xf>
    <xf numFmtId="0" fontId="25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4" fontId="3" fillId="8" borderId="0" xfId="79" applyNumberFormat="1" applyFont="1" applyFill="1" applyBorder="1"/>
    <xf numFmtId="172" fontId="14" fillId="9" borderId="0" xfId="23" applyNumberFormat="1" applyFont="1" applyFill="1" applyBorder="1"/>
    <xf numFmtId="172" fontId="11" fillId="10" borderId="0" xfId="23" applyNumberFormat="1" applyFont="1" applyFill="1" applyBorder="1"/>
    <xf numFmtId="172" fontId="14" fillId="7" borderId="14" xfId="23" applyNumberFormat="1" applyFont="1" applyFill="1" applyBorder="1"/>
    <xf numFmtId="172" fontId="11" fillId="8" borderId="14" xfId="23" applyNumberFormat="1" applyFont="1" applyFill="1" applyBorder="1"/>
    <xf numFmtId="0" fontId="1" fillId="11" borderId="8" xfId="0" applyFont="1" applyFill="1" applyBorder="1"/>
    <xf numFmtId="0" fontId="2" fillId="11" borderId="9" xfId="12" applyFont="1" applyFill="1" applyBorder="1" applyAlignment="1">
      <alignment horizontal="left"/>
    </xf>
    <xf numFmtId="0" fontId="1" fillId="11" borderId="10" xfId="0" applyFont="1" applyFill="1" applyBorder="1"/>
    <xf numFmtId="0" fontId="2" fillId="11" borderId="11" xfId="12" applyFont="1" applyFill="1" applyBorder="1" applyAlignment="1">
      <alignment horizontal="left"/>
    </xf>
    <xf numFmtId="174" fontId="3" fillId="11" borderId="7" xfId="79" applyNumberFormat="1" applyFont="1" applyFill="1" applyBorder="1"/>
    <xf numFmtId="0" fontId="10" fillId="11" borderId="9" xfId="13" applyFont="1" applyFill="1" applyBorder="1" applyAlignment="1">
      <alignment horizontal="left"/>
    </xf>
    <xf numFmtId="0" fontId="10" fillId="11" borderId="11" xfId="13" applyFont="1" applyFill="1" applyBorder="1" applyAlignment="1">
      <alignment horizontal="left"/>
    </xf>
    <xf numFmtId="165" fontId="3" fillId="11" borderId="15" xfId="23" applyFont="1" applyFill="1" applyBorder="1"/>
    <xf numFmtId="165" fontId="3" fillId="11" borderId="16" xfId="23" applyFont="1" applyFill="1" applyBorder="1"/>
    <xf numFmtId="172" fontId="17" fillId="11" borderId="17" xfId="23" applyNumberFormat="1" applyFont="1" applyFill="1" applyBorder="1"/>
    <xf numFmtId="172" fontId="17" fillId="11" borderId="18" xfId="23" applyNumberFormat="1" applyFont="1" applyFill="1" applyBorder="1"/>
    <xf numFmtId="172" fontId="24" fillId="8" borderId="14" xfId="23" applyNumberFormat="1" applyFont="1" applyFill="1" applyBorder="1"/>
    <xf numFmtId="9" fontId="11" fillId="7" borderId="14" xfId="79" applyFont="1" applyFill="1" applyBorder="1"/>
    <xf numFmtId="174" fontId="11" fillId="8" borderId="14" xfId="79" applyNumberFormat="1" applyFont="1" applyFill="1" applyBorder="1"/>
    <xf numFmtId="174" fontId="11" fillId="11" borderId="17" xfId="79" applyNumberFormat="1" applyFont="1" applyFill="1" applyBorder="1"/>
    <xf numFmtId="0" fontId="1" fillId="11" borderId="5" xfId="0" applyFont="1" applyFill="1" applyBorder="1"/>
    <xf numFmtId="0" fontId="2" fillId="11" borderId="6" xfId="12" applyFont="1" applyFill="1" applyBorder="1" applyAlignment="1">
      <alignment horizontal="left"/>
    </xf>
    <xf numFmtId="0" fontId="10" fillId="11" borderId="6" xfId="13" applyFont="1" applyFill="1" applyBorder="1" applyAlignment="1">
      <alignment horizontal="left"/>
    </xf>
    <xf numFmtId="0" fontId="10" fillId="11" borderId="4" xfId="13" applyFont="1" applyFill="1" applyBorder="1" applyAlignment="1">
      <alignment horizontal="left"/>
    </xf>
    <xf numFmtId="172" fontId="11" fillId="11" borderId="4" xfId="23" applyNumberFormat="1" applyFont="1" applyFill="1" applyBorder="1"/>
    <xf numFmtId="0" fontId="10" fillId="11" borderId="19" xfId="13" applyFont="1" applyFill="1" applyBorder="1" applyAlignment="1">
      <alignment horizontal="left"/>
    </xf>
    <xf numFmtId="0" fontId="0" fillId="0" borderId="14" xfId="0" applyBorder="1"/>
    <xf numFmtId="0" fontId="0" fillId="0" borderId="0" xfId="0" applyBorder="1"/>
    <xf numFmtId="172" fontId="11" fillId="12" borderId="4" xfId="23" applyNumberFormat="1" applyFont="1" applyFill="1" applyBorder="1"/>
    <xf numFmtId="172" fontId="0" fillId="0" borderId="0" xfId="0" applyNumberFormat="1"/>
    <xf numFmtId="0" fontId="19" fillId="16" borderId="0" xfId="0" applyFont="1" applyFill="1" applyBorder="1" applyAlignment="1">
      <alignment wrapText="1"/>
    </xf>
    <xf numFmtId="0" fontId="19" fillId="16" borderId="0" xfId="0" applyFont="1" applyFill="1" applyBorder="1"/>
    <xf numFmtId="0" fontId="21" fillId="16" borderId="0" xfId="0" applyFont="1" applyFill="1" applyBorder="1" applyAlignment="1">
      <alignment horizontal="center"/>
    </xf>
    <xf numFmtId="0" fontId="22" fillId="16" borderId="0" xfId="0" applyFont="1" applyFill="1" applyBorder="1" applyAlignment="1">
      <alignment horizontal="center"/>
    </xf>
    <xf numFmtId="0" fontId="19" fillId="16" borderId="0" xfId="0" applyFont="1" applyFill="1" applyAlignment="1">
      <alignment wrapText="1"/>
    </xf>
    <xf numFmtId="0" fontId="19" fillId="16" borderId="0" xfId="0" applyFont="1" applyFill="1"/>
    <xf numFmtId="0" fontId="22" fillId="16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173" fontId="21" fillId="16" borderId="0" xfId="0" applyNumberFormat="1" applyFont="1" applyFill="1" applyAlignment="1">
      <alignment horizontal="center"/>
    </xf>
    <xf numFmtId="0" fontId="21" fillId="17" borderId="0" xfId="0" applyFont="1" applyFill="1" applyAlignment="1">
      <alignment wrapText="1"/>
    </xf>
    <xf numFmtId="173" fontId="9" fillId="16" borderId="0" xfId="0" applyNumberFormat="1" applyFont="1" applyFill="1" applyAlignment="1">
      <alignment horizontal="center"/>
    </xf>
    <xf numFmtId="0" fontId="19" fillId="16" borderId="0" xfId="0" applyFont="1" applyFill="1" applyBorder="1" applyAlignment="1">
      <alignment horizontal="left" wrapText="1"/>
    </xf>
    <xf numFmtId="0" fontId="19" fillId="16" borderId="0" xfId="0" applyFont="1" applyFill="1" applyBorder="1" applyAlignment="1">
      <alignment horizontal="left"/>
    </xf>
    <xf numFmtId="172" fontId="11" fillId="11" borderId="17" xfId="23" applyNumberFormat="1" applyFont="1" applyFill="1" applyBorder="1" applyAlignment="1">
      <alignment horizontal="right"/>
    </xf>
    <xf numFmtId="165" fontId="3" fillId="11" borderId="15" xfId="23" applyFont="1" applyFill="1" applyBorder="1" applyAlignment="1">
      <alignment horizontal="right"/>
    </xf>
    <xf numFmtId="172" fontId="11" fillId="8" borderId="14" xfId="23" applyNumberFormat="1" applyFont="1" applyFill="1" applyBorder="1" applyAlignment="1">
      <alignment horizontal="right"/>
    </xf>
    <xf numFmtId="164" fontId="3" fillId="8" borderId="0" xfId="24" applyFont="1" applyFill="1" applyBorder="1" applyAlignment="1">
      <alignment horizontal="right"/>
    </xf>
    <xf numFmtId="172" fontId="24" fillId="8" borderId="14" xfId="23" applyNumberFormat="1" applyFont="1" applyFill="1" applyBorder="1" applyAlignment="1">
      <alignment horizontal="right"/>
    </xf>
    <xf numFmtId="172" fontId="17" fillId="11" borderId="17" xfId="23" applyNumberFormat="1" applyFont="1" applyFill="1" applyBorder="1" applyAlignment="1">
      <alignment horizontal="right"/>
    </xf>
    <xf numFmtId="165" fontId="3" fillId="11" borderId="7" xfId="23" applyFont="1" applyFill="1" applyBorder="1" applyAlignment="1">
      <alignment horizontal="right"/>
    </xf>
    <xf numFmtId="172" fontId="14" fillId="7" borderId="14" xfId="23" applyNumberFormat="1" applyFont="1" applyFill="1" applyBorder="1" applyAlignment="1">
      <alignment horizontal="right"/>
    </xf>
    <xf numFmtId="164" fontId="15" fillId="7" borderId="0" xfId="24" applyFont="1" applyFill="1" applyBorder="1" applyAlignment="1">
      <alignment horizontal="right"/>
    </xf>
    <xf numFmtId="172" fontId="11" fillId="11" borderId="20" xfId="23" applyNumberFormat="1" applyFont="1" applyFill="1" applyBorder="1" applyAlignment="1">
      <alignment horizontal="right"/>
    </xf>
    <xf numFmtId="165" fontId="3" fillId="11" borderId="19" xfId="23" applyFont="1" applyFill="1" applyBorder="1" applyAlignment="1">
      <alignment horizontal="right"/>
    </xf>
    <xf numFmtId="0" fontId="0" fillId="0" borderId="0" xfId="0"/>
    <xf numFmtId="0" fontId="20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1" fillId="16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/>
    </xf>
    <xf numFmtId="0" fontId="21" fillId="16" borderId="0" xfId="0" applyFont="1" applyFill="1" applyAlignment="1">
      <alignment horizontal="center" wrapText="1"/>
    </xf>
    <xf numFmtId="173" fontId="21" fillId="18" borderId="0" xfId="0" applyNumberFormat="1" applyFont="1" applyFill="1" applyAlignment="1">
      <alignment horizontal="center" wrapText="1"/>
    </xf>
    <xf numFmtId="0" fontId="21" fillId="17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0"/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F37"/>
  <sheetViews>
    <sheetView showGridLines="0" tabSelected="1" zoomScale="84" zoomScaleNormal="84" workbookViewId="0">
      <selection sqref="A1:Y1"/>
    </sheetView>
  </sheetViews>
  <sheetFormatPr defaultRowHeight="15" outlineLevelCol="1" x14ac:dyDescent="0.25"/>
  <cols>
    <col min="1" max="1" width="14" customWidth="1"/>
    <col min="2" max="2" width="4.42578125" hidden="1" customWidth="1" outlineLevel="1"/>
    <col min="3" max="3" width="8.42578125" customWidth="1" collapsed="1"/>
    <col min="4" max="4" width="12.28515625" style="22" customWidth="1"/>
    <col min="5" max="5" width="14.7109375" style="22" customWidth="1"/>
    <col min="6" max="6" width="11.7109375" customWidth="1"/>
    <col min="7" max="7" width="14.7109375" customWidth="1"/>
    <col min="8" max="8" width="11.7109375" style="22" customWidth="1"/>
    <col min="9" max="9" width="17" style="22" customWidth="1"/>
    <col min="10" max="10" width="11.7109375" style="22" customWidth="1"/>
    <col min="11" max="11" width="14.7109375" style="22" customWidth="1"/>
    <col min="12" max="12" width="11.7109375" style="22" customWidth="1"/>
    <col min="13" max="13" width="14.7109375" style="22" customWidth="1"/>
    <col min="14" max="14" width="11.7109375" customWidth="1"/>
    <col min="15" max="15" width="14.7109375" customWidth="1"/>
    <col min="16" max="16" width="11.7109375" style="22" customWidth="1"/>
    <col min="17" max="17" width="14.7109375" style="22" customWidth="1"/>
    <col min="18" max="18" width="11.7109375" style="22" customWidth="1"/>
    <col min="19" max="19" width="14.7109375" style="22" customWidth="1"/>
    <col min="20" max="20" width="11.7109375" style="22" customWidth="1"/>
    <col min="21" max="21" width="14.7109375" style="22" customWidth="1"/>
    <col min="22" max="22" width="12.28515625" style="22" customWidth="1"/>
    <col min="23" max="23" width="14.7109375" style="22" customWidth="1"/>
    <col min="24" max="24" width="11.7109375" style="78" customWidth="1"/>
    <col min="25" max="25" width="14.7109375" style="78" customWidth="1"/>
    <col min="26" max="26" width="7.570312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80" t="s">
        <v>41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32" s="8" customFormat="1" ht="37.5" customHeight="1" x14ac:dyDescent="0.4">
      <c r="A2" s="54"/>
      <c r="B2" s="54"/>
      <c r="C2" s="54"/>
      <c r="D2" s="82" t="s">
        <v>58</v>
      </c>
      <c r="E2" s="82"/>
      <c r="F2" s="82" t="s">
        <v>59</v>
      </c>
      <c r="G2" s="82"/>
      <c r="H2" s="82" t="s">
        <v>60</v>
      </c>
      <c r="I2" s="82"/>
      <c r="J2" s="82" t="s">
        <v>61</v>
      </c>
      <c r="K2" s="82"/>
      <c r="L2" s="82" t="s">
        <v>62</v>
      </c>
      <c r="M2" s="82"/>
      <c r="N2" s="82" t="s">
        <v>63</v>
      </c>
      <c r="O2" s="82"/>
      <c r="P2" s="82" t="s">
        <v>64</v>
      </c>
      <c r="Q2" s="82"/>
      <c r="R2" s="82" t="s">
        <v>65</v>
      </c>
      <c r="S2" s="82"/>
      <c r="T2" s="82" t="s">
        <v>66</v>
      </c>
      <c r="U2" s="82"/>
      <c r="V2" s="82" t="s">
        <v>56</v>
      </c>
      <c r="W2" s="82"/>
      <c r="X2" s="82" t="s">
        <v>57</v>
      </c>
      <c r="Y2" s="82"/>
    </row>
    <row r="3" spans="1:32" ht="17.25" x14ac:dyDescent="0.4">
      <c r="A3" s="55"/>
      <c r="B3" s="55"/>
      <c r="C3" s="55"/>
      <c r="D3" s="57" t="s">
        <v>0</v>
      </c>
      <c r="E3" s="56" t="s">
        <v>42</v>
      </c>
      <c r="F3" s="57" t="s">
        <v>0</v>
      </c>
      <c r="G3" s="56" t="s">
        <v>42</v>
      </c>
      <c r="H3" s="57" t="s">
        <v>0</v>
      </c>
      <c r="I3" s="56" t="s">
        <v>42</v>
      </c>
      <c r="J3" s="57" t="s">
        <v>0</v>
      </c>
      <c r="K3" s="56" t="s">
        <v>42</v>
      </c>
      <c r="L3" s="57" t="s">
        <v>0</v>
      </c>
      <c r="M3" s="56" t="s">
        <v>42</v>
      </c>
      <c r="N3" s="57" t="s">
        <v>0</v>
      </c>
      <c r="O3" s="56" t="s">
        <v>42</v>
      </c>
      <c r="P3" s="57" t="s">
        <v>0</v>
      </c>
      <c r="Q3" s="56" t="s">
        <v>42</v>
      </c>
      <c r="R3" s="57" t="s">
        <v>0</v>
      </c>
      <c r="S3" s="56" t="s">
        <v>42</v>
      </c>
      <c r="T3" s="57" t="s">
        <v>0</v>
      </c>
      <c r="U3" s="56" t="s">
        <v>42</v>
      </c>
      <c r="V3" s="57" t="s">
        <v>0</v>
      </c>
      <c r="W3" s="56" t="s">
        <v>42</v>
      </c>
      <c r="X3" s="57" t="s">
        <v>0</v>
      </c>
      <c r="Y3" s="56" t="s">
        <v>42</v>
      </c>
      <c r="AA3" s="81"/>
      <c r="AB3" s="81"/>
      <c r="AC3" s="81"/>
      <c r="AD3" s="81"/>
      <c r="AE3" s="81"/>
      <c r="AF3" s="81"/>
    </row>
    <row r="4" spans="1:32" s="10" customFormat="1" x14ac:dyDescent="0.25">
      <c r="A4" s="9" t="s">
        <v>45</v>
      </c>
      <c r="B4" s="21" t="s">
        <v>46</v>
      </c>
      <c r="C4" s="2" t="s">
        <v>7</v>
      </c>
      <c r="D4" s="27">
        <v>11832180.039999999</v>
      </c>
      <c r="E4" s="5">
        <v>157.87194373708999</v>
      </c>
      <c r="F4" s="27">
        <v>828116.32700000005</v>
      </c>
      <c r="G4" s="5">
        <v>151.88605750257</v>
      </c>
      <c r="H4" s="27">
        <v>776943</v>
      </c>
      <c r="I4" s="5">
        <v>148.34866015028001</v>
      </c>
      <c r="J4" s="27">
        <v>949610</v>
      </c>
      <c r="K4" s="5">
        <v>160.45425551976999</v>
      </c>
      <c r="L4" s="27">
        <v>725800</v>
      </c>
      <c r="M4" s="5">
        <v>160.36056633531999</v>
      </c>
      <c r="N4" s="27">
        <v>2467953.63</v>
      </c>
      <c r="O4" s="5">
        <v>175.66585436174</v>
      </c>
      <c r="P4" s="27">
        <v>3737921.21</v>
      </c>
      <c r="Q4" s="5">
        <v>156.17548399852001</v>
      </c>
      <c r="R4" s="27">
        <v>3435498.39</v>
      </c>
      <c r="S4" s="5">
        <v>152.97004580471</v>
      </c>
      <c r="T4" s="27">
        <v>3018923.2069999999</v>
      </c>
      <c r="U4" s="5">
        <v>149.36232940225</v>
      </c>
      <c r="V4" s="27">
        <v>12660296.437000001</v>
      </c>
      <c r="W4" s="5">
        <v>157.48040304938999</v>
      </c>
      <c r="X4" s="27">
        <v>2452353</v>
      </c>
      <c r="Y4" s="5">
        <v>156.59128913881</v>
      </c>
      <c r="AB4" s="22"/>
      <c r="AD4" s="22"/>
    </row>
    <row r="5" spans="1:32" x14ac:dyDescent="0.25">
      <c r="A5" s="15" t="s">
        <v>1</v>
      </c>
      <c r="B5" s="16" t="s">
        <v>6</v>
      </c>
      <c r="C5" s="19" t="s">
        <v>7</v>
      </c>
      <c r="D5" s="28">
        <v>7131293</v>
      </c>
      <c r="E5" s="7">
        <v>157.99987893868999</v>
      </c>
      <c r="F5" s="28">
        <v>548219</v>
      </c>
      <c r="G5" s="7">
        <v>142.96894064547999</v>
      </c>
      <c r="H5" s="28">
        <v>372072</v>
      </c>
      <c r="I5" s="7">
        <v>142.24884046561999</v>
      </c>
      <c r="J5" s="28">
        <v>613882</v>
      </c>
      <c r="K5" s="7">
        <v>160.74591857381</v>
      </c>
      <c r="L5" s="28">
        <v>385950</v>
      </c>
      <c r="M5" s="7">
        <v>159.78494527001001</v>
      </c>
      <c r="N5" s="28">
        <v>1696337</v>
      </c>
      <c r="O5" s="7">
        <v>173.71224178993</v>
      </c>
      <c r="P5" s="28">
        <v>2150950</v>
      </c>
      <c r="Q5" s="7">
        <v>153.73869388684</v>
      </c>
      <c r="R5" s="28">
        <v>1955590</v>
      </c>
      <c r="S5" s="7">
        <v>157.10036098220999</v>
      </c>
      <c r="T5" s="28">
        <v>1876635</v>
      </c>
      <c r="U5" s="7">
        <v>145.22753689327999</v>
      </c>
      <c r="V5" s="28">
        <v>7679512</v>
      </c>
      <c r="W5" s="7">
        <v>156.92686206467999</v>
      </c>
      <c r="X5" s="28">
        <v>1371904</v>
      </c>
      <c r="Y5" s="7">
        <v>155.45900892672</v>
      </c>
    </row>
    <row r="6" spans="1:32" x14ac:dyDescent="0.25">
      <c r="A6" s="29"/>
      <c r="B6" s="30" t="s">
        <v>6</v>
      </c>
      <c r="C6" s="34" t="s">
        <v>8</v>
      </c>
      <c r="D6" s="38">
        <v>5109379</v>
      </c>
      <c r="E6" s="36">
        <v>153.88604405318</v>
      </c>
      <c r="F6" s="38">
        <v>375060</v>
      </c>
      <c r="G6" s="36">
        <v>133.45997420786</v>
      </c>
      <c r="H6" s="38">
        <v>305841</v>
      </c>
      <c r="I6" s="36">
        <v>137.82030619296</v>
      </c>
      <c r="J6" s="38">
        <v>443146</v>
      </c>
      <c r="K6" s="36">
        <v>151.47165792979999</v>
      </c>
      <c r="L6" s="38">
        <v>271950</v>
      </c>
      <c r="M6" s="36">
        <v>157.93436321684999</v>
      </c>
      <c r="N6" s="38">
        <v>1161229</v>
      </c>
      <c r="O6" s="36">
        <v>169.85412736506001</v>
      </c>
      <c r="P6" s="38">
        <v>1550263</v>
      </c>
      <c r="Q6" s="36">
        <v>152.54467234031</v>
      </c>
      <c r="R6" s="38">
        <v>1440877</v>
      </c>
      <c r="S6" s="36">
        <v>151.04943206561001</v>
      </c>
      <c r="T6" s="38">
        <v>1332070</v>
      </c>
      <c r="U6" s="36">
        <v>138.84410536690999</v>
      </c>
      <c r="V6" s="38">
        <v>5484439</v>
      </c>
      <c r="W6" s="36">
        <v>152.48918254078001</v>
      </c>
      <c r="X6" s="38">
        <v>1020937</v>
      </c>
      <c r="Y6" s="36">
        <v>149.10362702904001</v>
      </c>
    </row>
    <row r="7" spans="1:32" x14ac:dyDescent="0.25">
      <c r="A7" s="31"/>
      <c r="B7" s="32" t="s">
        <v>6</v>
      </c>
      <c r="C7" s="35" t="s">
        <v>9</v>
      </c>
      <c r="D7" s="39">
        <v>2021914</v>
      </c>
      <c r="E7" s="37">
        <v>168.39554441875001</v>
      </c>
      <c r="F7" s="39">
        <v>173159</v>
      </c>
      <c r="G7" s="37">
        <v>163.56523048369999</v>
      </c>
      <c r="H7" s="39">
        <v>66231</v>
      </c>
      <c r="I7" s="37">
        <v>162.69889180841</v>
      </c>
      <c r="J7" s="39">
        <v>170736</v>
      </c>
      <c r="K7" s="37">
        <v>184.81730075067</v>
      </c>
      <c r="L7" s="39">
        <v>114000</v>
      </c>
      <c r="M7" s="37">
        <v>164.19955745735001</v>
      </c>
      <c r="N7" s="39">
        <v>535108</v>
      </c>
      <c r="O7" s="37">
        <v>182.08467194510001</v>
      </c>
      <c r="P7" s="39">
        <v>600687</v>
      </c>
      <c r="Q7" s="37">
        <v>156.82024455265</v>
      </c>
      <c r="R7" s="39">
        <v>514713</v>
      </c>
      <c r="S7" s="37">
        <v>174.03920710532</v>
      </c>
      <c r="T7" s="39">
        <v>544565</v>
      </c>
      <c r="U7" s="37">
        <v>160.84216073678999</v>
      </c>
      <c r="V7" s="39">
        <v>2195073</v>
      </c>
      <c r="W7" s="37">
        <v>168.01450363756999</v>
      </c>
      <c r="X7" s="39">
        <v>350967</v>
      </c>
      <c r="Y7" s="37">
        <v>173.94634399948001</v>
      </c>
    </row>
    <row r="8" spans="1:32" x14ac:dyDescent="0.25">
      <c r="A8" s="15" t="s">
        <v>2</v>
      </c>
      <c r="B8" s="16" t="s">
        <v>10</v>
      </c>
      <c r="C8" s="19" t="s">
        <v>7</v>
      </c>
      <c r="D8" s="40">
        <v>3868239.97</v>
      </c>
      <c r="E8" s="7">
        <v>151.29784507101999</v>
      </c>
      <c r="F8" s="40">
        <v>216741</v>
      </c>
      <c r="G8" s="7">
        <v>166.67678277991001</v>
      </c>
      <c r="H8" s="40">
        <v>349418</v>
      </c>
      <c r="I8" s="7">
        <v>152.44484994875</v>
      </c>
      <c r="J8" s="40">
        <v>281228</v>
      </c>
      <c r="K8" s="7">
        <v>156.86559143421999</v>
      </c>
      <c r="L8" s="40">
        <v>188500</v>
      </c>
      <c r="M8" s="7">
        <v>152.02546683765999</v>
      </c>
      <c r="N8" s="40">
        <v>601055</v>
      </c>
      <c r="O8" s="7">
        <v>168.95007892238999</v>
      </c>
      <c r="P8" s="40">
        <v>1321329</v>
      </c>
      <c r="Q8" s="7">
        <v>154.73395354562999</v>
      </c>
      <c r="R8" s="40">
        <v>1241338</v>
      </c>
      <c r="S8" s="7">
        <v>141.9307546611</v>
      </c>
      <c r="T8" s="40">
        <v>921258.97</v>
      </c>
      <c r="U8" s="7">
        <v>151.09245051302</v>
      </c>
      <c r="V8" s="40">
        <v>4084980.97</v>
      </c>
      <c r="W8" s="7">
        <v>152.11382104801001</v>
      </c>
      <c r="X8" s="40">
        <v>819146</v>
      </c>
      <c r="Y8" s="7">
        <v>153.86606493367</v>
      </c>
    </row>
    <row r="9" spans="1:32" x14ac:dyDescent="0.25">
      <c r="A9" s="29"/>
      <c r="B9" s="30" t="s">
        <v>10</v>
      </c>
      <c r="C9" s="34" t="s">
        <v>8</v>
      </c>
      <c r="D9" s="38">
        <v>215776</v>
      </c>
      <c r="E9" s="36">
        <v>142.55209862820999</v>
      </c>
      <c r="F9" s="38">
        <v>23955</v>
      </c>
      <c r="G9" s="36">
        <v>119.45649639216001</v>
      </c>
      <c r="H9" s="38">
        <v>5361</v>
      </c>
      <c r="I9" s="36">
        <v>147.67929337339999</v>
      </c>
      <c r="J9" s="38">
        <v>12000</v>
      </c>
      <c r="K9" s="36">
        <v>128.90265121783</v>
      </c>
      <c r="L9" s="38">
        <v>14500</v>
      </c>
      <c r="M9" s="36">
        <v>114.89564960666</v>
      </c>
      <c r="N9" s="38">
        <v>58791</v>
      </c>
      <c r="O9" s="36">
        <v>165.93676530421001</v>
      </c>
      <c r="P9" s="38">
        <v>63078</v>
      </c>
      <c r="Q9" s="36">
        <v>138.24462134976</v>
      </c>
      <c r="R9" s="38">
        <v>57714</v>
      </c>
      <c r="S9" s="36">
        <v>127.07960261288</v>
      </c>
      <c r="T9" s="38">
        <v>60148</v>
      </c>
      <c r="U9" s="36">
        <v>129.86046460355001</v>
      </c>
      <c r="V9" s="38">
        <v>239731</v>
      </c>
      <c r="W9" s="36">
        <v>140.24428215239001</v>
      </c>
      <c r="X9" s="38">
        <v>31861</v>
      </c>
      <c r="Y9" s="36">
        <v>125.68743685651</v>
      </c>
    </row>
    <row r="10" spans="1:32" x14ac:dyDescent="0.25">
      <c r="A10" s="31"/>
      <c r="B10" s="32" t="s">
        <v>10</v>
      </c>
      <c r="C10" s="35" t="s">
        <v>9</v>
      </c>
      <c r="D10" s="39">
        <v>3652463.97</v>
      </c>
      <c r="E10" s="37">
        <v>151.81451606351999</v>
      </c>
      <c r="F10" s="39">
        <v>192786</v>
      </c>
      <c r="G10" s="37">
        <v>172.54423145574</v>
      </c>
      <c r="H10" s="39">
        <v>344057</v>
      </c>
      <c r="I10" s="37">
        <v>152.5191055192</v>
      </c>
      <c r="J10" s="39">
        <v>269228</v>
      </c>
      <c r="K10" s="37">
        <v>158.11195244643</v>
      </c>
      <c r="L10" s="39">
        <v>174000</v>
      </c>
      <c r="M10" s="37">
        <v>155.11961827357001</v>
      </c>
      <c r="N10" s="39">
        <v>542264</v>
      </c>
      <c r="O10" s="37">
        <v>169.27677536716001</v>
      </c>
      <c r="P10" s="39">
        <v>1258251</v>
      </c>
      <c r="Q10" s="37">
        <v>155.56058837148001</v>
      </c>
      <c r="R10" s="39">
        <v>1183624</v>
      </c>
      <c r="S10" s="37">
        <v>142.65490303026999</v>
      </c>
      <c r="T10" s="39">
        <v>861110.97</v>
      </c>
      <c r="U10" s="37">
        <v>152.57548990396</v>
      </c>
      <c r="V10" s="39">
        <v>3845249.97</v>
      </c>
      <c r="W10" s="37">
        <v>152.85382402601999</v>
      </c>
      <c r="X10" s="39">
        <v>787285</v>
      </c>
      <c r="Y10" s="37">
        <v>155.00643883786</v>
      </c>
    </row>
    <row r="11" spans="1:32" x14ac:dyDescent="0.25">
      <c r="A11" s="17" t="s">
        <v>3</v>
      </c>
      <c r="B11" s="18" t="s">
        <v>11</v>
      </c>
      <c r="C11" s="20" t="s">
        <v>7</v>
      </c>
      <c r="D11" s="40">
        <v>417414</v>
      </c>
      <c r="E11" s="7">
        <v>193.890451114</v>
      </c>
      <c r="F11" s="40">
        <v>29500.01</v>
      </c>
      <c r="G11" s="7">
        <v>189.51560392864999</v>
      </c>
      <c r="H11" s="40">
        <v>32953</v>
      </c>
      <c r="I11" s="7">
        <v>133.56985002827</v>
      </c>
      <c r="J11" s="40">
        <v>27500</v>
      </c>
      <c r="K11" s="7">
        <v>152.17753222745</v>
      </c>
      <c r="L11" s="40">
        <v>69850</v>
      </c>
      <c r="M11" s="7">
        <v>180.84777470757999</v>
      </c>
      <c r="N11" s="40">
        <v>114452</v>
      </c>
      <c r="O11" s="7">
        <v>217.96372030109001</v>
      </c>
      <c r="P11" s="40">
        <v>123253</v>
      </c>
      <c r="Q11" s="7">
        <v>199.66170176790999</v>
      </c>
      <c r="R11" s="40">
        <v>109172</v>
      </c>
      <c r="S11" s="7">
        <v>177.83340297695</v>
      </c>
      <c r="T11" s="40">
        <v>100037.01</v>
      </c>
      <c r="U11" s="7">
        <v>175.47091080242001</v>
      </c>
      <c r="V11" s="40">
        <v>446914.01</v>
      </c>
      <c r="W11" s="7">
        <v>193.60167512392999</v>
      </c>
      <c r="X11" s="40">
        <v>130303</v>
      </c>
      <c r="Y11" s="7">
        <v>162.84065959770999</v>
      </c>
    </row>
    <row r="12" spans="1:32" s="22" customFormat="1" x14ac:dyDescent="0.25">
      <c r="A12" s="29"/>
      <c r="B12" s="30" t="s">
        <v>11</v>
      </c>
      <c r="C12" s="34" t="s">
        <v>8</v>
      </c>
      <c r="D12" s="72">
        <v>15918</v>
      </c>
      <c r="E12" s="68">
        <v>190.65320709260001</v>
      </c>
      <c r="F12" s="72">
        <v>0</v>
      </c>
      <c r="G12" s="68">
        <v>0</v>
      </c>
      <c r="H12" s="72">
        <v>10978</v>
      </c>
      <c r="I12" s="68">
        <v>123.57286883326</v>
      </c>
      <c r="J12" s="72">
        <v>0</v>
      </c>
      <c r="K12" s="68">
        <v>0</v>
      </c>
      <c r="L12" s="72">
        <v>0</v>
      </c>
      <c r="M12" s="68">
        <v>0</v>
      </c>
      <c r="N12" s="72">
        <v>0</v>
      </c>
      <c r="O12" s="68">
        <v>0</v>
      </c>
      <c r="P12" s="72">
        <v>15918</v>
      </c>
      <c r="Q12" s="68">
        <v>190.95777801860001</v>
      </c>
      <c r="R12" s="72">
        <v>0</v>
      </c>
      <c r="S12" s="68">
        <v>0</v>
      </c>
      <c r="T12" s="72">
        <v>0</v>
      </c>
      <c r="U12" s="68">
        <v>0</v>
      </c>
      <c r="V12" s="72">
        <v>15918</v>
      </c>
      <c r="W12" s="68">
        <v>190.65320709260001</v>
      </c>
      <c r="X12" s="72">
        <v>10978</v>
      </c>
      <c r="Y12" s="68">
        <v>123.57286883326</v>
      </c>
    </row>
    <row r="13" spans="1:32" s="22" customFormat="1" x14ac:dyDescent="0.25">
      <c r="A13" s="29"/>
      <c r="B13" s="30" t="s">
        <v>11</v>
      </c>
      <c r="C13" s="34" t="s">
        <v>9</v>
      </c>
      <c r="D13" s="72">
        <v>401496</v>
      </c>
      <c r="E13" s="68">
        <v>194.01879722538001</v>
      </c>
      <c r="F13" s="72">
        <v>29500.01</v>
      </c>
      <c r="G13" s="68">
        <v>189.51560392864999</v>
      </c>
      <c r="H13" s="72">
        <v>21975</v>
      </c>
      <c r="I13" s="68">
        <v>138.56401883641001</v>
      </c>
      <c r="J13" s="72">
        <v>27500</v>
      </c>
      <c r="K13" s="68">
        <v>152.17753222745</v>
      </c>
      <c r="L13" s="72">
        <v>69850</v>
      </c>
      <c r="M13" s="68">
        <v>180.84777470757999</v>
      </c>
      <c r="N13" s="72">
        <v>114452</v>
      </c>
      <c r="O13" s="68">
        <v>218.00608006762999</v>
      </c>
      <c r="P13" s="72">
        <v>107335</v>
      </c>
      <c r="Q13" s="68">
        <v>200.95251145944999</v>
      </c>
      <c r="R13" s="72">
        <v>109172</v>
      </c>
      <c r="S13" s="68">
        <v>177.83340297695</v>
      </c>
      <c r="T13" s="72">
        <v>100037.01</v>
      </c>
      <c r="U13" s="68">
        <v>175.47091080242001</v>
      </c>
      <c r="V13" s="72">
        <v>430996.01</v>
      </c>
      <c r="W13" s="68">
        <v>193.71057106039001</v>
      </c>
      <c r="X13" s="72">
        <v>119325</v>
      </c>
      <c r="Y13" s="68">
        <v>166.45332925631001</v>
      </c>
    </row>
    <row r="14" spans="1:32" x14ac:dyDescent="0.25">
      <c r="A14" s="15" t="s">
        <v>4</v>
      </c>
      <c r="B14" s="16" t="s">
        <v>12</v>
      </c>
      <c r="C14" s="19" t="s">
        <v>7</v>
      </c>
      <c r="D14" s="71">
        <v>401183.07</v>
      </c>
      <c r="E14" s="70">
        <v>182.32565207176</v>
      </c>
      <c r="F14" s="71">
        <v>33656.317000000003</v>
      </c>
      <c r="G14" s="70">
        <v>168.90230747058999</v>
      </c>
      <c r="H14" s="71">
        <v>22500</v>
      </c>
      <c r="I14" s="70">
        <v>207.25069537943</v>
      </c>
      <c r="J14" s="71">
        <v>20000</v>
      </c>
      <c r="K14" s="70">
        <v>216.39797733019</v>
      </c>
      <c r="L14" s="71">
        <v>81500</v>
      </c>
      <c r="M14" s="70">
        <v>164.80591235572001</v>
      </c>
      <c r="N14" s="71">
        <v>56109.61</v>
      </c>
      <c r="O14" s="70">
        <v>220.37456623028001</v>
      </c>
      <c r="P14" s="71">
        <v>133039.20000000001</v>
      </c>
      <c r="Q14" s="70">
        <v>170.78023907766001</v>
      </c>
      <c r="R14" s="71">
        <v>124698.37</v>
      </c>
      <c r="S14" s="70">
        <v>177.38092426308</v>
      </c>
      <c r="T14" s="71">
        <v>120992.20699999999</v>
      </c>
      <c r="U14" s="70">
        <v>178.73783364958001</v>
      </c>
      <c r="V14" s="71">
        <v>434839.38699999999</v>
      </c>
      <c r="W14" s="70">
        <v>181.28669296500999</v>
      </c>
      <c r="X14" s="71">
        <v>124000</v>
      </c>
      <c r="Y14" s="70">
        <v>180.82888749703</v>
      </c>
    </row>
    <row r="15" spans="1:32" s="22" customFormat="1" x14ac:dyDescent="0.25">
      <c r="A15" s="29"/>
      <c r="B15" s="30" t="s">
        <v>12</v>
      </c>
      <c r="C15" s="34" t="s">
        <v>8</v>
      </c>
      <c r="D15" s="72">
        <v>101782</v>
      </c>
      <c r="E15" s="68">
        <v>147.06778626280001</v>
      </c>
      <c r="F15" s="72">
        <v>20434</v>
      </c>
      <c r="G15" s="68">
        <v>150.10912159143999</v>
      </c>
      <c r="H15" s="72">
        <v>0</v>
      </c>
      <c r="I15" s="68">
        <v>0</v>
      </c>
      <c r="J15" s="72">
        <v>0</v>
      </c>
      <c r="K15" s="68">
        <v>0</v>
      </c>
      <c r="L15" s="72">
        <v>20000</v>
      </c>
      <c r="M15" s="68">
        <v>105.15075525426001</v>
      </c>
      <c r="N15" s="72">
        <v>0</v>
      </c>
      <c r="O15" s="68">
        <v>0</v>
      </c>
      <c r="P15" s="72">
        <v>40017</v>
      </c>
      <c r="Q15" s="68">
        <v>147.59870777169999</v>
      </c>
      <c r="R15" s="72">
        <v>24857</v>
      </c>
      <c r="S15" s="68">
        <v>152.69130002012</v>
      </c>
      <c r="T15" s="72">
        <v>57342</v>
      </c>
      <c r="U15" s="68">
        <v>145.88119822293999</v>
      </c>
      <c r="V15" s="72">
        <v>122216</v>
      </c>
      <c r="W15" s="68">
        <v>147.57628470904001</v>
      </c>
      <c r="X15" s="72">
        <v>20000</v>
      </c>
      <c r="Y15" s="68">
        <v>105.15075525426001</v>
      </c>
    </row>
    <row r="16" spans="1:32" s="22" customFormat="1" x14ac:dyDescent="0.25">
      <c r="A16" s="29"/>
      <c r="B16" s="30" t="s">
        <v>12</v>
      </c>
      <c r="C16" s="34" t="s">
        <v>9</v>
      </c>
      <c r="D16" s="72">
        <v>299401.07</v>
      </c>
      <c r="E16" s="68">
        <v>194.31163494673001</v>
      </c>
      <c r="F16" s="72">
        <v>13222.316999999999</v>
      </c>
      <c r="G16" s="68">
        <v>197.94562569193999</v>
      </c>
      <c r="H16" s="72">
        <v>22500</v>
      </c>
      <c r="I16" s="68">
        <v>207.25069537943</v>
      </c>
      <c r="J16" s="72">
        <v>20000</v>
      </c>
      <c r="K16" s="68">
        <v>216.39797733019</v>
      </c>
      <c r="L16" s="72">
        <v>61500</v>
      </c>
      <c r="M16" s="68">
        <v>184.20596344563</v>
      </c>
      <c r="N16" s="72">
        <v>56109.61</v>
      </c>
      <c r="O16" s="68">
        <v>220.92423303423001</v>
      </c>
      <c r="P16" s="72">
        <v>93022.2</v>
      </c>
      <c r="Q16" s="68">
        <v>180.7526471509</v>
      </c>
      <c r="R16" s="72">
        <v>99841.37</v>
      </c>
      <c r="S16" s="68">
        <v>183.52777491034001</v>
      </c>
      <c r="T16" s="72">
        <v>63650.207000000002</v>
      </c>
      <c r="U16" s="68">
        <v>208.33813312127</v>
      </c>
      <c r="V16" s="72">
        <v>312623.38699999999</v>
      </c>
      <c r="W16" s="68">
        <v>194.46533354895999</v>
      </c>
      <c r="X16" s="72">
        <v>104000</v>
      </c>
      <c r="Y16" s="68">
        <v>195.3823744668</v>
      </c>
    </row>
    <row r="17" spans="1:25" x14ac:dyDescent="0.25">
      <c r="A17" s="15" t="s">
        <v>5</v>
      </c>
      <c r="B17" s="16" t="s">
        <v>13</v>
      </c>
      <c r="C17" s="19" t="s">
        <v>7</v>
      </c>
      <c r="D17" s="71">
        <v>14050</v>
      </c>
      <c r="E17" s="70">
        <v>129.54589691814999</v>
      </c>
      <c r="F17" s="71">
        <v>0</v>
      </c>
      <c r="G17" s="70">
        <v>0</v>
      </c>
      <c r="H17" s="71">
        <v>0</v>
      </c>
      <c r="I17" s="70">
        <v>0</v>
      </c>
      <c r="J17" s="71">
        <v>7000</v>
      </c>
      <c r="K17" s="70">
        <v>151.72876678297999</v>
      </c>
      <c r="L17" s="71">
        <v>0</v>
      </c>
      <c r="M17" s="70">
        <v>0</v>
      </c>
      <c r="N17" s="71">
        <v>0</v>
      </c>
      <c r="O17" s="70">
        <v>0</v>
      </c>
      <c r="P17" s="71">
        <v>9350</v>
      </c>
      <c r="Q17" s="70">
        <v>139.30124135829001</v>
      </c>
      <c r="R17" s="71">
        <v>4700</v>
      </c>
      <c r="S17" s="70">
        <v>110.13898829787</v>
      </c>
      <c r="T17" s="71">
        <v>0</v>
      </c>
      <c r="U17" s="70">
        <v>0</v>
      </c>
      <c r="V17" s="71">
        <v>14050</v>
      </c>
      <c r="W17" s="70">
        <v>129.54589691814999</v>
      </c>
      <c r="X17" s="71">
        <v>7000</v>
      </c>
      <c r="Y17" s="70">
        <v>151.72876678297999</v>
      </c>
    </row>
    <row r="18" spans="1:25" s="22" customFormat="1" x14ac:dyDescent="0.25">
      <c r="A18" s="29"/>
      <c r="B18" s="30" t="s">
        <v>13</v>
      </c>
      <c r="C18" s="34" t="s">
        <v>8</v>
      </c>
      <c r="D18" s="72">
        <v>0</v>
      </c>
      <c r="E18" s="68">
        <v>0</v>
      </c>
      <c r="F18" s="72">
        <v>0</v>
      </c>
      <c r="G18" s="68">
        <v>0</v>
      </c>
      <c r="H18" s="72">
        <v>0</v>
      </c>
      <c r="I18" s="68">
        <v>0</v>
      </c>
      <c r="J18" s="72">
        <v>0</v>
      </c>
      <c r="K18" s="68">
        <v>0</v>
      </c>
      <c r="L18" s="72">
        <v>0</v>
      </c>
      <c r="M18" s="68">
        <v>0</v>
      </c>
      <c r="N18" s="72">
        <v>0</v>
      </c>
      <c r="O18" s="68">
        <v>0</v>
      </c>
      <c r="P18" s="72">
        <v>0</v>
      </c>
      <c r="Q18" s="68">
        <v>0</v>
      </c>
      <c r="R18" s="72">
        <v>0</v>
      </c>
      <c r="S18" s="68">
        <v>0</v>
      </c>
      <c r="T18" s="72">
        <v>0</v>
      </c>
      <c r="U18" s="68">
        <v>0</v>
      </c>
      <c r="V18" s="72">
        <v>0</v>
      </c>
      <c r="W18" s="68">
        <v>0</v>
      </c>
      <c r="X18" s="72">
        <v>0</v>
      </c>
      <c r="Y18" s="68">
        <v>0</v>
      </c>
    </row>
    <row r="19" spans="1:25" s="22" customFormat="1" x14ac:dyDescent="0.25">
      <c r="A19" s="29"/>
      <c r="B19" s="30" t="s">
        <v>13</v>
      </c>
      <c r="C19" s="34" t="s">
        <v>9</v>
      </c>
      <c r="D19" s="72">
        <v>14050</v>
      </c>
      <c r="E19" s="68">
        <v>129.55121577936001</v>
      </c>
      <c r="F19" s="72">
        <v>0</v>
      </c>
      <c r="G19" s="68">
        <v>0</v>
      </c>
      <c r="H19" s="72">
        <v>0</v>
      </c>
      <c r="I19" s="68">
        <v>0</v>
      </c>
      <c r="J19" s="72">
        <v>7000</v>
      </c>
      <c r="K19" s="68">
        <v>151.72876678297999</v>
      </c>
      <c r="L19" s="72">
        <v>0</v>
      </c>
      <c r="M19" s="68">
        <v>0</v>
      </c>
      <c r="N19" s="72">
        <v>0</v>
      </c>
      <c r="O19" s="68">
        <v>0</v>
      </c>
      <c r="P19" s="72">
        <v>9350</v>
      </c>
      <c r="Q19" s="68">
        <v>139.30923387166001</v>
      </c>
      <c r="R19" s="72">
        <v>4700</v>
      </c>
      <c r="S19" s="68">
        <v>110.13898829787</v>
      </c>
      <c r="T19" s="72">
        <v>0</v>
      </c>
      <c r="U19" s="68">
        <v>0</v>
      </c>
      <c r="V19" s="72">
        <v>14050</v>
      </c>
      <c r="W19" s="68">
        <v>129.55121577936001</v>
      </c>
      <c r="X19" s="72">
        <v>7000</v>
      </c>
      <c r="Y19" s="68">
        <v>151.72876678297999</v>
      </c>
    </row>
    <row r="20" spans="1:25" ht="6.75" customHeight="1" x14ac:dyDescent="0.25"/>
    <row r="21" spans="1:25" s="22" customFormat="1" ht="18" x14ac:dyDescent="0.4">
      <c r="A21" s="83" t="s">
        <v>47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79"/>
      <c r="Y21" s="79"/>
    </row>
    <row r="22" spans="1:25" x14ac:dyDescent="0.25">
      <c r="A22" s="9" t="s">
        <v>45</v>
      </c>
      <c r="B22" s="21" t="s">
        <v>46</v>
      </c>
      <c r="C22" s="2" t="s">
        <v>7</v>
      </c>
      <c r="D22" s="41">
        <v>1</v>
      </c>
      <c r="E22" s="23">
        <v>0.99996210550267506</v>
      </c>
      <c r="F22" s="41">
        <v>0.99999999999999989</v>
      </c>
      <c r="G22" s="23">
        <v>0.99999999999998934</v>
      </c>
      <c r="H22" s="41">
        <v>1</v>
      </c>
      <c r="I22" s="23">
        <v>0.99999999999996736</v>
      </c>
      <c r="J22" s="41">
        <v>0.99999999999999989</v>
      </c>
      <c r="K22" s="23">
        <v>1.000000000000008</v>
      </c>
      <c r="L22" s="41">
        <v>1</v>
      </c>
      <c r="M22" s="23">
        <v>0.99999999999999722</v>
      </c>
      <c r="N22" s="41">
        <v>0.99999999189611999</v>
      </c>
      <c r="O22" s="23">
        <v>0.99999798062478007</v>
      </c>
      <c r="P22" s="41">
        <v>0.99999999732471623</v>
      </c>
      <c r="Q22" s="23">
        <v>0.9999980922638454</v>
      </c>
      <c r="R22" s="41">
        <v>0.99999999417842844</v>
      </c>
      <c r="S22" s="23">
        <v>0.99986828802171368</v>
      </c>
      <c r="T22" s="41">
        <v>0.99999999337512135</v>
      </c>
      <c r="U22" s="23">
        <v>1.0000009353778361</v>
      </c>
      <c r="V22" s="41">
        <v>0.99999999447090338</v>
      </c>
      <c r="W22" s="23">
        <v>0.99996449614728233</v>
      </c>
      <c r="X22" s="41">
        <v>1</v>
      </c>
      <c r="Y22" s="23">
        <v>1.00000000000001</v>
      </c>
    </row>
    <row r="23" spans="1:25" x14ac:dyDescent="0.25">
      <c r="A23" s="15" t="s">
        <v>1</v>
      </c>
      <c r="B23" s="16" t="s">
        <v>6</v>
      </c>
      <c r="C23" s="19" t="s">
        <v>7</v>
      </c>
      <c r="D23" s="42">
        <v>0.6027032191778583</v>
      </c>
      <c r="E23" s="24">
        <v>0.60319163374998064</v>
      </c>
      <c r="F23" s="42">
        <v>0.66200723512603799</v>
      </c>
      <c r="G23" s="24">
        <v>0.62314128539422631</v>
      </c>
      <c r="H23" s="42">
        <v>0.47889227395059869</v>
      </c>
      <c r="I23" s="24">
        <v>0.45920111855683732</v>
      </c>
      <c r="J23" s="42">
        <v>0.64645696654416018</v>
      </c>
      <c r="K23" s="24">
        <v>0.64763205294219273</v>
      </c>
      <c r="L23" s="42">
        <v>0.53175806007164506</v>
      </c>
      <c r="M23" s="24">
        <v>0.52984929192483299</v>
      </c>
      <c r="N23" s="42">
        <v>0.68734557220996084</v>
      </c>
      <c r="O23" s="24">
        <v>0.67970147452275675</v>
      </c>
      <c r="P23" s="42">
        <v>0.57544016557802191</v>
      </c>
      <c r="Q23" s="24">
        <v>0.56646163149928441</v>
      </c>
      <c r="R23" s="42">
        <v>0.56923036427328955</v>
      </c>
      <c r="S23" s="24">
        <v>0.58460004531563803</v>
      </c>
      <c r="T23" s="42">
        <v>0.621623960373895</v>
      </c>
      <c r="U23" s="24">
        <v>0.60441556448828859</v>
      </c>
      <c r="V23" s="42">
        <v>0.60658232121298938</v>
      </c>
      <c r="W23" s="24">
        <v>0.60445019449188497</v>
      </c>
      <c r="X23" s="42">
        <v>0.5594235413906562</v>
      </c>
      <c r="Y23" s="24">
        <v>0.55537846193842411</v>
      </c>
    </row>
    <row r="24" spans="1:25" x14ac:dyDescent="0.25">
      <c r="A24" s="29"/>
      <c r="B24" s="30" t="s">
        <v>6</v>
      </c>
      <c r="C24" s="34" t="s">
        <v>8</v>
      </c>
      <c r="D24" s="43">
        <v>0.43182059288543417</v>
      </c>
      <c r="E24" s="33">
        <v>0.42091812646901861</v>
      </c>
      <c r="F24" s="43">
        <v>0.45290738483411158</v>
      </c>
      <c r="G24" s="33">
        <v>0.39796284723163011</v>
      </c>
      <c r="H24" s="43">
        <v>0.39364663817036771</v>
      </c>
      <c r="I24" s="33">
        <v>0.36570940478674091</v>
      </c>
      <c r="J24" s="43">
        <v>0.46666105032592325</v>
      </c>
      <c r="K24" s="33">
        <v>0.44053629338250883</v>
      </c>
      <c r="L24" s="43">
        <v>0.37468999724441993</v>
      </c>
      <c r="M24" s="33">
        <v>0.3690210596711202</v>
      </c>
      <c r="N24" s="43">
        <v>0.4705230219418669</v>
      </c>
      <c r="O24" s="33">
        <v>0.4549562439865571</v>
      </c>
      <c r="P24" s="43">
        <v>0.41473934652571237</v>
      </c>
      <c r="Q24" s="33">
        <v>0.40509736933486062</v>
      </c>
      <c r="R24" s="43">
        <v>0.41940843407002731</v>
      </c>
      <c r="S24" s="33">
        <v>0.4141425560575589</v>
      </c>
      <c r="T24" s="43">
        <v>0.44124010737050856</v>
      </c>
      <c r="U24" s="33">
        <v>0.41016759851721146</v>
      </c>
      <c r="V24" s="43">
        <v>0.43319988811412058</v>
      </c>
      <c r="W24" s="33">
        <v>0.41946995014079308</v>
      </c>
      <c r="X24" s="43">
        <v>0.41630915288296588</v>
      </c>
      <c r="Y24" s="33">
        <v>0.39640266710629535</v>
      </c>
    </row>
    <row r="25" spans="1:25" s="22" customFormat="1" x14ac:dyDescent="0.25">
      <c r="A25" s="29"/>
      <c r="B25" s="30" t="s">
        <v>6</v>
      </c>
      <c r="C25" s="34" t="s">
        <v>9</v>
      </c>
      <c r="D25" s="43">
        <v>0.17088262629242415</v>
      </c>
      <c r="E25" s="33">
        <v>0.18227350728093966</v>
      </c>
      <c r="F25" s="43">
        <v>0.20909985029192643</v>
      </c>
      <c r="G25" s="33">
        <v>0.22517843816261673</v>
      </c>
      <c r="H25" s="43">
        <v>8.5245635780230977E-2</v>
      </c>
      <c r="I25" s="33">
        <v>9.3491713770093965E-2</v>
      </c>
      <c r="J25" s="43">
        <v>0.17979591621823696</v>
      </c>
      <c r="K25" s="33">
        <v>0.20709575955967019</v>
      </c>
      <c r="L25" s="43">
        <v>0.15706806282722513</v>
      </c>
      <c r="M25" s="33">
        <v>0.16082823225371187</v>
      </c>
      <c r="N25" s="43">
        <v>0.21682255026809399</v>
      </c>
      <c r="O25" s="33">
        <v>0.22474523053618897</v>
      </c>
      <c r="P25" s="43">
        <v>0.16070081905230957</v>
      </c>
      <c r="Q25" s="33">
        <v>0.16136426216443264</v>
      </c>
      <c r="R25" s="43">
        <v>0.14982193020326229</v>
      </c>
      <c r="S25" s="33">
        <v>0.17045748925808002</v>
      </c>
      <c r="T25" s="43">
        <v>0.18038385300338644</v>
      </c>
      <c r="U25" s="33">
        <v>0.19424796597109795</v>
      </c>
      <c r="V25" s="43">
        <v>0.17338243309886883</v>
      </c>
      <c r="W25" s="33">
        <v>0.18498024435106672</v>
      </c>
      <c r="X25" s="43">
        <v>0.14311438850769037</v>
      </c>
      <c r="Y25" s="33">
        <v>0.15897579483215382</v>
      </c>
    </row>
    <row r="26" spans="1:25" x14ac:dyDescent="0.25">
      <c r="A26" s="15" t="s">
        <v>2</v>
      </c>
      <c r="B26" s="16" t="s">
        <v>10</v>
      </c>
      <c r="C26" s="19" t="s">
        <v>7</v>
      </c>
      <c r="D26" s="42">
        <v>0.32692538119965936</v>
      </c>
      <c r="E26" s="24">
        <v>0.31331156444683395</v>
      </c>
      <c r="F26" s="42">
        <v>0.26172772222132507</v>
      </c>
      <c r="G26" s="24">
        <v>0.28721487292160625</v>
      </c>
      <c r="H26" s="42">
        <v>0.44973440780082968</v>
      </c>
      <c r="I26" s="24">
        <v>0.46215243362855551</v>
      </c>
      <c r="J26" s="42">
        <v>0.29615105148429355</v>
      </c>
      <c r="K26" s="24">
        <v>0.28952744004490361</v>
      </c>
      <c r="L26" s="42">
        <v>0.25971341967484157</v>
      </c>
      <c r="M26" s="24">
        <v>0.24621423316448227</v>
      </c>
      <c r="N26" s="42">
        <v>0.24354387890180904</v>
      </c>
      <c r="O26" s="24">
        <v>0.23423309960280694</v>
      </c>
      <c r="P26" s="42">
        <v>0.35349300473885592</v>
      </c>
      <c r="Q26" s="24">
        <v>0.35023019473713063</v>
      </c>
      <c r="R26" s="42">
        <v>0.361326904886135</v>
      </c>
      <c r="S26" s="24">
        <v>0.33525125798366995</v>
      </c>
      <c r="T26" s="42">
        <v>0.30516144559883795</v>
      </c>
      <c r="U26" s="24">
        <v>0.30869624758898212</v>
      </c>
      <c r="V26" s="42">
        <v>0.32266076788388237</v>
      </c>
      <c r="W26" s="24">
        <v>0.31166520630322003</v>
      </c>
      <c r="X26" s="42">
        <v>0.33402450625990632</v>
      </c>
      <c r="Y26" s="24">
        <v>0.3282113369924734</v>
      </c>
    </row>
    <row r="27" spans="1:25" s="22" customFormat="1" x14ac:dyDescent="0.25">
      <c r="A27" s="29"/>
      <c r="B27" s="30" t="s">
        <v>10</v>
      </c>
      <c r="C27" s="34" t="s">
        <v>8</v>
      </c>
      <c r="D27" s="43">
        <v>1.8236368891492969E-2</v>
      </c>
      <c r="E27" s="33">
        <v>1.646671723488621E-2</v>
      </c>
      <c r="F27" s="43">
        <v>2.8927095407937777E-2</v>
      </c>
      <c r="G27" s="33">
        <v>2.2750800995512823E-2</v>
      </c>
      <c r="H27" s="43">
        <v>6.900120086029477E-3</v>
      </c>
      <c r="I27" s="33">
        <v>6.8689859245386221E-3</v>
      </c>
      <c r="J27" s="43">
        <v>1.2636766672634029E-2</v>
      </c>
      <c r="K27" s="33">
        <v>1.0151882364521893E-2</v>
      </c>
      <c r="L27" s="43">
        <v>1.9977955359603197E-2</v>
      </c>
      <c r="M27" s="33">
        <v>1.4313869122005581E-2</v>
      </c>
      <c r="N27" s="43">
        <v>2.382176037886093E-2</v>
      </c>
      <c r="O27" s="33">
        <v>2.2502414458874583E-2</v>
      </c>
      <c r="P27" s="43">
        <v>1.6875155054431979E-2</v>
      </c>
      <c r="Q27" s="33">
        <v>1.4937680108233537E-2</v>
      </c>
      <c r="R27" s="43">
        <v>1.6799309284496564E-2</v>
      </c>
      <c r="S27" s="33">
        <v>1.3955997311853822E-2</v>
      </c>
      <c r="T27" s="43">
        <v>1.9923660151584636E-2</v>
      </c>
      <c r="U27" s="33">
        <v>1.7322277807546308E-2</v>
      </c>
      <c r="V27" s="43">
        <v>1.8935654563299226E-2</v>
      </c>
      <c r="W27" s="33">
        <v>1.6863160303715107E-2</v>
      </c>
      <c r="X27" s="43">
        <v>1.2992012161381334E-2</v>
      </c>
      <c r="Y27" s="33">
        <v>1.0427991985717143E-2</v>
      </c>
    </row>
    <row r="28" spans="1:25" s="22" customFormat="1" x14ac:dyDescent="0.25">
      <c r="A28" s="29"/>
      <c r="B28" s="30" t="s">
        <v>10</v>
      </c>
      <c r="C28" s="34" t="s">
        <v>9</v>
      </c>
      <c r="D28" s="43">
        <v>0.30868901230816637</v>
      </c>
      <c r="E28" s="33">
        <v>0.29684484721195126</v>
      </c>
      <c r="F28" s="43">
        <v>0.23280062681338728</v>
      </c>
      <c r="G28" s="33">
        <v>0.2644640719260935</v>
      </c>
      <c r="H28" s="43">
        <v>0.44283428771480021</v>
      </c>
      <c r="I28" s="33">
        <v>0.45528344770403301</v>
      </c>
      <c r="J28" s="43">
        <v>0.28351428481165952</v>
      </c>
      <c r="K28" s="33">
        <v>0.27937555768037248</v>
      </c>
      <c r="L28" s="43">
        <v>0.23973546431523834</v>
      </c>
      <c r="M28" s="33">
        <v>0.23190036404246675</v>
      </c>
      <c r="N28" s="43">
        <v>0.2197221185229481</v>
      </c>
      <c r="O28" s="33">
        <v>0.2117306851439332</v>
      </c>
      <c r="P28" s="43">
        <v>0.33661784968442393</v>
      </c>
      <c r="Q28" s="33">
        <v>0.33529251462891335</v>
      </c>
      <c r="R28" s="43">
        <v>0.34452759560163843</v>
      </c>
      <c r="S28" s="33">
        <v>0.32129526067181519</v>
      </c>
      <c r="T28" s="43">
        <v>0.28523778544725337</v>
      </c>
      <c r="U28" s="33">
        <v>0.29137396978143087</v>
      </c>
      <c r="V28" s="43">
        <v>0.30372511332058316</v>
      </c>
      <c r="W28" s="33">
        <v>0.29480204599950843</v>
      </c>
      <c r="X28" s="43">
        <v>0.32103249409852497</v>
      </c>
      <c r="Y28" s="33">
        <v>0.31778334500674016</v>
      </c>
    </row>
    <row r="29" spans="1:25" x14ac:dyDescent="0.25">
      <c r="A29" s="17" t="s">
        <v>3</v>
      </c>
      <c r="B29" s="18" t="s">
        <v>11</v>
      </c>
      <c r="C29" s="20" t="s">
        <v>7</v>
      </c>
      <c r="D29" s="42">
        <v>3.5277860765208578E-2</v>
      </c>
      <c r="E29" s="24">
        <v>4.3326509930695124E-2</v>
      </c>
      <c r="F29" s="42">
        <v>3.5623026666880338E-2</v>
      </c>
      <c r="G29" s="24">
        <v>4.4448578912030801E-2</v>
      </c>
      <c r="H29" s="42">
        <v>4.2413664837703667E-2</v>
      </c>
      <c r="I29" s="24">
        <v>3.8188325029578599E-2</v>
      </c>
      <c r="J29" s="42">
        <v>2.8959256958119649E-2</v>
      </c>
      <c r="K29" s="24">
        <v>2.7465449543557088E-2</v>
      </c>
      <c r="L29" s="42">
        <v>9.6238633232295395E-2</v>
      </c>
      <c r="M29" s="24">
        <v>0.10853380640079573</v>
      </c>
      <c r="N29" s="42">
        <v>4.6375263541722216E-2</v>
      </c>
      <c r="O29" s="24">
        <v>5.7541774457101479E-2</v>
      </c>
      <c r="P29" s="42">
        <v>3.2973675226289752E-2</v>
      </c>
      <c r="Q29" s="24">
        <v>4.2155016527983188E-2</v>
      </c>
      <c r="R29" s="42">
        <v>3.1777630959681516E-2</v>
      </c>
      <c r="S29" s="24">
        <v>3.6942685232116503E-2</v>
      </c>
      <c r="T29" s="42">
        <v>3.3136652753552466E-2</v>
      </c>
      <c r="U29" s="24">
        <v>3.8928949909117987E-2</v>
      </c>
      <c r="V29" s="42">
        <v>3.5300438044553503E-2</v>
      </c>
      <c r="W29" s="24">
        <v>4.3397297731646488E-2</v>
      </c>
      <c r="X29" s="42">
        <v>5.313386775884222E-2</v>
      </c>
      <c r="Y29" s="24">
        <v>5.5254376666875153E-2</v>
      </c>
    </row>
    <row r="30" spans="1:25" s="22" customFormat="1" x14ac:dyDescent="0.25">
      <c r="A30" s="29"/>
      <c r="B30" s="30" t="s">
        <v>11</v>
      </c>
      <c r="C30" s="34" t="s">
        <v>8</v>
      </c>
      <c r="D30" s="43">
        <v>1.3453142148097336E-3</v>
      </c>
      <c r="E30" s="33">
        <v>1.6246615043131315E-3</v>
      </c>
      <c r="F30" s="43">
        <v>0</v>
      </c>
      <c r="G30" s="33">
        <v>0</v>
      </c>
      <c r="H30" s="43">
        <v>1.4129736673089274E-2</v>
      </c>
      <c r="I30" s="33">
        <v>1.1769921580574981E-2</v>
      </c>
      <c r="J30" s="43">
        <v>0</v>
      </c>
      <c r="K30" s="33">
        <v>0</v>
      </c>
      <c r="L30" s="43">
        <v>0</v>
      </c>
      <c r="M30" s="33">
        <v>0</v>
      </c>
      <c r="N30" s="43">
        <v>0</v>
      </c>
      <c r="O30" s="33">
        <v>0</v>
      </c>
      <c r="P30" s="43">
        <v>4.2585167278044369E-3</v>
      </c>
      <c r="Q30" s="33">
        <v>5.2069433125898337E-3</v>
      </c>
      <c r="R30" s="43">
        <v>0</v>
      </c>
      <c r="S30" s="33">
        <v>0</v>
      </c>
      <c r="T30" s="43">
        <v>0</v>
      </c>
      <c r="U30" s="33">
        <v>0</v>
      </c>
      <c r="V30" s="43">
        <v>1.2573165311895295E-3</v>
      </c>
      <c r="W30" s="33">
        <v>1.5221667227169025E-3</v>
      </c>
      <c r="X30" s="43">
        <v>4.4765170430195005E-3</v>
      </c>
      <c r="Y30" s="33">
        <v>3.5326106351710276E-3</v>
      </c>
    </row>
    <row r="31" spans="1:25" s="22" customFormat="1" x14ac:dyDescent="0.25">
      <c r="A31" s="29"/>
      <c r="B31" s="30" t="s">
        <v>11</v>
      </c>
      <c r="C31" s="34" t="s">
        <v>9</v>
      </c>
      <c r="D31" s="43">
        <v>3.3932546550398839E-2</v>
      </c>
      <c r="E31" s="33">
        <v>4.1701848426383054E-2</v>
      </c>
      <c r="F31" s="43">
        <v>3.5623026666880338E-2</v>
      </c>
      <c r="G31" s="33">
        <v>4.4448578912030801E-2</v>
      </c>
      <c r="H31" s="43">
        <v>2.8283928164614391E-2</v>
      </c>
      <c r="I31" s="33">
        <v>2.6418403449004112E-2</v>
      </c>
      <c r="J31" s="43">
        <v>2.8959256958119649E-2</v>
      </c>
      <c r="K31" s="33">
        <v>2.7465449543557088E-2</v>
      </c>
      <c r="L31" s="43">
        <v>9.6238633232295395E-2</v>
      </c>
      <c r="M31" s="33">
        <v>0.10853380640079573</v>
      </c>
      <c r="N31" s="43">
        <v>4.6375263541722216E-2</v>
      </c>
      <c r="O31" s="33">
        <v>5.7552957309591479E-2</v>
      </c>
      <c r="P31" s="43">
        <v>2.8715158498485313E-2</v>
      </c>
      <c r="Q31" s="33">
        <v>3.6948073215393236E-2</v>
      </c>
      <c r="R31" s="43">
        <v>3.1777630959681516E-2</v>
      </c>
      <c r="S31" s="33">
        <v>3.6942685232116503E-2</v>
      </c>
      <c r="T31" s="43">
        <v>3.3136652753552466E-2</v>
      </c>
      <c r="U31" s="33">
        <v>3.8928949909117987E-2</v>
      </c>
      <c r="V31" s="43">
        <v>3.4043121513363972E-2</v>
      </c>
      <c r="W31" s="33">
        <v>4.1875131008927959E-2</v>
      </c>
      <c r="X31" s="43">
        <v>4.8657350715822723E-2</v>
      </c>
      <c r="Y31" s="33">
        <v>5.1721766031704954E-2</v>
      </c>
    </row>
    <row r="32" spans="1:25" x14ac:dyDescent="0.25">
      <c r="A32" s="15" t="s">
        <v>4</v>
      </c>
      <c r="B32" s="16" t="s">
        <v>12</v>
      </c>
      <c r="C32" s="19" t="s">
        <v>7</v>
      </c>
      <c r="D32" s="42">
        <v>3.3906099184068873E-2</v>
      </c>
      <c r="E32" s="24">
        <v>3.9158013112451193E-2</v>
      </c>
      <c r="F32" s="42">
        <v>4.0642015985756549E-2</v>
      </c>
      <c r="G32" s="24">
        <v>4.5195262772125974E-2</v>
      </c>
      <c r="H32" s="42">
        <v>2.895965341086798E-2</v>
      </c>
      <c r="I32" s="24">
        <v>4.0458122784995991E-2</v>
      </c>
      <c r="J32" s="42">
        <v>2.1061277787723383E-2</v>
      </c>
      <c r="K32" s="24">
        <v>2.8404468915385311E-2</v>
      </c>
      <c r="L32" s="42">
        <v>0.11228988702121796</v>
      </c>
      <c r="M32" s="24">
        <v>0.11540266850988622</v>
      </c>
      <c r="N32" s="42">
        <v>2.2735277242627937E-2</v>
      </c>
      <c r="O32" s="24">
        <v>2.8521632042114872E-2</v>
      </c>
      <c r="P32" s="42">
        <v>3.5591761443254183E-2</v>
      </c>
      <c r="Q32" s="24">
        <v>3.8920126084140021E-2</v>
      </c>
      <c r="R32" s="42">
        <v>3.6297024723682084E-2</v>
      </c>
      <c r="S32" s="24">
        <v>4.2089284602203819E-2</v>
      </c>
      <c r="T32" s="42">
        <v>4.007793464883587E-2</v>
      </c>
      <c r="U32" s="24">
        <v>4.796017339144721E-2</v>
      </c>
      <c r="V32" s="42">
        <v>3.4346698686230769E-2</v>
      </c>
      <c r="W32" s="24">
        <v>3.9538884194623279E-2</v>
      </c>
      <c r="X32" s="42">
        <v>5.0563683123922211E-2</v>
      </c>
      <c r="Y32" s="24">
        <v>5.839005871486299E-2</v>
      </c>
    </row>
    <row r="33" spans="1:25" s="22" customFormat="1" x14ac:dyDescent="0.25">
      <c r="A33" s="29"/>
      <c r="B33" s="30" t="s">
        <v>12</v>
      </c>
      <c r="C33" s="34" t="s">
        <v>8</v>
      </c>
      <c r="D33" s="43">
        <v>8.6021341507579036E-3</v>
      </c>
      <c r="E33" s="33">
        <v>8.0134366926805471E-3</v>
      </c>
      <c r="F33" s="43">
        <v>2.4675277293500334E-2</v>
      </c>
      <c r="G33" s="33">
        <v>2.4386597825082571E-2</v>
      </c>
      <c r="H33" s="43">
        <v>0</v>
      </c>
      <c r="I33" s="33">
        <v>0</v>
      </c>
      <c r="J33" s="43">
        <v>0</v>
      </c>
      <c r="K33" s="33">
        <v>0</v>
      </c>
      <c r="L33" s="43">
        <v>2.755580049600441E-2</v>
      </c>
      <c r="M33" s="33">
        <v>1.8068739092201552E-2</v>
      </c>
      <c r="N33" s="43">
        <v>0</v>
      </c>
      <c r="O33" s="33">
        <v>0</v>
      </c>
      <c r="P33" s="43">
        <v>1.0705683119521933E-2</v>
      </c>
      <c r="Q33" s="33">
        <v>1.0117753144083187E-2</v>
      </c>
      <c r="R33" s="43">
        <v>7.2353403140439252E-3</v>
      </c>
      <c r="S33" s="33">
        <v>7.2221558987421953E-3</v>
      </c>
      <c r="T33" s="43">
        <v>1.8994189672344324E-2</v>
      </c>
      <c r="U33" s="33">
        <v>1.8551499295468545E-2</v>
      </c>
      <c r="V33" s="43">
        <v>9.6534864415039282E-3</v>
      </c>
      <c r="W33" s="33">
        <v>9.0463679031824763E-3</v>
      </c>
      <c r="X33" s="43">
        <v>8.1554327619229369E-3</v>
      </c>
      <c r="Y33" s="33">
        <v>5.4763577147727499E-3</v>
      </c>
    </row>
    <row r="34" spans="1:25" s="22" customFormat="1" x14ac:dyDescent="0.25">
      <c r="A34" s="29"/>
      <c r="B34" s="30" t="s">
        <v>12</v>
      </c>
      <c r="C34" s="34" t="s">
        <v>9</v>
      </c>
      <c r="D34" s="43">
        <v>2.5303965033310973E-2</v>
      </c>
      <c r="E34" s="33">
        <v>3.1144576419770718E-2</v>
      </c>
      <c r="F34" s="43">
        <v>1.5966738692256212E-2</v>
      </c>
      <c r="G34" s="33">
        <v>2.0808664947043514E-2</v>
      </c>
      <c r="H34" s="43">
        <v>2.895965341086798E-2</v>
      </c>
      <c r="I34" s="33">
        <v>4.0458122784995991E-2</v>
      </c>
      <c r="J34" s="43">
        <v>2.1061277787723383E-2</v>
      </c>
      <c r="K34" s="33">
        <v>2.8404468915385311E-2</v>
      </c>
      <c r="L34" s="43">
        <v>8.4734086525213553E-2</v>
      </c>
      <c r="M34" s="33">
        <v>9.733392941768694E-2</v>
      </c>
      <c r="N34" s="43">
        <v>2.2735277242627937E-2</v>
      </c>
      <c r="O34" s="33">
        <v>2.859277180472997E-2</v>
      </c>
      <c r="P34" s="43">
        <v>2.4886078323732245E-2</v>
      </c>
      <c r="Q34" s="33">
        <v>2.8802372940056723E-2</v>
      </c>
      <c r="R34" s="43">
        <v>2.9061684409638158E-2</v>
      </c>
      <c r="S34" s="33">
        <v>3.4867128703462709E-2</v>
      </c>
      <c r="T34" s="43">
        <v>2.1083744976491549E-2</v>
      </c>
      <c r="U34" s="33">
        <v>2.9408674095980147E-2</v>
      </c>
      <c r="V34" s="43">
        <v>2.4693212244726839E-2</v>
      </c>
      <c r="W34" s="33">
        <v>3.049251629144004E-2</v>
      </c>
      <c r="X34" s="43">
        <v>4.2408250361999272E-2</v>
      </c>
      <c r="Y34" s="33">
        <v>5.291370100009201E-2</v>
      </c>
    </row>
    <row r="35" spans="1:25" x14ac:dyDescent="0.25">
      <c r="A35" s="15" t="s">
        <v>5</v>
      </c>
      <c r="B35" s="16" t="s">
        <v>13</v>
      </c>
      <c r="C35" s="19" t="s">
        <v>7</v>
      </c>
      <c r="D35" s="42">
        <v>1.1874396732049727E-3</v>
      </c>
      <c r="E35" s="24">
        <v>9.7438426271426984E-4</v>
      </c>
      <c r="F35" s="42">
        <v>0</v>
      </c>
      <c r="G35" s="24">
        <v>0</v>
      </c>
      <c r="H35" s="42">
        <v>0</v>
      </c>
      <c r="I35" s="24">
        <v>0</v>
      </c>
      <c r="J35" s="42">
        <v>7.3714472257031833E-3</v>
      </c>
      <c r="K35" s="24">
        <v>6.9705885539692322E-3</v>
      </c>
      <c r="L35" s="42">
        <v>0</v>
      </c>
      <c r="M35" s="24">
        <v>0</v>
      </c>
      <c r="N35" s="42">
        <v>0</v>
      </c>
      <c r="O35" s="24">
        <v>0</v>
      </c>
      <c r="P35" s="42">
        <v>2.5013903382944767E-3</v>
      </c>
      <c r="Q35" s="24">
        <v>2.2311234153073321E-3</v>
      </c>
      <c r="R35" s="42">
        <v>1.3680693356401194E-3</v>
      </c>
      <c r="S35" s="24">
        <v>9.8501488808538018E-4</v>
      </c>
      <c r="T35" s="42">
        <v>0</v>
      </c>
      <c r="U35" s="24">
        <v>0</v>
      </c>
      <c r="V35" s="42">
        <v>1.1097686432474487E-3</v>
      </c>
      <c r="W35" s="24">
        <v>9.1291342590760574E-4</v>
      </c>
      <c r="X35" s="42">
        <v>2.8544014666730278E-3</v>
      </c>
      <c r="Y35" s="24">
        <v>2.7657656873742954E-3</v>
      </c>
    </row>
    <row r="36" spans="1:25" s="22" customFormat="1" x14ac:dyDescent="0.25">
      <c r="A36" s="29"/>
      <c r="B36" s="30" t="s">
        <v>13</v>
      </c>
      <c r="C36" s="34" t="s">
        <v>8</v>
      </c>
      <c r="D36" s="43">
        <v>0</v>
      </c>
      <c r="E36" s="33">
        <v>0</v>
      </c>
      <c r="F36" s="43">
        <v>0</v>
      </c>
      <c r="G36" s="33">
        <v>0</v>
      </c>
      <c r="H36" s="43">
        <v>0</v>
      </c>
      <c r="I36" s="33">
        <v>0</v>
      </c>
      <c r="J36" s="43">
        <v>0</v>
      </c>
      <c r="K36" s="33">
        <v>0</v>
      </c>
      <c r="L36" s="43">
        <v>0</v>
      </c>
      <c r="M36" s="33">
        <v>0</v>
      </c>
      <c r="N36" s="43">
        <v>0</v>
      </c>
      <c r="O36" s="33">
        <v>0</v>
      </c>
      <c r="P36" s="43">
        <v>0</v>
      </c>
      <c r="Q36" s="33">
        <v>0</v>
      </c>
      <c r="R36" s="43">
        <v>0</v>
      </c>
      <c r="S36" s="33">
        <v>0</v>
      </c>
      <c r="T36" s="43">
        <v>0</v>
      </c>
      <c r="U36" s="33">
        <v>0</v>
      </c>
      <c r="V36" s="43">
        <v>0</v>
      </c>
      <c r="W36" s="33">
        <v>0</v>
      </c>
      <c r="X36" s="43">
        <v>0</v>
      </c>
      <c r="Y36" s="33">
        <v>0</v>
      </c>
    </row>
    <row r="37" spans="1:25" s="22" customFormat="1" x14ac:dyDescent="0.25">
      <c r="A37" s="29"/>
      <c r="B37" s="30" t="s">
        <v>13</v>
      </c>
      <c r="C37" s="34" t="s">
        <v>9</v>
      </c>
      <c r="D37" s="43">
        <v>1.1874396732049727E-3</v>
      </c>
      <c r="E37" s="33">
        <v>9.7442426872589884E-4</v>
      </c>
      <c r="F37" s="43">
        <v>0</v>
      </c>
      <c r="G37" s="33">
        <v>0</v>
      </c>
      <c r="H37" s="43">
        <v>0</v>
      </c>
      <c r="I37" s="33">
        <v>0</v>
      </c>
      <c r="J37" s="43">
        <v>7.3714472257031833E-3</v>
      </c>
      <c r="K37" s="33">
        <v>6.9705885539692322E-3</v>
      </c>
      <c r="L37" s="43">
        <v>0</v>
      </c>
      <c r="M37" s="33">
        <v>0</v>
      </c>
      <c r="N37" s="43">
        <v>0</v>
      </c>
      <c r="O37" s="33">
        <v>0</v>
      </c>
      <c r="P37" s="43">
        <v>2.5013903382944767E-3</v>
      </c>
      <c r="Q37" s="33">
        <v>2.2312514276893692E-3</v>
      </c>
      <c r="R37" s="43">
        <v>1.3680693356401194E-3</v>
      </c>
      <c r="S37" s="33">
        <v>9.8501488808538018E-4</v>
      </c>
      <c r="T37" s="43">
        <v>0</v>
      </c>
      <c r="U37" s="33">
        <v>0</v>
      </c>
      <c r="V37" s="43">
        <v>1.1097686432474487E-3</v>
      </c>
      <c r="W37" s="33">
        <v>9.1295090806585758E-4</v>
      </c>
      <c r="X37" s="43">
        <v>2.8544014666730278E-3</v>
      </c>
      <c r="Y37" s="33">
        <v>2.7657656873742954E-3</v>
      </c>
    </row>
  </sheetData>
  <mergeCells count="16">
    <mergeCell ref="A21:W21"/>
    <mergeCell ref="D2:E2"/>
    <mergeCell ref="V2:W2"/>
    <mergeCell ref="R2:S2"/>
    <mergeCell ref="L2:M2"/>
    <mergeCell ref="F2:G2"/>
    <mergeCell ref="N2:O2"/>
    <mergeCell ref="J2:K2"/>
    <mergeCell ref="P2:Q2"/>
    <mergeCell ref="T2:U2"/>
    <mergeCell ref="A1:Y1"/>
    <mergeCell ref="AA3:AB3"/>
    <mergeCell ref="AC3:AD3"/>
    <mergeCell ref="AE3:AF3"/>
    <mergeCell ref="H2:I2"/>
    <mergeCell ref="X2:Y2"/>
  </mergeCells>
  <pageMargins left="0.70866141732283505" right="0.70866141732283505" top="0.74803149606299202" bottom="0.74803149606299202" header="0.31496062992126" footer="0.31496062992126"/>
  <pageSetup paperSize="5" scale="50" orientation="landscape" r:id="rId1"/>
  <customProperties>
    <customPr name="REPORT_C2UN_CONVERT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F13"/>
  <sheetViews>
    <sheetView showGridLines="0" zoomScale="85" zoomScaleNormal="85" workbookViewId="0">
      <selection sqref="A1:Y1"/>
    </sheetView>
  </sheetViews>
  <sheetFormatPr defaultColWidth="9.140625" defaultRowHeight="15" outlineLevelCol="1" x14ac:dyDescent="0.25"/>
  <cols>
    <col min="1" max="1" width="12.28515625" style="22" customWidth="1"/>
    <col min="2" max="2" width="4.5703125" style="1" hidden="1" customWidth="1" outlineLevel="1"/>
    <col min="3" max="3" width="9.140625" style="22" customWidth="1" collapsed="1"/>
    <col min="4" max="4" width="11.7109375" style="22" customWidth="1"/>
    <col min="5" max="5" width="14.28515625" style="22" customWidth="1"/>
    <col min="6" max="6" width="11.7109375" style="22" customWidth="1"/>
    <col min="7" max="7" width="14.28515625" style="22" customWidth="1"/>
    <col min="8" max="8" width="11.7109375" style="22" customWidth="1"/>
    <col min="9" max="9" width="14.28515625" style="22" customWidth="1"/>
    <col min="10" max="10" width="11.7109375" style="22" customWidth="1"/>
    <col min="11" max="11" width="14.28515625" style="22" customWidth="1"/>
    <col min="12" max="12" width="11.7109375" style="22" customWidth="1"/>
    <col min="13" max="13" width="14.28515625" style="22" customWidth="1"/>
    <col min="14" max="14" width="11.7109375" style="22" customWidth="1"/>
    <col min="15" max="15" width="14.28515625" style="22" customWidth="1"/>
    <col min="16" max="16" width="11.7109375" style="22" customWidth="1"/>
    <col min="17" max="17" width="14.28515625" style="22" customWidth="1"/>
    <col min="18" max="18" width="11.7109375" style="22" customWidth="1"/>
    <col min="19" max="19" width="14.28515625" style="22" customWidth="1"/>
    <col min="20" max="20" width="11.7109375" style="22" customWidth="1"/>
    <col min="21" max="21" width="14.28515625" style="22" customWidth="1"/>
    <col min="22" max="22" width="11.7109375" style="22" customWidth="1"/>
    <col min="23" max="23" width="14.28515625" style="22" customWidth="1"/>
    <col min="24" max="24" width="11.7109375" style="78" customWidth="1"/>
    <col min="25" max="25" width="14.28515625" style="78" customWidth="1"/>
    <col min="26" max="27" width="9.140625" style="22"/>
    <col min="28" max="28" width="16" style="22" bestFit="1" customWidth="1"/>
    <col min="29" max="29" width="9.140625" style="22"/>
    <col min="30" max="30" width="16" style="22" bestFit="1" customWidth="1"/>
    <col min="31" max="31" width="13.85546875" style="22" customWidth="1"/>
    <col min="32" max="32" width="16" style="22" bestFit="1" customWidth="1"/>
    <col min="33" max="16384" width="9.140625" style="22"/>
  </cols>
  <sheetData>
    <row r="1" spans="1:32" ht="27.75" x14ac:dyDescent="0.65">
      <c r="A1" s="80" t="s">
        <v>43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32" s="8" customFormat="1" ht="37.5" customHeight="1" x14ac:dyDescent="0.4">
      <c r="A2" s="54"/>
      <c r="B2" s="65"/>
      <c r="C2" s="54"/>
      <c r="D2" s="82" t="s">
        <v>58</v>
      </c>
      <c r="E2" s="82"/>
      <c r="F2" s="82" t="s">
        <v>59</v>
      </c>
      <c r="G2" s="82"/>
      <c r="H2" s="82" t="s">
        <v>60</v>
      </c>
      <c r="I2" s="82"/>
      <c r="J2" s="82" t="s">
        <v>61</v>
      </c>
      <c r="K2" s="82"/>
      <c r="L2" s="82" t="s">
        <v>62</v>
      </c>
      <c r="M2" s="82"/>
      <c r="N2" s="82" t="s">
        <v>63</v>
      </c>
      <c r="O2" s="82"/>
      <c r="P2" s="82" t="s">
        <v>64</v>
      </c>
      <c r="Q2" s="82"/>
      <c r="R2" s="82" t="s">
        <v>65</v>
      </c>
      <c r="S2" s="82"/>
      <c r="T2" s="82" t="s">
        <v>66</v>
      </c>
      <c r="U2" s="82"/>
      <c r="V2" s="82" t="s">
        <v>56</v>
      </c>
      <c r="W2" s="82"/>
      <c r="X2" s="82" t="s">
        <v>57</v>
      </c>
      <c r="Y2" s="82"/>
    </row>
    <row r="3" spans="1:32" ht="17.25" x14ac:dyDescent="0.4">
      <c r="A3" s="55"/>
      <c r="B3" s="66"/>
      <c r="C3" s="55"/>
      <c r="D3" s="57" t="s">
        <v>0</v>
      </c>
      <c r="E3" s="56" t="s">
        <v>42</v>
      </c>
      <c r="F3" s="57" t="s">
        <v>0</v>
      </c>
      <c r="G3" s="56" t="s">
        <v>42</v>
      </c>
      <c r="H3" s="57" t="s">
        <v>0</v>
      </c>
      <c r="I3" s="56" t="s">
        <v>42</v>
      </c>
      <c r="J3" s="57" t="s">
        <v>0</v>
      </c>
      <c r="K3" s="56" t="s">
        <v>42</v>
      </c>
      <c r="L3" s="57" t="s">
        <v>0</v>
      </c>
      <c r="M3" s="56" t="s">
        <v>42</v>
      </c>
      <c r="N3" s="57" t="s">
        <v>0</v>
      </c>
      <c r="O3" s="56" t="s">
        <v>42</v>
      </c>
      <c r="P3" s="57" t="s">
        <v>0</v>
      </c>
      <c r="Q3" s="56" t="s">
        <v>42</v>
      </c>
      <c r="R3" s="57" t="s">
        <v>0</v>
      </c>
      <c r="S3" s="56" t="s">
        <v>42</v>
      </c>
      <c r="T3" s="57" t="s">
        <v>0</v>
      </c>
      <c r="U3" s="56" t="s">
        <v>42</v>
      </c>
      <c r="V3" s="57" t="s">
        <v>0</v>
      </c>
      <c r="W3" s="56" t="s">
        <v>42</v>
      </c>
      <c r="X3" s="57" t="s">
        <v>0</v>
      </c>
      <c r="Y3" s="56" t="s">
        <v>42</v>
      </c>
      <c r="AA3" s="81"/>
      <c r="AB3" s="81"/>
      <c r="AC3" s="81"/>
      <c r="AD3" s="81"/>
      <c r="AE3" s="81"/>
      <c r="AF3" s="81"/>
    </row>
    <row r="4" spans="1:32" x14ac:dyDescent="0.25">
      <c r="A4" s="9" t="s">
        <v>17</v>
      </c>
      <c r="B4" s="3" t="s">
        <v>14</v>
      </c>
      <c r="C4" s="2" t="s">
        <v>7</v>
      </c>
      <c r="D4" s="27">
        <v>3034472</v>
      </c>
      <c r="E4" s="5">
        <v>149.92807860197999</v>
      </c>
      <c r="F4" s="27">
        <v>146660</v>
      </c>
      <c r="G4" s="5">
        <v>175.63536252808001</v>
      </c>
      <c r="H4" s="27">
        <v>258949</v>
      </c>
      <c r="I4" s="5">
        <v>152.03132340881999</v>
      </c>
      <c r="J4" s="27">
        <v>253228</v>
      </c>
      <c r="K4" s="5">
        <v>157.98324134225001</v>
      </c>
      <c r="L4" s="27">
        <v>87500</v>
      </c>
      <c r="M4" s="5">
        <v>158.59140998235</v>
      </c>
      <c r="N4" s="27">
        <v>429708</v>
      </c>
      <c r="O4" s="5">
        <v>164.529413589</v>
      </c>
      <c r="P4" s="27">
        <v>1041186</v>
      </c>
      <c r="Q4" s="5">
        <v>152.75837632546001</v>
      </c>
      <c r="R4" s="27">
        <v>986958</v>
      </c>
      <c r="S4" s="5">
        <v>142.73709492876</v>
      </c>
      <c r="T4" s="27">
        <v>723280</v>
      </c>
      <c r="U4" s="5">
        <v>152.20417126959001</v>
      </c>
      <c r="V4" s="27">
        <v>3181132</v>
      </c>
      <c r="W4" s="5">
        <v>151.11326370609001</v>
      </c>
      <c r="X4" s="27">
        <v>599677</v>
      </c>
      <c r="Y4" s="5">
        <v>155.50185812939</v>
      </c>
    </row>
    <row r="5" spans="1:32" x14ac:dyDescent="0.25">
      <c r="A5" s="44"/>
      <c r="B5" s="45" t="s">
        <v>14</v>
      </c>
      <c r="C5" s="46" t="s">
        <v>8</v>
      </c>
      <c r="D5" s="67">
        <v>73508</v>
      </c>
      <c r="E5" s="73">
        <v>144.55331453719</v>
      </c>
      <c r="F5" s="67">
        <v>0</v>
      </c>
      <c r="G5" s="73">
        <v>0</v>
      </c>
      <c r="H5" s="67">
        <v>0</v>
      </c>
      <c r="I5" s="73">
        <v>0</v>
      </c>
      <c r="J5" s="67">
        <v>0</v>
      </c>
      <c r="K5" s="73">
        <v>0</v>
      </c>
      <c r="L5" s="67">
        <v>0</v>
      </c>
      <c r="M5" s="73">
        <v>0</v>
      </c>
      <c r="N5" s="67">
        <v>27258</v>
      </c>
      <c r="O5" s="73">
        <v>161.18092484408001</v>
      </c>
      <c r="P5" s="67">
        <v>32178</v>
      </c>
      <c r="Q5" s="73">
        <v>136.11439996892</v>
      </c>
      <c r="R5" s="67">
        <v>6208</v>
      </c>
      <c r="S5" s="73">
        <v>145.1185304768</v>
      </c>
      <c r="T5" s="67">
        <v>7864</v>
      </c>
      <c r="U5" s="73">
        <v>138.30053359613001</v>
      </c>
      <c r="V5" s="67">
        <v>73508</v>
      </c>
      <c r="W5" s="73">
        <v>146.40379339664</v>
      </c>
      <c r="X5" s="67">
        <v>0</v>
      </c>
      <c r="Y5" s="73">
        <v>0</v>
      </c>
    </row>
    <row r="6" spans="1:32" x14ac:dyDescent="0.25">
      <c r="A6" s="44"/>
      <c r="B6" s="45" t="s">
        <v>14</v>
      </c>
      <c r="C6" s="46" t="s">
        <v>9</v>
      </c>
      <c r="D6" s="67">
        <v>2960964</v>
      </c>
      <c r="E6" s="73">
        <v>150.06151087500999</v>
      </c>
      <c r="F6" s="67">
        <v>146660</v>
      </c>
      <c r="G6" s="73">
        <v>174.70787718784001</v>
      </c>
      <c r="H6" s="67">
        <v>258949</v>
      </c>
      <c r="I6" s="73">
        <v>152.03132340881999</v>
      </c>
      <c r="J6" s="67">
        <v>253228</v>
      </c>
      <c r="K6" s="73">
        <v>157.98324134225001</v>
      </c>
      <c r="L6" s="67">
        <v>87500</v>
      </c>
      <c r="M6" s="73">
        <v>158.59140998235</v>
      </c>
      <c r="N6" s="67">
        <v>402450</v>
      </c>
      <c r="O6" s="73">
        <v>164.75620724338</v>
      </c>
      <c r="P6" s="67">
        <v>1009008</v>
      </c>
      <c r="Q6" s="73">
        <v>153.2891648536</v>
      </c>
      <c r="R6" s="67">
        <v>980750</v>
      </c>
      <c r="S6" s="73">
        <v>142.72202079990001</v>
      </c>
      <c r="T6" s="67">
        <v>715416</v>
      </c>
      <c r="U6" s="73">
        <v>152.35700291812</v>
      </c>
      <c r="V6" s="67">
        <v>3107624</v>
      </c>
      <c r="W6" s="73">
        <v>151.22466191369</v>
      </c>
      <c r="X6" s="67">
        <v>599677</v>
      </c>
      <c r="Y6" s="73">
        <v>155.50185812939</v>
      </c>
    </row>
    <row r="7" spans="1:32" x14ac:dyDescent="0.25">
      <c r="A7" s="9" t="s">
        <v>18</v>
      </c>
      <c r="B7" s="3" t="s">
        <v>15</v>
      </c>
      <c r="C7" s="2" t="s">
        <v>7</v>
      </c>
      <c r="D7" s="74">
        <v>2590402</v>
      </c>
      <c r="E7" s="75">
        <v>141.24437708849999</v>
      </c>
      <c r="F7" s="74">
        <v>212701</v>
      </c>
      <c r="G7" s="75">
        <v>125.90181367914001</v>
      </c>
      <c r="H7" s="74">
        <v>52543</v>
      </c>
      <c r="I7" s="75">
        <v>122.15487299170999</v>
      </c>
      <c r="J7" s="74">
        <v>148004</v>
      </c>
      <c r="K7" s="75">
        <v>151.71896802997</v>
      </c>
      <c r="L7" s="74">
        <v>183000</v>
      </c>
      <c r="M7" s="75">
        <v>156.86495331495999</v>
      </c>
      <c r="N7" s="74">
        <v>669209</v>
      </c>
      <c r="O7" s="75">
        <v>155.91593989576</v>
      </c>
      <c r="P7" s="74">
        <v>705040</v>
      </c>
      <c r="Q7" s="75">
        <v>114.92387604491</v>
      </c>
      <c r="R7" s="74">
        <v>803761</v>
      </c>
      <c r="S7" s="75">
        <v>150.80493305210999</v>
      </c>
      <c r="T7" s="74">
        <v>625093</v>
      </c>
      <c r="U7" s="75">
        <v>137.71031668386999</v>
      </c>
      <c r="V7" s="74">
        <v>2803103</v>
      </c>
      <c r="W7" s="75">
        <v>140.08017492406</v>
      </c>
      <c r="X7" s="74">
        <v>383547</v>
      </c>
      <c r="Y7" s="75">
        <v>150.12419362567999</v>
      </c>
    </row>
    <row r="8" spans="1:32" x14ac:dyDescent="0.25">
      <c r="A8" s="44"/>
      <c r="B8" s="45" t="s">
        <v>15</v>
      </c>
      <c r="C8" s="46" t="s">
        <v>8</v>
      </c>
      <c r="D8" s="67">
        <v>1350331</v>
      </c>
      <c r="E8" s="73">
        <v>138.72577733615</v>
      </c>
      <c r="F8" s="67">
        <v>124642</v>
      </c>
      <c r="G8" s="73">
        <v>116.44979593235</v>
      </c>
      <c r="H8" s="67">
        <v>41555</v>
      </c>
      <c r="I8" s="73">
        <v>125.82223642466001</v>
      </c>
      <c r="J8" s="67">
        <v>87504</v>
      </c>
      <c r="K8" s="73">
        <v>152.02897757513</v>
      </c>
      <c r="L8" s="67">
        <v>103000</v>
      </c>
      <c r="M8" s="73">
        <v>154.1475084546</v>
      </c>
      <c r="N8" s="67">
        <v>337411</v>
      </c>
      <c r="O8" s="73">
        <v>155.45793002955</v>
      </c>
      <c r="P8" s="67">
        <v>327787</v>
      </c>
      <c r="Q8" s="73">
        <v>108.61639570209</v>
      </c>
      <c r="R8" s="67">
        <v>526736</v>
      </c>
      <c r="S8" s="73">
        <v>147.37601789113</v>
      </c>
      <c r="T8" s="67">
        <v>283039</v>
      </c>
      <c r="U8" s="73">
        <v>127.74119755087</v>
      </c>
      <c r="V8" s="67">
        <v>1474973</v>
      </c>
      <c r="W8" s="73">
        <v>136.84335448900001</v>
      </c>
      <c r="X8" s="67">
        <v>232059</v>
      </c>
      <c r="Y8" s="73">
        <v>148.27642995611001</v>
      </c>
    </row>
    <row r="9" spans="1:32" x14ac:dyDescent="0.25">
      <c r="A9" s="44"/>
      <c r="B9" s="45" t="s">
        <v>15</v>
      </c>
      <c r="C9" s="46" t="s">
        <v>9</v>
      </c>
      <c r="D9" s="67">
        <v>1240071</v>
      </c>
      <c r="E9" s="73">
        <v>143.98691628358</v>
      </c>
      <c r="F9" s="67">
        <v>88059</v>
      </c>
      <c r="G9" s="73">
        <v>139.28055288803</v>
      </c>
      <c r="H9" s="67">
        <v>10988</v>
      </c>
      <c r="I9" s="73">
        <v>108.28544384567</v>
      </c>
      <c r="J9" s="67">
        <v>60500</v>
      </c>
      <c r="K9" s="73">
        <v>151.27058662104</v>
      </c>
      <c r="L9" s="67">
        <v>80000</v>
      </c>
      <c r="M9" s="73">
        <v>160.36366357268</v>
      </c>
      <c r="N9" s="67">
        <v>331798</v>
      </c>
      <c r="O9" s="73">
        <v>156.38169787793001</v>
      </c>
      <c r="P9" s="67">
        <v>377253</v>
      </c>
      <c r="Q9" s="73">
        <v>120.40430975685</v>
      </c>
      <c r="R9" s="67">
        <v>277025</v>
      </c>
      <c r="S9" s="73">
        <v>157.32468057035001</v>
      </c>
      <c r="T9" s="67">
        <v>342054</v>
      </c>
      <c r="U9" s="73">
        <v>145.95945135349001</v>
      </c>
      <c r="V9" s="67">
        <v>1328130</v>
      </c>
      <c r="W9" s="73">
        <v>143.67487028337999</v>
      </c>
      <c r="X9" s="67">
        <v>151488</v>
      </c>
      <c r="Y9" s="73">
        <v>152.95471610532999</v>
      </c>
    </row>
    <row r="10" spans="1:32" x14ac:dyDescent="0.25">
      <c r="A10" s="9" t="s">
        <v>19</v>
      </c>
      <c r="B10" s="3" t="s">
        <v>16</v>
      </c>
      <c r="C10" s="2" t="s">
        <v>7</v>
      </c>
      <c r="D10" s="74">
        <v>1682505</v>
      </c>
      <c r="E10" s="75">
        <v>150.83196207774</v>
      </c>
      <c r="F10" s="74">
        <v>53581</v>
      </c>
      <c r="G10" s="75">
        <v>128.01028319322</v>
      </c>
      <c r="H10" s="74">
        <v>102027</v>
      </c>
      <c r="I10" s="75">
        <v>132.49188166924</v>
      </c>
      <c r="J10" s="74">
        <v>77560</v>
      </c>
      <c r="K10" s="75">
        <v>132.75255116833</v>
      </c>
      <c r="L10" s="74">
        <v>0</v>
      </c>
      <c r="M10" s="75">
        <v>0</v>
      </c>
      <c r="N10" s="74">
        <v>303173</v>
      </c>
      <c r="O10" s="75">
        <v>172.42761855145</v>
      </c>
      <c r="P10" s="74">
        <v>460933</v>
      </c>
      <c r="Q10" s="75">
        <v>159.8260391801</v>
      </c>
      <c r="R10" s="74">
        <v>473519</v>
      </c>
      <c r="S10" s="75">
        <v>144.04127178740001</v>
      </c>
      <c r="T10" s="74">
        <v>498461</v>
      </c>
      <c r="U10" s="75">
        <v>133.37788963905999</v>
      </c>
      <c r="V10" s="74">
        <v>1736086</v>
      </c>
      <c r="W10" s="75">
        <v>150.12761426528999</v>
      </c>
      <c r="X10" s="74">
        <v>179587</v>
      </c>
      <c r="Y10" s="75">
        <v>132.60445956378999</v>
      </c>
    </row>
    <row r="11" spans="1:32" x14ac:dyDescent="0.25">
      <c r="A11" s="44"/>
      <c r="B11" s="45" t="s">
        <v>16</v>
      </c>
      <c r="C11" s="46" t="s">
        <v>8</v>
      </c>
      <c r="D11" s="67">
        <v>1612335</v>
      </c>
      <c r="E11" s="73">
        <v>148.83189236778</v>
      </c>
      <c r="F11" s="67">
        <v>53581</v>
      </c>
      <c r="G11" s="73">
        <v>128.01028319322</v>
      </c>
      <c r="H11" s="67">
        <v>91724</v>
      </c>
      <c r="I11" s="73">
        <v>125.19286707089999</v>
      </c>
      <c r="J11" s="67">
        <v>77560</v>
      </c>
      <c r="K11" s="73">
        <v>132.75255116833</v>
      </c>
      <c r="L11" s="67">
        <v>0</v>
      </c>
      <c r="M11" s="73">
        <v>0</v>
      </c>
      <c r="N11" s="67">
        <v>292967</v>
      </c>
      <c r="O11" s="73">
        <v>171.9206230927</v>
      </c>
      <c r="P11" s="67">
        <v>412952</v>
      </c>
      <c r="Q11" s="73">
        <v>153.25832076755</v>
      </c>
      <c r="R11" s="67">
        <v>473519</v>
      </c>
      <c r="S11" s="73">
        <v>144.04576039292999</v>
      </c>
      <c r="T11" s="67">
        <v>486478</v>
      </c>
      <c r="U11" s="73">
        <v>133.53529755893999</v>
      </c>
      <c r="V11" s="67">
        <v>1665916</v>
      </c>
      <c r="W11" s="73">
        <v>148.16220515595001</v>
      </c>
      <c r="X11" s="67">
        <v>169284</v>
      </c>
      <c r="Y11" s="73">
        <v>128.65644956302</v>
      </c>
    </row>
    <row r="12" spans="1:32" x14ac:dyDescent="0.25">
      <c r="A12" s="44"/>
      <c r="B12" s="45" t="s">
        <v>16</v>
      </c>
      <c r="C12" s="46" t="s">
        <v>9</v>
      </c>
      <c r="D12" s="67">
        <v>70170</v>
      </c>
      <c r="E12" s="73">
        <v>196.78867286305001</v>
      </c>
      <c r="F12" s="67">
        <v>0</v>
      </c>
      <c r="G12" s="73">
        <v>0</v>
      </c>
      <c r="H12" s="67">
        <v>10303</v>
      </c>
      <c r="I12" s="73">
        <v>197.47245189327001</v>
      </c>
      <c r="J12" s="67">
        <v>0</v>
      </c>
      <c r="K12" s="73">
        <v>0</v>
      </c>
      <c r="L12" s="67">
        <v>0</v>
      </c>
      <c r="M12" s="73">
        <v>0</v>
      </c>
      <c r="N12" s="67">
        <v>10206</v>
      </c>
      <c r="O12" s="73">
        <v>186.98111047423001</v>
      </c>
      <c r="P12" s="67">
        <v>47981</v>
      </c>
      <c r="Q12" s="73">
        <v>216.35159000021</v>
      </c>
      <c r="R12" s="67">
        <v>0</v>
      </c>
      <c r="S12" s="73">
        <v>0</v>
      </c>
      <c r="T12" s="67">
        <v>11983</v>
      </c>
      <c r="U12" s="73">
        <v>126.9875458149</v>
      </c>
      <c r="V12" s="67">
        <v>70170</v>
      </c>
      <c r="W12" s="73">
        <v>196.78867286305001</v>
      </c>
      <c r="X12" s="67">
        <v>10303</v>
      </c>
      <c r="Y12" s="73">
        <v>197.47245189327001</v>
      </c>
    </row>
    <row r="13" spans="1:32" ht="7.5" customHeight="1" x14ac:dyDescent="0.25"/>
  </sheetData>
  <mergeCells count="15">
    <mergeCell ref="A1:Y1"/>
    <mergeCell ref="V2:W2"/>
    <mergeCell ref="AA3:AB3"/>
    <mergeCell ref="AC3:AD3"/>
    <mergeCell ref="AE3:AF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</mergeCells>
  <pageMargins left="0.70866141732283505" right="0.70866141732283505" top="0.74803149606299202" bottom="0.74803149606299202" header="0.31496062992126" footer="0.31496062992126"/>
  <pageSetup paperSize="5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W25"/>
  <sheetViews>
    <sheetView zoomScale="85" zoomScaleNormal="85" workbookViewId="0">
      <selection sqref="A1:W1"/>
    </sheetView>
  </sheetViews>
  <sheetFormatPr defaultRowHeight="15" x14ac:dyDescent="0.25"/>
  <cols>
    <col min="1" max="1" width="10.140625" bestFit="1" customWidth="1"/>
    <col min="2" max="2" width="13.85546875" customWidth="1"/>
    <col min="3" max="3" width="14.28515625" customWidth="1"/>
    <col min="4" max="4" width="11.7109375" style="22" customWidth="1"/>
    <col min="5" max="5" width="14.28515625" style="22" customWidth="1"/>
    <col min="6" max="6" width="11.7109375" style="22" customWidth="1"/>
    <col min="7" max="7" width="14.28515625" style="22" customWidth="1"/>
    <col min="8" max="8" width="11.7109375" style="22" customWidth="1"/>
    <col min="9" max="9" width="14.28515625" style="22" customWidth="1"/>
    <col min="10" max="10" width="11.7109375" style="22" customWidth="1"/>
    <col min="11" max="11" width="14.28515625" style="22" customWidth="1"/>
    <col min="12" max="12" width="12.140625" style="22" customWidth="1"/>
    <col min="13" max="13" width="14.28515625" style="22" customWidth="1"/>
    <col min="14" max="14" width="12.140625" style="22" customWidth="1"/>
    <col min="15" max="15" width="14.28515625" style="22" customWidth="1"/>
    <col min="16" max="16" width="12.140625" style="22" customWidth="1"/>
    <col min="17" max="17" width="14.28515625" style="22" customWidth="1"/>
    <col min="18" max="18" width="12.5703125" style="22" customWidth="1"/>
    <col min="19" max="19" width="14.28515625" style="22" customWidth="1"/>
    <col min="20" max="20" width="13.28515625" style="22" customWidth="1"/>
    <col min="21" max="21" width="14.28515625" style="22" customWidth="1"/>
    <col min="22" max="22" width="12.28515625" style="78" customWidth="1"/>
    <col min="23" max="23" width="14.28515625" style="78" customWidth="1"/>
  </cols>
  <sheetData>
    <row r="1" spans="1:23" ht="27.75" x14ac:dyDescent="0.65">
      <c r="A1" s="80" t="s">
        <v>44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s="8" customFormat="1" ht="37.5" customHeight="1" x14ac:dyDescent="0.4">
      <c r="A2" s="58"/>
      <c r="B2" s="82" t="s">
        <v>58</v>
      </c>
      <c r="C2" s="82"/>
      <c r="D2" s="84" t="s">
        <v>67</v>
      </c>
      <c r="E2" s="84"/>
      <c r="F2" s="84" t="s">
        <v>68</v>
      </c>
      <c r="G2" s="84"/>
      <c r="H2" s="84" t="s">
        <v>69</v>
      </c>
      <c r="I2" s="84"/>
      <c r="J2" s="84" t="s">
        <v>70</v>
      </c>
      <c r="K2" s="84"/>
      <c r="L2" s="82" t="s">
        <v>63</v>
      </c>
      <c r="M2" s="82"/>
      <c r="N2" s="82" t="s">
        <v>64</v>
      </c>
      <c r="O2" s="82"/>
      <c r="P2" s="82" t="s">
        <v>65</v>
      </c>
      <c r="Q2" s="82"/>
      <c r="R2" s="82" t="s">
        <v>66</v>
      </c>
      <c r="S2" s="82"/>
      <c r="T2" s="84" t="s">
        <v>56</v>
      </c>
      <c r="U2" s="84"/>
      <c r="V2" s="84" t="s">
        <v>57</v>
      </c>
      <c r="W2" s="84"/>
    </row>
    <row r="3" spans="1:23" ht="17.25" x14ac:dyDescent="0.4">
      <c r="A3" s="59"/>
      <c r="B3" s="60" t="s">
        <v>0</v>
      </c>
      <c r="C3" s="61" t="s">
        <v>42</v>
      </c>
      <c r="D3" s="60" t="s">
        <v>0</v>
      </c>
      <c r="E3" s="61" t="s">
        <v>42</v>
      </c>
      <c r="F3" s="60" t="s">
        <v>0</v>
      </c>
      <c r="G3" s="61" t="s">
        <v>42</v>
      </c>
      <c r="H3" s="60" t="s">
        <v>0</v>
      </c>
      <c r="I3" s="61" t="s">
        <v>42</v>
      </c>
      <c r="J3" s="60" t="s">
        <v>0</v>
      </c>
      <c r="K3" s="61" t="s">
        <v>42</v>
      </c>
      <c r="L3" s="60" t="s">
        <v>0</v>
      </c>
      <c r="M3" s="61" t="s">
        <v>42</v>
      </c>
      <c r="N3" s="60" t="s">
        <v>0</v>
      </c>
      <c r="O3" s="61" t="s">
        <v>42</v>
      </c>
      <c r="P3" s="60" t="s">
        <v>0</v>
      </c>
      <c r="Q3" s="61" t="s">
        <v>42</v>
      </c>
      <c r="R3" s="60" t="s">
        <v>0</v>
      </c>
      <c r="S3" s="61" t="s">
        <v>42</v>
      </c>
      <c r="T3" s="60" t="s">
        <v>0</v>
      </c>
      <c r="U3" s="61" t="s">
        <v>42</v>
      </c>
      <c r="V3" s="60" t="s">
        <v>0</v>
      </c>
      <c r="W3" s="61" t="s">
        <v>42</v>
      </c>
    </row>
    <row r="4" spans="1:23" x14ac:dyDescent="0.25">
      <c r="A4" s="4" t="s">
        <v>7</v>
      </c>
      <c r="B4" s="74">
        <v>11832180.039999999</v>
      </c>
      <c r="C4" s="75">
        <v>157.87194373708999</v>
      </c>
      <c r="D4" s="74">
        <v>828116.32700000005</v>
      </c>
      <c r="E4" s="75">
        <v>151.88605750257</v>
      </c>
      <c r="F4" s="74">
        <v>776943</v>
      </c>
      <c r="G4" s="75">
        <v>148.34866015028001</v>
      </c>
      <c r="H4" s="74">
        <v>949610</v>
      </c>
      <c r="I4" s="75">
        <v>160.45425551976999</v>
      </c>
      <c r="J4" s="74">
        <v>725800</v>
      </c>
      <c r="K4" s="75">
        <v>160.36056633531999</v>
      </c>
      <c r="L4" s="74">
        <v>2467953.63</v>
      </c>
      <c r="M4" s="75">
        <v>175.66585436174</v>
      </c>
      <c r="N4" s="74">
        <v>3737921.21</v>
      </c>
      <c r="O4" s="75">
        <v>156.17548399852001</v>
      </c>
      <c r="P4" s="74">
        <v>3435498.39</v>
      </c>
      <c r="Q4" s="75">
        <v>152.97004580471</v>
      </c>
      <c r="R4" s="74">
        <v>3018923.2069999999</v>
      </c>
      <c r="S4" s="75">
        <v>149.36232940225</v>
      </c>
      <c r="T4" s="74">
        <v>12660296.437000001</v>
      </c>
      <c r="U4" s="75">
        <v>157.48040304938999</v>
      </c>
      <c r="V4" s="74">
        <v>2452353</v>
      </c>
      <c r="W4" s="75">
        <v>156.59128913881</v>
      </c>
    </row>
    <row r="5" spans="1:23" x14ac:dyDescent="0.25">
      <c r="A5" s="6" t="s">
        <v>8</v>
      </c>
      <c r="B5" s="69">
        <v>5442855</v>
      </c>
      <c r="C5" s="70">
        <v>153.42981532920001</v>
      </c>
      <c r="D5" s="69">
        <v>419449</v>
      </c>
      <c r="E5" s="70">
        <v>133.47131138249</v>
      </c>
      <c r="F5" s="69">
        <v>322180</v>
      </c>
      <c r="G5" s="70">
        <v>137.49888854736</v>
      </c>
      <c r="H5" s="69">
        <v>455146</v>
      </c>
      <c r="I5" s="70">
        <v>150.87662231365999</v>
      </c>
      <c r="J5" s="69">
        <v>306450</v>
      </c>
      <c r="K5" s="70">
        <v>152.45309871498</v>
      </c>
      <c r="L5" s="69">
        <v>1220020.02</v>
      </c>
      <c r="M5" s="70">
        <v>169.63681674272999</v>
      </c>
      <c r="N5" s="69">
        <v>1669276.01</v>
      </c>
      <c r="O5" s="70">
        <v>152.25266308925001</v>
      </c>
      <c r="P5" s="69">
        <v>1523448.02</v>
      </c>
      <c r="Q5" s="70">
        <v>150.21358637119999</v>
      </c>
      <c r="R5" s="69">
        <v>1449560.01</v>
      </c>
      <c r="S5" s="70">
        <v>138.74970540797</v>
      </c>
      <c r="T5" s="69">
        <v>5862304.0599999996</v>
      </c>
      <c r="U5" s="70">
        <v>152.00177890494001</v>
      </c>
      <c r="V5" s="69">
        <v>1083776</v>
      </c>
      <c r="W5" s="70">
        <v>147.34551711143999</v>
      </c>
    </row>
    <row r="6" spans="1:23" x14ac:dyDescent="0.25">
      <c r="A6" s="49" t="s">
        <v>37</v>
      </c>
      <c r="B6" s="76">
        <v>134864</v>
      </c>
      <c r="C6" s="77">
        <v>136.55581339497999</v>
      </c>
      <c r="D6" s="76">
        <v>53581</v>
      </c>
      <c r="E6" s="77">
        <v>128.01028319322</v>
      </c>
      <c r="F6" s="76">
        <v>70817</v>
      </c>
      <c r="G6" s="77">
        <v>125.46206834025</v>
      </c>
      <c r="H6" s="76">
        <v>56956</v>
      </c>
      <c r="I6" s="77">
        <v>133.03997619754</v>
      </c>
      <c r="J6" s="76">
        <v>0</v>
      </c>
      <c r="K6" s="77">
        <v>0</v>
      </c>
      <c r="L6" s="76">
        <v>0</v>
      </c>
      <c r="M6" s="77">
        <v>0</v>
      </c>
      <c r="N6" s="76">
        <v>0</v>
      </c>
      <c r="O6" s="77">
        <v>0</v>
      </c>
      <c r="P6" s="76">
        <v>0</v>
      </c>
      <c r="Q6" s="77">
        <v>0</v>
      </c>
      <c r="R6" s="76">
        <v>188445</v>
      </c>
      <c r="S6" s="77">
        <v>134.12604315038999</v>
      </c>
      <c r="T6" s="76">
        <v>188445</v>
      </c>
      <c r="U6" s="77">
        <v>134.12604315038999</v>
      </c>
      <c r="V6" s="76">
        <v>127773</v>
      </c>
      <c r="W6" s="77">
        <v>128.83999106195</v>
      </c>
    </row>
    <row r="7" spans="1:23" s="22" customFormat="1" x14ac:dyDescent="0.25">
      <c r="A7" s="49" t="s">
        <v>20</v>
      </c>
      <c r="B7" s="76">
        <v>3419566</v>
      </c>
      <c r="C7" s="77">
        <v>157.39789734679999</v>
      </c>
      <c r="D7" s="76">
        <v>203263</v>
      </c>
      <c r="E7" s="77">
        <v>139.40231027115999</v>
      </c>
      <c r="F7" s="76">
        <v>143567</v>
      </c>
      <c r="G7" s="77">
        <v>150.0192134314</v>
      </c>
      <c r="H7" s="76">
        <v>244782</v>
      </c>
      <c r="I7" s="77">
        <v>152.89026058511999</v>
      </c>
      <c r="J7" s="76">
        <v>120450</v>
      </c>
      <c r="K7" s="77">
        <v>150.65367632946999</v>
      </c>
      <c r="L7" s="76">
        <v>818101.02</v>
      </c>
      <c r="M7" s="77">
        <v>171.66603128388999</v>
      </c>
      <c r="N7" s="76">
        <v>1123281.01</v>
      </c>
      <c r="O7" s="77">
        <v>159.92396530784001</v>
      </c>
      <c r="P7" s="76">
        <v>905117.02</v>
      </c>
      <c r="Q7" s="77">
        <v>151.34939267035</v>
      </c>
      <c r="R7" s="76">
        <v>776330.01</v>
      </c>
      <c r="S7" s="77">
        <v>141.04724637883001</v>
      </c>
      <c r="T7" s="76">
        <v>3622829.06</v>
      </c>
      <c r="U7" s="77">
        <v>156.38823158586001</v>
      </c>
      <c r="V7" s="76">
        <v>508799</v>
      </c>
      <c r="W7" s="77">
        <v>151.55066636360999</v>
      </c>
    </row>
    <row r="8" spans="1:23" s="22" customFormat="1" x14ac:dyDescent="0.25">
      <c r="A8" s="49" t="s">
        <v>21</v>
      </c>
      <c r="B8" s="76">
        <v>214456</v>
      </c>
      <c r="C8" s="77">
        <v>138.94706387977001</v>
      </c>
      <c r="D8" s="76">
        <v>24945</v>
      </c>
      <c r="E8" s="77">
        <v>110.91500007223</v>
      </c>
      <c r="F8" s="76">
        <v>14990</v>
      </c>
      <c r="G8" s="77">
        <v>128.28061191572999</v>
      </c>
      <c r="H8" s="76">
        <v>35000</v>
      </c>
      <c r="I8" s="77">
        <v>154.7322083018</v>
      </c>
      <c r="J8" s="76">
        <v>25000</v>
      </c>
      <c r="K8" s="77">
        <v>150.69532384918</v>
      </c>
      <c r="L8" s="76">
        <v>37455</v>
      </c>
      <c r="M8" s="77">
        <v>131.02043274862999</v>
      </c>
      <c r="N8" s="76">
        <v>48552</v>
      </c>
      <c r="O8" s="77">
        <v>128.52214870242</v>
      </c>
      <c r="P8" s="76">
        <v>117968</v>
      </c>
      <c r="Q8" s="77">
        <v>145.60640718075999</v>
      </c>
      <c r="R8" s="76">
        <v>35426</v>
      </c>
      <c r="S8" s="77">
        <v>119.70112046241999</v>
      </c>
      <c r="T8" s="76">
        <v>239401</v>
      </c>
      <c r="U8" s="77">
        <v>136.02619123647</v>
      </c>
      <c r="V8" s="76">
        <v>74990</v>
      </c>
      <c r="W8" s="77">
        <v>148.09890331257</v>
      </c>
    </row>
    <row r="9" spans="1:23" s="22" customFormat="1" x14ac:dyDescent="0.25">
      <c r="A9" s="49" t="s">
        <v>22</v>
      </c>
      <c r="B9" s="76">
        <v>371145</v>
      </c>
      <c r="C9" s="77">
        <v>171.34233524525001</v>
      </c>
      <c r="D9" s="76">
        <v>29836</v>
      </c>
      <c r="E9" s="77">
        <v>137.23177961451</v>
      </c>
      <c r="F9" s="76">
        <v>45334</v>
      </c>
      <c r="G9" s="77">
        <v>133.45060933612999</v>
      </c>
      <c r="H9" s="76">
        <v>20000</v>
      </c>
      <c r="I9" s="77">
        <v>162.21791760607999</v>
      </c>
      <c r="J9" s="76">
        <v>34000</v>
      </c>
      <c r="K9" s="77">
        <v>160.08596413132</v>
      </c>
      <c r="L9" s="76">
        <v>103263</v>
      </c>
      <c r="M9" s="77">
        <v>193.98936259067</v>
      </c>
      <c r="N9" s="76">
        <v>74496</v>
      </c>
      <c r="O9" s="77">
        <v>181.45180447272</v>
      </c>
      <c r="P9" s="76">
        <v>127130</v>
      </c>
      <c r="Q9" s="77">
        <v>157.57797200189</v>
      </c>
      <c r="R9" s="76">
        <v>96092</v>
      </c>
      <c r="S9" s="77">
        <v>146.78697118779999</v>
      </c>
      <c r="T9" s="76">
        <v>400981</v>
      </c>
      <c r="U9" s="77">
        <v>168.80425354612001</v>
      </c>
      <c r="V9" s="76">
        <v>99334</v>
      </c>
      <c r="W9" s="77">
        <v>148.35938406015001</v>
      </c>
    </row>
    <row r="10" spans="1:23" s="22" customFormat="1" x14ac:dyDescent="0.25">
      <c r="A10" s="49" t="s">
        <v>23</v>
      </c>
      <c r="B10" s="76">
        <v>992072</v>
      </c>
      <c r="C10" s="77">
        <v>138.24357615455</v>
      </c>
      <c r="D10" s="76">
        <v>83040</v>
      </c>
      <c r="E10" s="77">
        <v>121.54556211067001</v>
      </c>
      <c r="F10" s="76">
        <v>26565</v>
      </c>
      <c r="G10" s="77">
        <v>124.43503339018</v>
      </c>
      <c r="H10" s="76">
        <v>70004</v>
      </c>
      <c r="I10" s="77">
        <v>155.39934275207</v>
      </c>
      <c r="J10" s="76">
        <v>95500</v>
      </c>
      <c r="K10" s="77">
        <v>156.85338245744001</v>
      </c>
      <c r="L10" s="76">
        <v>234929</v>
      </c>
      <c r="M10" s="77">
        <v>155.46668561692999</v>
      </c>
      <c r="N10" s="76">
        <v>324428</v>
      </c>
      <c r="O10" s="77">
        <v>118.62866504186</v>
      </c>
      <c r="P10" s="76">
        <v>301241</v>
      </c>
      <c r="Q10" s="77">
        <v>146.06023811367001</v>
      </c>
      <c r="R10" s="76">
        <v>214514</v>
      </c>
      <c r="S10" s="77">
        <v>131.60585716256</v>
      </c>
      <c r="T10" s="76">
        <v>1075112</v>
      </c>
      <c r="U10" s="77">
        <v>136.95384719031</v>
      </c>
      <c r="V10" s="76">
        <v>192069</v>
      </c>
      <c r="W10" s="77">
        <v>151.83965281597</v>
      </c>
    </row>
    <row r="11" spans="1:23" s="22" customFormat="1" x14ac:dyDescent="0.25">
      <c r="A11" s="49" t="s">
        <v>24</v>
      </c>
      <c r="B11" s="76">
        <v>289724</v>
      </c>
      <c r="C11" s="77">
        <v>155.73809233443001</v>
      </c>
      <c r="D11" s="76">
        <v>24784</v>
      </c>
      <c r="E11" s="77">
        <v>154.76887429792001</v>
      </c>
      <c r="F11" s="76">
        <v>0</v>
      </c>
      <c r="G11" s="77">
        <v>0</v>
      </c>
      <c r="H11" s="76">
        <v>7800</v>
      </c>
      <c r="I11" s="77">
        <v>180.93054765519</v>
      </c>
      <c r="J11" s="76">
        <v>31500</v>
      </c>
      <c r="K11" s="77">
        <v>139.14961542667001</v>
      </c>
      <c r="L11" s="76">
        <v>26272</v>
      </c>
      <c r="M11" s="77">
        <v>192.4950677299</v>
      </c>
      <c r="N11" s="76">
        <v>98519</v>
      </c>
      <c r="O11" s="77">
        <v>165.12817981608001</v>
      </c>
      <c r="P11" s="76">
        <v>71992</v>
      </c>
      <c r="Q11" s="77">
        <v>147.85758208134001</v>
      </c>
      <c r="R11" s="76">
        <v>117725</v>
      </c>
      <c r="S11" s="77">
        <v>144.29219136291999</v>
      </c>
      <c r="T11" s="76">
        <v>314508</v>
      </c>
      <c r="U11" s="77">
        <v>155.66171558148</v>
      </c>
      <c r="V11" s="76">
        <v>39300</v>
      </c>
      <c r="W11" s="77">
        <v>147.44201418957999</v>
      </c>
    </row>
    <row r="12" spans="1:23" x14ac:dyDescent="0.25">
      <c r="A12" s="6" t="s">
        <v>9</v>
      </c>
      <c r="B12" s="69">
        <v>6389325.04</v>
      </c>
      <c r="C12" s="70">
        <v>161.65604623057001</v>
      </c>
      <c r="D12" s="69">
        <v>408667.32699999999</v>
      </c>
      <c r="E12" s="70">
        <v>170.78663098864999</v>
      </c>
      <c r="F12" s="69">
        <v>454763</v>
      </c>
      <c r="G12" s="70">
        <v>156.03525605854</v>
      </c>
      <c r="H12" s="69">
        <v>494464</v>
      </c>
      <c r="I12" s="70">
        <v>169.27030975875999</v>
      </c>
      <c r="J12" s="69">
        <v>419350</v>
      </c>
      <c r="K12" s="70">
        <v>166.13913662804001</v>
      </c>
      <c r="L12" s="69">
        <v>1247933.6100000001</v>
      </c>
      <c r="M12" s="70">
        <v>181.56003538032999</v>
      </c>
      <c r="N12" s="69">
        <v>2068645.2</v>
      </c>
      <c r="O12" s="70">
        <v>159.34097164975</v>
      </c>
      <c r="P12" s="69">
        <v>1912050.37</v>
      </c>
      <c r="Q12" s="70">
        <v>155.16628641221001</v>
      </c>
      <c r="R12" s="69">
        <v>1569363.1969999999</v>
      </c>
      <c r="S12" s="70">
        <v>159.16479920191</v>
      </c>
      <c r="T12" s="69">
        <v>6797992.3770000003</v>
      </c>
      <c r="U12" s="70">
        <v>162.20493917477</v>
      </c>
      <c r="V12" s="69">
        <v>1368577</v>
      </c>
      <c r="W12" s="70">
        <v>163.91301515404001</v>
      </c>
    </row>
    <row r="13" spans="1:23" s="22" customFormat="1" x14ac:dyDescent="0.25">
      <c r="A13" s="49" t="s">
        <v>39</v>
      </c>
      <c r="B13" s="76">
        <v>134504</v>
      </c>
      <c r="C13" s="77">
        <v>139.68707796868</v>
      </c>
      <c r="D13" s="76">
        <v>0</v>
      </c>
      <c r="E13" s="77">
        <v>0</v>
      </c>
      <c r="F13" s="76">
        <v>9999</v>
      </c>
      <c r="G13" s="77">
        <v>146.56333426020001</v>
      </c>
      <c r="H13" s="76">
        <v>8057</v>
      </c>
      <c r="I13" s="77">
        <v>157.18235089849</v>
      </c>
      <c r="J13" s="76">
        <v>23000</v>
      </c>
      <c r="K13" s="77">
        <v>164.47267715127001</v>
      </c>
      <c r="L13" s="76">
        <v>8096</v>
      </c>
      <c r="M13" s="77">
        <v>164.43719388586999</v>
      </c>
      <c r="N13" s="76">
        <v>28814</v>
      </c>
      <c r="O13" s="77">
        <v>150.06040048240001</v>
      </c>
      <c r="P13" s="76">
        <v>58540</v>
      </c>
      <c r="Q13" s="77">
        <v>135.43865431840999</v>
      </c>
      <c r="R13" s="76">
        <v>39054</v>
      </c>
      <c r="S13" s="77">
        <v>133.27106084139999</v>
      </c>
      <c r="T13" s="76">
        <v>134504</v>
      </c>
      <c r="U13" s="77">
        <v>139.68707796868</v>
      </c>
      <c r="V13" s="76">
        <v>41056</v>
      </c>
      <c r="W13" s="77">
        <v>158.68025513776001</v>
      </c>
    </row>
    <row r="14" spans="1:23" s="22" customFormat="1" x14ac:dyDescent="0.25">
      <c r="A14" s="49" t="s">
        <v>25</v>
      </c>
      <c r="B14" s="76">
        <v>569995</v>
      </c>
      <c r="C14" s="77">
        <v>183.78352469548</v>
      </c>
      <c r="D14" s="76">
        <v>38802.01</v>
      </c>
      <c r="E14" s="77">
        <v>187.89111484964999</v>
      </c>
      <c r="F14" s="76">
        <v>21975</v>
      </c>
      <c r="G14" s="77">
        <v>138.56401883641001</v>
      </c>
      <c r="H14" s="76">
        <v>53500</v>
      </c>
      <c r="I14" s="77">
        <v>149.61232136888</v>
      </c>
      <c r="J14" s="76">
        <v>89350</v>
      </c>
      <c r="K14" s="77">
        <v>173.06654883316</v>
      </c>
      <c r="L14" s="76">
        <v>114452</v>
      </c>
      <c r="M14" s="77">
        <v>214.50177782738999</v>
      </c>
      <c r="N14" s="76">
        <v>169182</v>
      </c>
      <c r="O14" s="77">
        <v>189.68822224467999</v>
      </c>
      <c r="P14" s="76">
        <v>162107</v>
      </c>
      <c r="Q14" s="77">
        <v>169.77976762879001</v>
      </c>
      <c r="R14" s="76">
        <v>163056.01</v>
      </c>
      <c r="S14" s="77">
        <v>170.99500958847</v>
      </c>
      <c r="T14" s="76">
        <v>608797.01</v>
      </c>
      <c r="U14" s="77">
        <v>184.04532419781</v>
      </c>
      <c r="V14" s="76">
        <v>164825</v>
      </c>
      <c r="W14" s="77">
        <v>160.85363048936</v>
      </c>
    </row>
    <row r="15" spans="1:23" s="22" customFormat="1" x14ac:dyDescent="0.25">
      <c r="A15" s="49" t="s">
        <v>26</v>
      </c>
      <c r="B15" s="76">
        <v>314759</v>
      </c>
      <c r="C15" s="77">
        <v>128.93838825291999</v>
      </c>
      <c r="D15" s="76">
        <v>54560</v>
      </c>
      <c r="E15" s="77">
        <v>139.59437498202001</v>
      </c>
      <c r="F15" s="76">
        <v>0</v>
      </c>
      <c r="G15" s="77">
        <v>0</v>
      </c>
      <c r="H15" s="76">
        <v>52500</v>
      </c>
      <c r="I15" s="77">
        <v>147.47905389989</v>
      </c>
      <c r="J15" s="76">
        <v>35000</v>
      </c>
      <c r="K15" s="77">
        <v>160.63905535375</v>
      </c>
      <c r="L15" s="76">
        <v>158728</v>
      </c>
      <c r="M15" s="77">
        <v>159.25406422936999</v>
      </c>
      <c r="N15" s="76">
        <v>123193</v>
      </c>
      <c r="O15" s="77">
        <v>84.670275912592004</v>
      </c>
      <c r="P15" s="76">
        <v>0</v>
      </c>
      <c r="Q15" s="77">
        <v>0</v>
      </c>
      <c r="R15" s="76">
        <v>87398</v>
      </c>
      <c r="S15" s="77">
        <v>143.37984678846999</v>
      </c>
      <c r="T15" s="76">
        <v>369319</v>
      </c>
      <c r="U15" s="77">
        <v>130.51261171811001</v>
      </c>
      <c r="V15" s="76">
        <v>87500</v>
      </c>
      <c r="W15" s="77">
        <v>152.74305448144</v>
      </c>
    </row>
    <row r="16" spans="1:23" s="22" customFormat="1" x14ac:dyDescent="0.25">
      <c r="A16" s="49" t="s">
        <v>27</v>
      </c>
      <c r="B16" s="76">
        <v>16467</v>
      </c>
      <c r="C16" s="77">
        <v>215.02730004858</v>
      </c>
      <c r="D16" s="76">
        <v>5062</v>
      </c>
      <c r="E16" s="77">
        <v>171.62942872099001</v>
      </c>
      <c r="F16" s="76">
        <v>0</v>
      </c>
      <c r="G16" s="77">
        <v>0</v>
      </c>
      <c r="H16" s="76">
        <v>4000</v>
      </c>
      <c r="I16" s="77">
        <v>184.99037074108</v>
      </c>
      <c r="J16" s="76">
        <v>0</v>
      </c>
      <c r="K16" s="77">
        <v>0</v>
      </c>
      <c r="L16" s="76">
        <v>4969</v>
      </c>
      <c r="M16" s="77">
        <v>214.45991243711001</v>
      </c>
      <c r="N16" s="76">
        <v>7479</v>
      </c>
      <c r="O16" s="77">
        <v>233.53890315550001</v>
      </c>
      <c r="P16" s="76">
        <v>0</v>
      </c>
      <c r="Q16" s="77">
        <v>0</v>
      </c>
      <c r="R16" s="76">
        <v>9081</v>
      </c>
      <c r="S16" s="77">
        <v>175.90066694039001</v>
      </c>
      <c r="T16" s="76">
        <v>21529</v>
      </c>
      <c r="U16" s="77">
        <v>204.82338789938001</v>
      </c>
      <c r="V16" s="76">
        <v>4000</v>
      </c>
      <c r="W16" s="77">
        <v>184.99037074108</v>
      </c>
    </row>
    <row r="17" spans="1:23" s="22" customFormat="1" x14ac:dyDescent="0.25">
      <c r="A17" s="49" t="s">
        <v>28</v>
      </c>
      <c r="B17" s="76">
        <v>36987</v>
      </c>
      <c r="C17" s="77">
        <v>191.17822242409</v>
      </c>
      <c r="D17" s="76">
        <v>5968</v>
      </c>
      <c r="E17" s="77">
        <v>189.08752749785</v>
      </c>
      <c r="F17" s="76">
        <v>0</v>
      </c>
      <c r="G17" s="77">
        <v>0</v>
      </c>
      <c r="H17" s="76">
        <v>0</v>
      </c>
      <c r="I17" s="77">
        <v>0</v>
      </c>
      <c r="J17" s="76">
        <v>0</v>
      </c>
      <c r="K17" s="77">
        <v>0</v>
      </c>
      <c r="L17" s="76">
        <v>0</v>
      </c>
      <c r="M17" s="77">
        <v>0</v>
      </c>
      <c r="N17" s="76">
        <v>20582</v>
      </c>
      <c r="O17" s="77">
        <v>190.67580736566001</v>
      </c>
      <c r="P17" s="76">
        <v>16405</v>
      </c>
      <c r="Q17" s="77">
        <v>195.08156266992</v>
      </c>
      <c r="R17" s="76">
        <v>5968</v>
      </c>
      <c r="S17" s="77">
        <v>180.29441422707001</v>
      </c>
      <c r="T17" s="76">
        <v>42955</v>
      </c>
      <c r="U17" s="77">
        <v>190.88774943329</v>
      </c>
      <c r="V17" s="76">
        <v>0</v>
      </c>
      <c r="W17" s="77">
        <v>0</v>
      </c>
    </row>
    <row r="18" spans="1:23" s="22" customFormat="1" x14ac:dyDescent="0.25">
      <c r="A18" s="49" t="s">
        <v>29</v>
      </c>
      <c r="B18" s="76">
        <v>4403492.97</v>
      </c>
      <c r="C18" s="77">
        <v>152.31380609201</v>
      </c>
      <c r="D18" s="76">
        <v>233645</v>
      </c>
      <c r="E18" s="77">
        <v>168.32908794375001</v>
      </c>
      <c r="F18" s="76">
        <v>349355</v>
      </c>
      <c r="G18" s="77">
        <v>153.56958717463999</v>
      </c>
      <c r="H18" s="76">
        <v>270556</v>
      </c>
      <c r="I18" s="77">
        <v>159.97436878422999</v>
      </c>
      <c r="J18" s="76">
        <v>182000</v>
      </c>
      <c r="K18" s="77">
        <v>153.15071202073</v>
      </c>
      <c r="L18" s="76">
        <v>728419</v>
      </c>
      <c r="M18" s="77">
        <v>166.48491955687999</v>
      </c>
      <c r="N18" s="76">
        <v>1468914</v>
      </c>
      <c r="O18" s="77">
        <v>152.99028923123001</v>
      </c>
      <c r="P18" s="76">
        <v>1412341</v>
      </c>
      <c r="Q18" s="77">
        <v>146.89515921481001</v>
      </c>
      <c r="R18" s="76">
        <v>1027463.98</v>
      </c>
      <c r="S18" s="77">
        <v>152.39036576019001</v>
      </c>
      <c r="T18" s="76">
        <v>4637137.9800000004</v>
      </c>
      <c r="U18" s="77">
        <v>153.12074541993999</v>
      </c>
      <c r="V18" s="76">
        <v>801911</v>
      </c>
      <c r="W18" s="77">
        <v>155.63542342722999</v>
      </c>
    </row>
    <row r="19" spans="1:23" s="22" customFormat="1" x14ac:dyDescent="0.25">
      <c r="A19" s="49" t="s">
        <v>30</v>
      </c>
      <c r="B19" s="76">
        <v>19034</v>
      </c>
      <c r="C19" s="77">
        <v>259.37811443731999</v>
      </c>
      <c r="D19" s="76">
        <v>6500</v>
      </c>
      <c r="E19" s="77">
        <v>226.10149872948</v>
      </c>
      <c r="F19" s="76">
        <v>0</v>
      </c>
      <c r="G19" s="77">
        <v>0</v>
      </c>
      <c r="H19" s="76">
        <v>7000</v>
      </c>
      <c r="I19" s="77">
        <v>232.47042073393999</v>
      </c>
      <c r="J19" s="76">
        <v>0</v>
      </c>
      <c r="K19" s="77">
        <v>0</v>
      </c>
      <c r="L19" s="76">
        <v>6020</v>
      </c>
      <c r="M19" s="77">
        <v>261.93198119600999</v>
      </c>
      <c r="N19" s="76">
        <v>7009</v>
      </c>
      <c r="O19" s="77">
        <v>277.72852478241998</v>
      </c>
      <c r="P19" s="76">
        <v>6005</v>
      </c>
      <c r="Q19" s="77">
        <v>235.39937938385</v>
      </c>
      <c r="R19" s="76">
        <v>6500</v>
      </c>
      <c r="S19" s="77">
        <v>226.10149872948</v>
      </c>
      <c r="T19" s="76">
        <v>25534</v>
      </c>
      <c r="U19" s="77">
        <v>250.90713448506</v>
      </c>
      <c r="V19" s="76">
        <v>7000</v>
      </c>
      <c r="W19" s="77">
        <v>232.47042073393999</v>
      </c>
    </row>
    <row r="20" spans="1:23" s="22" customFormat="1" x14ac:dyDescent="0.25">
      <c r="A20" s="49" t="s">
        <v>31</v>
      </c>
      <c r="B20" s="76">
        <v>233989</v>
      </c>
      <c r="C20" s="77">
        <v>199.10887549116001</v>
      </c>
      <c r="D20" s="76">
        <v>16987</v>
      </c>
      <c r="E20" s="77">
        <v>174.34547830093999</v>
      </c>
      <c r="F20" s="76">
        <v>7961</v>
      </c>
      <c r="G20" s="77">
        <v>144.31464383100999</v>
      </c>
      <c r="H20" s="76">
        <v>32000</v>
      </c>
      <c r="I20" s="77">
        <v>183.57982801296001</v>
      </c>
      <c r="J20" s="76">
        <v>24000</v>
      </c>
      <c r="K20" s="77">
        <v>176.13616071636</v>
      </c>
      <c r="L20" s="76">
        <v>72803</v>
      </c>
      <c r="M20" s="77">
        <v>221.70936184498001</v>
      </c>
      <c r="N20" s="76">
        <v>64924</v>
      </c>
      <c r="O20" s="77">
        <v>208.40458861746001</v>
      </c>
      <c r="P20" s="76">
        <v>65827</v>
      </c>
      <c r="Q20" s="77">
        <v>182.60985443206999</v>
      </c>
      <c r="R20" s="76">
        <v>47422</v>
      </c>
      <c r="S20" s="77">
        <v>165.71777313690001</v>
      </c>
      <c r="T20" s="76">
        <v>250976</v>
      </c>
      <c r="U20" s="77">
        <v>197.43279559479001</v>
      </c>
      <c r="V20" s="76">
        <v>63961</v>
      </c>
      <c r="W20" s="77">
        <v>175.89955180729001</v>
      </c>
    </row>
    <row r="21" spans="1:23" s="22" customFormat="1" x14ac:dyDescent="0.25">
      <c r="A21" s="49" t="s">
        <v>32</v>
      </c>
      <c r="B21" s="76">
        <v>105871</v>
      </c>
      <c r="C21" s="77">
        <v>218.08158765761999</v>
      </c>
      <c r="D21" s="76">
        <v>300</v>
      </c>
      <c r="E21" s="77">
        <v>182.37108201153001</v>
      </c>
      <c r="F21" s="76">
        <v>15682</v>
      </c>
      <c r="G21" s="77">
        <v>163.40418943265001</v>
      </c>
      <c r="H21" s="76">
        <v>15000</v>
      </c>
      <c r="I21" s="77">
        <v>231.97577015584</v>
      </c>
      <c r="J21" s="76">
        <v>0</v>
      </c>
      <c r="K21" s="77">
        <v>0</v>
      </c>
      <c r="L21" s="76">
        <v>32079</v>
      </c>
      <c r="M21" s="77">
        <v>236.34791783098001</v>
      </c>
      <c r="N21" s="76">
        <v>23291</v>
      </c>
      <c r="O21" s="77">
        <v>230.94342527155999</v>
      </c>
      <c r="P21" s="76">
        <v>28795</v>
      </c>
      <c r="Q21" s="77">
        <v>196.60187494357001</v>
      </c>
      <c r="R21" s="76">
        <v>22006</v>
      </c>
      <c r="S21" s="77">
        <v>205.46068928490001</v>
      </c>
      <c r="T21" s="76">
        <v>106171</v>
      </c>
      <c r="U21" s="77">
        <v>217.98068296901999</v>
      </c>
      <c r="V21" s="76">
        <v>30682</v>
      </c>
      <c r="W21" s="77">
        <v>196.92787468289001</v>
      </c>
    </row>
    <row r="22" spans="1:23" s="22" customFormat="1" x14ac:dyDescent="0.25">
      <c r="A22" s="49" t="s">
        <v>33</v>
      </c>
      <c r="B22" s="76">
        <v>156807</v>
      </c>
      <c r="C22" s="77">
        <v>209.28481709936</v>
      </c>
      <c r="D22" s="76">
        <v>23280</v>
      </c>
      <c r="E22" s="77">
        <v>186.67866763008001</v>
      </c>
      <c r="F22" s="76">
        <v>10303</v>
      </c>
      <c r="G22" s="77">
        <v>197.47245189327001</v>
      </c>
      <c r="H22" s="76">
        <v>7000</v>
      </c>
      <c r="I22" s="77">
        <v>232.47042073393999</v>
      </c>
      <c r="J22" s="76">
        <v>10000</v>
      </c>
      <c r="K22" s="77">
        <v>166.23886071301999</v>
      </c>
      <c r="L22" s="76">
        <v>30839</v>
      </c>
      <c r="M22" s="77">
        <v>201.63328481792999</v>
      </c>
      <c r="N22" s="76">
        <v>60952</v>
      </c>
      <c r="O22" s="77">
        <v>228.65754748654999</v>
      </c>
      <c r="P22" s="76">
        <v>40797</v>
      </c>
      <c r="Q22" s="77">
        <v>204.23453004633001</v>
      </c>
      <c r="R22" s="76">
        <v>47499</v>
      </c>
      <c r="S22" s="77">
        <v>182.65108465712001</v>
      </c>
      <c r="T22" s="76">
        <v>180087</v>
      </c>
      <c r="U22" s="77">
        <v>206.36250088751001</v>
      </c>
      <c r="V22" s="76">
        <v>27303</v>
      </c>
      <c r="W22" s="77">
        <v>195.0056852406</v>
      </c>
    </row>
    <row r="23" spans="1:23" s="22" customFormat="1" x14ac:dyDescent="0.25">
      <c r="A23" s="49" t="s">
        <v>34</v>
      </c>
      <c r="B23" s="76">
        <v>397275.07</v>
      </c>
      <c r="C23" s="77">
        <v>201.05806371565001</v>
      </c>
      <c r="D23" s="76">
        <v>23563.316999999999</v>
      </c>
      <c r="E23" s="77">
        <v>200.72405695504</v>
      </c>
      <c r="F23" s="76">
        <v>39488</v>
      </c>
      <c r="G23" s="77">
        <v>178.59539303776</v>
      </c>
      <c r="H23" s="76">
        <v>44815</v>
      </c>
      <c r="I23" s="77">
        <v>223.74134341728001</v>
      </c>
      <c r="J23" s="76">
        <v>56000</v>
      </c>
      <c r="K23" s="77">
        <v>197.11832576377</v>
      </c>
      <c r="L23" s="76">
        <v>91492.61</v>
      </c>
      <c r="M23" s="77">
        <v>235.35724278934001</v>
      </c>
      <c r="N23" s="76">
        <v>94269.2</v>
      </c>
      <c r="O23" s="77">
        <v>186.19125372444</v>
      </c>
      <c r="P23" s="76">
        <v>121197.37</v>
      </c>
      <c r="Q23" s="77">
        <v>191.03581927892</v>
      </c>
      <c r="R23" s="76">
        <v>113879.20699999999</v>
      </c>
      <c r="S23" s="77">
        <v>196.40541654859001</v>
      </c>
      <c r="T23" s="76">
        <v>420838.38699999999</v>
      </c>
      <c r="U23" s="77">
        <v>201.03936222019999</v>
      </c>
      <c r="V23" s="76">
        <v>140303</v>
      </c>
      <c r="W23" s="77">
        <v>200.40889666145</v>
      </c>
    </row>
    <row r="24" spans="1:23" s="22" customFormat="1" x14ac:dyDescent="0.25">
      <c r="A24" s="49" t="s">
        <v>35</v>
      </c>
      <c r="B24" s="76">
        <v>144</v>
      </c>
      <c r="C24" s="77">
        <v>778.61852499999998</v>
      </c>
      <c r="D24" s="76">
        <v>0</v>
      </c>
      <c r="E24" s="77">
        <v>0</v>
      </c>
      <c r="F24" s="76">
        <v>0</v>
      </c>
      <c r="G24" s="77">
        <v>0</v>
      </c>
      <c r="H24" s="76">
        <v>36</v>
      </c>
      <c r="I24" s="77">
        <v>750.40756563837999</v>
      </c>
      <c r="J24" s="76">
        <v>0</v>
      </c>
      <c r="K24" s="77">
        <v>0</v>
      </c>
      <c r="L24" s="76">
        <v>36</v>
      </c>
      <c r="M24" s="77">
        <v>799.36935277778002</v>
      </c>
      <c r="N24" s="76">
        <v>36</v>
      </c>
      <c r="O24" s="77">
        <v>765.98893055556005</v>
      </c>
      <c r="P24" s="76">
        <v>36</v>
      </c>
      <c r="Q24" s="77">
        <v>748.04167777778002</v>
      </c>
      <c r="R24" s="76">
        <v>36</v>
      </c>
      <c r="S24" s="77">
        <v>801.07413888889005</v>
      </c>
      <c r="T24" s="76">
        <v>144</v>
      </c>
      <c r="U24" s="77">
        <v>778.61852499999998</v>
      </c>
      <c r="V24" s="76">
        <v>36</v>
      </c>
      <c r="W24" s="77">
        <v>750.40756563837999</v>
      </c>
    </row>
    <row r="25" spans="1:23" x14ac:dyDescent="0.25">
      <c r="B25" s="50"/>
      <c r="C25" s="51"/>
      <c r="D25" s="50"/>
      <c r="E25" s="51"/>
      <c r="F25" s="50"/>
      <c r="G25" s="51"/>
      <c r="H25" s="50"/>
      <c r="I25" s="51"/>
      <c r="J25" s="50"/>
      <c r="K25" s="51"/>
      <c r="L25" s="50"/>
      <c r="M25" s="51"/>
      <c r="N25" s="50"/>
      <c r="O25" s="51"/>
      <c r="P25" s="50"/>
      <c r="Q25" s="51"/>
      <c r="R25" s="50"/>
      <c r="S25" s="51"/>
      <c r="T25" s="50"/>
      <c r="U25" s="51"/>
      <c r="V25" s="50"/>
      <c r="W25" s="51"/>
    </row>
  </sheetData>
  <mergeCells count="12">
    <mergeCell ref="V2:W2"/>
    <mergeCell ref="A1:W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505" right="0.70866141732283505" top="0.74803149606299202" bottom="0.74803149606299202" header="0.31496062992126" footer="0.31496062992126"/>
  <pageSetup paperSize="5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4"/>
  <sheetViews>
    <sheetView zoomScaleNormal="100" workbookViewId="0">
      <selection sqref="A1:N1"/>
    </sheetView>
  </sheetViews>
  <sheetFormatPr defaultColWidth="9.140625" defaultRowHeight="15" x14ac:dyDescent="0.25"/>
  <cols>
    <col min="1" max="1" width="10.28515625" style="22" customWidth="1"/>
    <col min="2" max="14" width="13.5703125" style="22" customWidth="1"/>
    <col min="15" max="15" width="10.28515625" style="22" customWidth="1"/>
    <col min="16" max="28" width="13.5703125" style="22" customWidth="1"/>
    <col min="29" max="29" width="10.28515625" style="22" customWidth="1"/>
    <col min="30" max="42" width="13.5703125" style="22" customWidth="1"/>
    <col min="43" max="16384" width="9.140625" style="22"/>
  </cols>
  <sheetData>
    <row r="1" spans="1:42" ht="27.75" x14ac:dyDescent="0.65">
      <c r="A1" s="80" t="s">
        <v>53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tr">
        <f>A1</f>
        <v>Two Year Rail Billings Forecast, by Grade - Nutrien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 t="str">
        <f>A1</f>
        <v>Two Year Rail Billings Forecast, by Grade - Nutrien</v>
      </c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</row>
    <row r="2" spans="1:42" s="8" customFormat="1" ht="21.75" customHeight="1" x14ac:dyDescent="0.4">
      <c r="A2" s="63"/>
      <c r="B2" s="86" t="s">
        <v>51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63"/>
      <c r="P2" s="86" t="s">
        <v>52</v>
      </c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63"/>
      <c r="AD2" s="86" t="s">
        <v>54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</row>
    <row r="3" spans="1:42" ht="34.5" customHeight="1" x14ac:dyDescent="0.25">
      <c r="A3" s="59"/>
      <c r="B3" s="64">
        <v>43831</v>
      </c>
      <c r="C3" s="64">
        <v>43862</v>
      </c>
      <c r="D3" s="64">
        <v>43891</v>
      </c>
      <c r="E3" s="64">
        <v>43922</v>
      </c>
      <c r="F3" s="64">
        <v>43952</v>
      </c>
      <c r="G3" s="64">
        <v>43983</v>
      </c>
      <c r="H3" s="64">
        <v>44013</v>
      </c>
      <c r="I3" s="64">
        <v>44044</v>
      </c>
      <c r="J3" s="64">
        <v>44075</v>
      </c>
      <c r="K3" s="64">
        <v>44105</v>
      </c>
      <c r="L3" s="64">
        <v>44136</v>
      </c>
      <c r="M3" s="64">
        <v>44166</v>
      </c>
      <c r="N3" s="85" t="s">
        <v>48</v>
      </c>
      <c r="O3" s="59"/>
      <c r="P3" s="64">
        <v>44197</v>
      </c>
      <c r="Q3" s="64">
        <v>44228</v>
      </c>
      <c r="R3" s="64">
        <v>44256</v>
      </c>
      <c r="S3" s="64">
        <v>44287</v>
      </c>
      <c r="T3" s="64">
        <v>44317</v>
      </c>
      <c r="U3" s="64">
        <v>44348</v>
      </c>
      <c r="V3" s="64">
        <v>44378</v>
      </c>
      <c r="W3" s="64">
        <v>44409</v>
      </c>
      <c r="X3" s="64">
        <v>44440</v>
      </c>
      <c r="Y3" s="64">
        <v>44470</v>
      </c>
      <c r="Z3" s="64">
        <v>44501</v>
      </c>
      <c r="AA3" s="64">
        <v>44531</v>
      </c>
      <c r="AB3" s="85" t="s">
        <v>49</v>
      </c>
      <c r="AC3" s="59"/>
      <c r="AD3" s="64">
        <v>44562</v>
      </c>
      <c r="AE3" s="64">
        <v>44593</v>
      </c>
      <c r="AF3" s="64">
        <v>44621</v>
      </c>
      <c r="AG3" s="64">
        <v>44652</v>
      </c>
      <c r="AH3" s="64">
        <v>44682</v>
      </c>
      <c r="AI3" s="64">
        <v>44713</v>
      </c>
      <c r="AJ3" s="64">
        <v>44743</v>
      </c>
      <c r="AK3" s="64">
        <v>44774</v>
      </c>
      <c r="AL3" s="64">
        <v>44805</v>
      </c>
      <c r="AM3" s="64">
        <v>44835</v>
      </c>
      <c r="AN3" s="64">
        <v>44866</v>
      </c>
      <c r="AO3" s="64">
        <v>44896</v>
      </c>
      <c r="AP3" s="85" t="s">
        <v>55</v>
      </c>
    </row>
    <row r="4" spans="1:42" ht="17.25" x14ac:dyDescent="0.4">
      <c r="A4" s="59"/>
      <c r="B4" s="62" t="s">
        <v>71</v>
      </c>
      <c r="C4" s="62" t="s">
        <v>71</v>
      </c>
      <c r="D4" s="62" t="s">
        <v>71</v>
      </c>
      <c r="E4" s="62" t="s">
        <v>71</v>
      </c>
      <c r="F4" s="62" t="s">
        <v>71</v>
      </c>
      <c r="G4" s="62" t="s">
        <v>71</v>
      </c>
      <c r="H4" s="62" t="s">
        <v>71</v>
      </c>
      <c r="I4" s="62" t="s">
        <v>71</v>
      </c>
      <c r="J4" s="62" t="s">
        <v>71</v>
      </c>
      <c r="K4" s="62" t="s">
        <v>71</v>
      </c>
      <c r="L4" s="62" t="s">
        <v>71</v>
      </c>
      <c r="M4" s="62" t="s">
        <v>50</v>
      </c>
      <c r="N4" s="85"/>
      <c r="O4" s="59"/>
      <c r="P4" s="62" t="s">
        <v>50</v>
      </c>
      <c r="Q4" s="62" t="s">
        <v>50</v>
      </c>
      <c r="R4" s="62" t="s">
        <v>50</v>
      </c>
      <c r="S4" s="62" t="s">
        <v>50</v>
      </c>
      <c r="T4" s="62" t="s">
        <v>50</v>
      </c>
      <c r="U4" s="62" t="s">
        <v>50</v>
      </c>
      <c r="V4" s="62" t="s">
        <v>50</v>
      </c>
      <c r="W4" s="62" t="s">
        <v>50</v>
      </c>
      <c r="X4" s="62" t="s">
        <v>50</v>
      </c>
      <c r="Y4" s="62" t="s">
        <v>50</v>
      </c>
      <c r="Z4" s="62" t="s">
        <v>50</v>
      </c>
      <c r="AA4" s="62" t="s">
        <v>50</v>
      </c>
      <c r="AB4" s="85"/>
      <c r="AC4" s="59"/>
      <c r="AD4" s="62" t="s">
        <v>50</v>
      </c>
      <c r="AE4" s="62" t="s">
        <v>50</v>
      </c>
      <c r="AF4" s="62" t="s">
        <v>50</v>
      </c>
      <c r="AG4" s="62" t="s">
        <v>50</v>
      </c>
      <c r="AH4" s="62" t="s">
        <v>50</v>
      </c>
      <c r="AI4" s="62" t="s">
        <v>50</v>
      </c>
      <c r="AJ4" s="62" t="s">
        <v>50</v>
      </c>
      <c r="AK4" s="62" t="s">
        <v>50</v>
      </c>
      <c r="AL4" s="62" t="s">
        <v>50</v>
      </c>
      <c r="AM4" s="62" t="s">
        <v>50</v>
      </c>
      <c r="AN4" s="62" t="s">
        <v>50</v>
      </c>
      <c r="AO4" s="62" t="s">
        <v>50</v>
      </c>
      <c r="AP4" s="85"/>
    </row>
    <row r="5" spans="1:42" x14ac:dyDescent="0.25">
      <c r="A5" s="11" t="s">
        <v>7</v>
      </c>
      <c r="B5" s="12">
        <f t="shared" ref="B5:M5" si="0">SUM(B6,B13)</f>
        <v>416568.60800000001</v>
      </c>
      <c r="C5" s="12">
        <f t="shared" si="0"/>
        <v>520513.74700000003</v>
      </c>
      <c r="D5" s="12">
        <f t="shared" si="0"/>
        <v>793224.90800000005</v>
      </c>
      <c r="E5" s="12">
        <f t="shared" si="0"/>
        <v>831974.22399999993</v>
      </c>
      <c r="F5" s="12">
        <f t="shared" si="0"/>
        <v>732608.152</v>
      </c>
      <c r="G5" s="12">
        <f t="shared" si="0"/>
        <v>849668.79200000002</v>
      </c>
      <c r="H5" s="12">
        <f t="shared" si="0"/>
        <v>752839.18500000006</v>
      </c>
      <c r="I5" s="12">
        <f t="shared" si="0"/>
        <v>692653.13399999996</v>
      </c>
      <c r="J5" s="12">
        <f t="shared" si="0"/>
        <v>806766.70600000001</v>
      </c>
      <c r="K5" s="12">
        <f t="shared" si="0"/>
        <v>542630.49399999995</v>
      </c>
      <c r="L5" s="12">
        <f t="shared" si="0"/>
        <v>443322.37900000002</v>
      </c>
      <c r="M5" s="12">
        <f t="shared" si="0"/>
        <v>627207.21299999999</v>
      </c>
      <c r="N5" s="25">
        <f>SUM(B5:M5)</f>
        <v>8009977.5419999994</v>
      </c>
      <c r="O5" s="11" t="s">
        <v>7</v>
      </c>
      <c r="P5" s="12">
        <f t="shared" ref="P5:AA5" si="1">SUM(P6,P13)</f>
        <v>613409.5</v>
      </c>
      <c r="Q5" s="12">
        <f t="shared" si="1"/>
        <v>659537</v>
      </c>
      <c r="R5" s="12">
        <f t="shared" si="1"/>
        <v>716817</v>
      </c>
      <c r="S5" s="12">
        <f t="shared" si="1"/>
        <v>721742</v>
      </c>
      <c r="T5" s="12">
        <f t="shared" si="1"/>
        <v>736195.5</v>
      </c>
      <c r="U5" s="12">
        <f t="shared" si="1"/>
        <v>735264</v>
      </c>
      <c r="V5" s="12">
        <f t="shared" si="1"/>
        <v>790051.5</v>
      </c>
      <c r="W5" s="12">
        <f t="shared" si="1"/>
        <v>749858</v>
      </c>
      <c r="X5" s="12">
        <f t="shared" si="1"/>
        <v>684756</v>
      </c>
      <c r="Y5" s="12">
        <f t="shared" si="1"/>
        <v>678478.5</v>
      </c>
      <c r="Z5" s="12">
        <f t="shared" si="1"/>
        <v>673371</v>
      </c>
      <c r="AA5" s="12">
        <f t="shared" si="1"/>
        <v>538101</v>
      </c>
      <c r="AB5" s="25">
        <f t="shared" ref="AB5:AB13" si="2">SUM(P5:AA5)</f>
        <v>8297581</v>
      </c>
      <c r="AC5" s="11" t="s">
        <v>7</v>
      </c>
      <c r="AD5" s="12">
        <f>SUM(AD6,AD13)</f>
        <v>509058.44990727573</v>
      </c>
      <c r="AE5" s="12">
        <f>SUM(AE6,AE13)</f>
        <v>631642.83984863781</v>
      </c>
      <c r="AF5" s="12">
        <f>SUM(AF6,AF13)</f>
        <v>778250.71221548389</v>
      </c>
      <c r="AG5" s="12">
        <f t="shared" ref="AG5:AO5" si="3">SUM(AG6,AG13)</f>
        <v>747904.87398730195</v>
      </c>
      <c r="AH5" s="12">
        <f t="shared" si="3"/>
        <v>774472.83992592129</v>
      </c>
      <c r="AI5" s="12">
        <f t="shared" si="3"/>
        <v>741183.85548571707</v>
      </c>
      <c r="AJ5" s="12">
        <f t="shared" si="3"/>
        <v>871499.9803311876</v>
      </c>
      <c r="AK5" s="12">
        <f t="shared" si="3"/>
        <v>747979.47080956097</v>
      </c>
      <c r="AL5" s="12">
        <f t="shared" si="3"/>
        <v>718576.52032695699</v>
      </c>
      <c r="AM5" s="12">
        <f t="shared" si="3"/>
        <v>679379.87391710631</v>
      </c>
      <c r="AN5" s="12">
        <f t="shared" si="3"/>
        <v>630718.10029873438</v>
      </c>
      <c r="AO5" s="12">
        <f t="shared" si="3"/>
        <v>529957.09881291259</v>
      </c>
      <c r="AP5" s="25">
        <f>SUM(AD5:AO5)</f>
        <v>8360624.615866797</v>
      </c>
    </row>
    <row r="6" spans="1:42" x14ac:dyDescent="0.25">
      <c r="A6" s="13" t="s">
        <v>8</v>
      </c>
      <c r="B6" s="14">
        <f>SUM(B7:B12)</f>
        <v>139635.86799999999</v>
      </c>
      <c r="C6" s="14">
        <f t="shared" ref="C6:M6" si="4">SUM(C7:C12)</f>
        <v>256068.11000000004</v>
      </c>
      <c r="D6" s="14">
        <f t="shared" si="4"/>
        <v>307081.35100000002</v>
      </c>
      <c r="E6" s="14">
        <f t="shared" si="4"/>
        <v>296875.30499999999</v>
      </c>
      <c r="F6" s="14">
        <f t="shared" si="4"/>
        <v>251847.44500000001</v>
      </c>
      <c r="G6" s="14">
        <f t="shared" si="4"/>
        <v>295698.799</v>
      </c>
      <c r="H6" s="14">
        <f t="shared" si="4"/>
        <v>311763.84400000004</v>
      </c>
      <c r="I6" s="14">
        <f t="shared" si="4"/>
        <v>302643.00699999998</v>
      </c>
      <c r="J6" s="14">
        <f t="shared" si="4"/>
        <v>333313.58200000005</v>
      </c>
      <c r="K6" s="14">
        <f t="shared" si="4"/>
        <v>198205.54300000001</v>
      </c>
      <c r="L6" s="14">
        <f t="shared" si="4"/>
        <v>191224.10399999999</v>
      </c>
      <c r="M6" s="14">
        <f t="shared" si="4"/>
        <v>328236.62900000002</v>
      </c>
      <c r="N6" s="26">
        <f>SUM(B6:M6)</f>
        <v>3212593.5870000003</v>
      </c>
      <c r="O6" s="13" t="s">
        <v>8</v>
      </c>
      <c r="P6" s="14">
        <f>SUM(P7:P12)</f>
        <v>268821.5</v>
      </c>
      <c r="Q6" s="14">
        <f>SUM(Q7:Q12)</f>
        <v>309380</v>
      </c>
      <c r="R6" s="14">
        <f>SUM(R7:R12)</f>
        <v>363080</v>
      </c>
      <c r="S6" s="14">
        <f t="shared" ref="S6:AA6" si="5">SUM(S7:S12)</f>
        <v>354280.5</v>
      </c>
      <c r="T6" s="14">
        <f t="shared" si="5"/>
        <v>279346.5</v>
      </c>
      <c r="U6" s="14">
        <f t="shared" si="5"/>
        <v>315571.5</v>
      </c>
      <c r="V6" s="14">
        <f t="shared" si="5"/>
        <v>295596</v>
      </c>
      <c r="W6" s="14">
        <f t="shared" si="5"/>
        <v>292802</v>
      </c>
      <c r="X6" s="14">
        <f t="shared" si="5"/>
        <v>300253.5</v>
      </c>
      <c r="Y6" s="14">
        <f t="shared" si="5"/>
        <v>326335.5</v>
      </c>
      <c r="Z6" s="14">
        <f t="shared" si="5"/>
        <v>348070.5</v>
      </c>
      <c r="AA6" s="14">
        <f t="shared" si="5"/>
        <v>264640.5</v>
      </c>
      <c r="AB6" s="26">
        <f t="shared" si="2"/>
        <v>3718178</v>
      </c>
      <c r="AC6" s="13" t="s">
        <v>8</v>
      </c>
      <c r="AD6" s="14">
        <f>SUM(AD7:AD12)</f>
        <v>167001.81277552899</v>
      </c>
      <c r="AE6" s="14">
        <f>SUM(AE7:AE12)</f>
        <v>187618.38736585053</v>
      </c>
      <c r="AF6" s="14">
        <f>SUM(AF7:AF12)</f>
        <v>360284.80462052597</v>
      </c>
      <c r="AG6" s="14">
        <f>SUM(AG7:AG12)</f>
        <v>298562.96261165739</v>
      </c>
      <c r="AH6" s="14">
        <f>SUM(AH7:AH12)</f>
        <v>319802.51701690129</v>
      </c>
      <c r="AI6" s="14">
        <f t="shared" ref="AI6:AO6" si="6">SUM(AI7:AI12)</f>
        <v>296125.98977572098</v>
      </c>
      <c r="AJ6" s="14">
        <f t="shared" si="6"/>
        <v>409419.27317653102</v>
      </c>
      <c r="AK6" s="14">
        <f t="shared" si="6"/>
        <v>384811.51701690099</v>
      </c>
      <c r="AL6" s="14">
        <f t="shared" si="6"/>
        <v>324672.48418482102</v>
      </c>
      <c r="AM6" s="14">
        <f t="shared" si="6"/>
        <v>253006.06049097099</v>
      </c>
      <c r="AN6" s="14">
        <f t="shared" si="6"/>
        <v>308303.52480560401</v>
      </c>
      <c r="AO6" s="14">
        <f t="shared" si="6"/>
        <v>233501.86615898702</v>
      </c>
      <c r="AP6" s="26">
        <f t="shared" ref="AP6:AP21" si="7">SUM(AD6:AO6)</f>
        <v>3543111.2</v>
      </c>
    </row>
    <row r="7" spans="1:42" x14ac:dyDescent="0.25">
      <c r="A7" s="47" t="s">
        <v>21</v>
      </c>
      <c r="B7" s="48">
        <v>0</v>
      </c>
      <c r="C7" s="48">
        <v>0</v>
      </c>
      <c r="D7" s="48">
        <v>0</v>
      </c>
      <c r="E7" s="48">
        <v>0</v>
      </c>
      <c r="F7" s="48">
        <v>20066.749</v>
      </c>
      <c r="G7" s="48">
        <v>30528.97</v>
      </c>
      <c r="H7" s="48">
        <v>40677.797999999995</v>
      </c>
      <c r="I7" s="48">
        <v>10358.156999999999</v>
      </c>
      <c r="J7" s="48">
        <v>0</v>
      </c>
      <c r="K7" s="48">
        <v>0</v>
      </c>
      <c r="L7" s="48">
        <v>0</v>
      </c>
      <c r="M7" s="48">
        <v>20707.007000000001</v>
      </c>
      <c r="N7" s="52">
        <f>SUM(B7:M7)</f>
        <v>122338.681</v>
      </c>
      <c r="O7" s="47" t="s">
        <v>21</v>
      </c>
      <c r="P7" s="48">
        <v>21217.5</v>
      </c>
      <c r="Q7" s="48">
        <v>0</v>
      </c>
      <c r="R7" s="48">
        <v>3830</v>
      </c>
      <c r="S7" s="48">
        <v>0</v>
      </c>
      <c r="T7" s="48">
        <v>0</v>
      </c>
      <c r="U7" s="48">
        <v>23080.5</v>
      </c>
      <c r="V7" s="48">
        <v>20700</v>
      </c>
      <c r="W7" s="48">
        <v>0</v>
      </c>
      <c r="X7" s="48">
        <v>20700</v>
      </c>
      <c r="Y7" s="48">
        <v>0</v>
      </c>
      <c r="Z7" s="48">
        <v>34258.5</v>
      </c>
      <c r="AA7" s="48">
        <v>20079</v>
      </c>
      <c r="AB7" s="52">
        <f t="shared" si="2"/>
        <v>143865.5</v>
      </c>
      <c r="AC7" s="47" t="s">
        <v>21</v>
      </c>
      <c r="AD7" s="48">
        <v>11168.5</v>
      </c>
      <c r="AE7" s="48">
        <v>20741.5</v>
      </c>
      <c r="AF7" s="48">
        <v>6382</v>
      </c>
      <c r="AG7" s="48">
        <v>33505.5</v>
      </c>
      <c r="AH7" s="48">
        <v>9573</v>
      </c>
      <c r="AI7" s="48">
        <v>0</v>
      </c>
      <c r="AJ7" s="48">
        <v>0</v>
      </c>
      <c r="AK7" s="48">
        <v>6382</v>
      </c>
      <c r="AL7" s="48">
        <v>27123.5</v>
      </c>
      <c r="AM7" s="48">
        <v>0</v>
      </c>
      <c r="AN7" s="48">
        <v>47865</v>
      </c>
      <c r="AO7" s="48">
        <v>0</v>
      </c>
      <c r="AP7" s="52">
        <f>SUM(AD7:AO7)</f>
        <v>162741</v>
      </c>
    </row>
    <row r="8" spans="1:42" x14ac:dyDescent="0.25">
      <c r="A8" s="47" t="s">
        <v>24</v>
      </c>
      <c r="B8" s="48">
        <v>13983.191999999999</v>
      </c>
      <c r="C8" s="48">
        <v>9742.8009999999995</v>
      </c>
      <c r="D8" s="48">
        <v>31838.498</v>
      </c>
      <c r="E8" s="48">
        <v>0</v>
      </c>
      <c r="F8" s="48">
        <v>2801.252</v>
      </c>
      <c r="G8" s="48">
        <v>32762.351000000002</v>
      </c>
      <c r="H8" s="48">
        <v>0</v>
      </c>
      <c r="I8" s="48">
        <v>4467.9769999999999</v>
      </c>
      <c r="J8" s="48">
        <v>37030.686000000002</v>
      </c>
      <c r="K8" s="48">
        <v>35374.720999999998</v>
      </c>
      <c r="L8" s="48">
        <v>0</v>
      </c>
      <c r="M8" s="48">
        <v>4146.5129999999999</v>
      </c>
      <c r="N8" s="52">
        <f>SUM(B8:M8)</f>
        <v>172147.99099999998</v>
      </c>
      <c r="O8" s="47" t="s">
        <v>24</v>
      </c>
      <c r="P8" s="48">
        <v>31392.5</v>
      </c>
      <c r="Q8" s="48">
        <v>8195</v>
      </c>
      <c r="R8" s="48">
        <v>35190</v>
      </c>
      <c r="S8" s="48">
        <v>14490</v>
      </c>
      <c r="T8" s="48">
        <v>9936</v>
      </c>
      <c r="U8" s="48">
        <v>31878</v>
      </c>
      <c r="V8" s="48">
        <v>0</v>
      </c>
      <c r="W8" s="48">
        <v>4968</v>
      </c>
      <c r="X8" s="48">
        <v>40261.5</v>
      </c>
      <c r="Y8" s="48">
        <v>12109.5</v>
      </c>
      <c r="Z8" s="48">
        <v>15007.5</v>
      </c>
      <c r="AA8" s="48">
        <v>4959</v>
      </c>
      <c r="AB8" s="52">
        <f t="shared" si="2"/>
        <v>208387</v>
      </c>
      <c r="AC8" s="47" t="s">
        <v>24</v>
      </c>
      <c r="AD8" s="48">
        <v>10000</v>
      </c>
      <c r="AE8" s="48">
        <v>24900</v>
      </c>
      <c r="AF8" s="48">
        <v>7000</v>
      </c>
      <c r="AG8" s="48">
        <v>6000</v>
      </c>
      <c r="AH8" s="48">
        <v>12800</v>
      </c>
      <c r="AI8" s="48">
        <v>6000</v>
      </c>
      <c r="AJ8" s="48">
        <v>0</v>
      </c>
      <c r="AK8" s="48">
        <v>24000</v>
      </c>
      <c r="AL8" s="48">
        <v>7000</v>
      </c>
      <c r="AM8" s="48">
        <v>0</v>
      </c>
      <c r="AN8" s="48">
        <v>11500</v>
      </c>
      <c r="AO8" s="48">
        <v>12800</v>
      </c>
      <c r="AP8" s="52">
        <f>SUM(AD8:AO8)</f>
        <v>122000</v>
      </c>
    </row>
    <row r="9" spans="1:42" x14ac:dyDescent="0.25">
      <c r="A9" s="47" t="s">
        <v>38</v>
      </c>
      <c r="B9" s="48">
        <v>0</v>
      </c>
      <c r="C9" s="48">
        <v>0</v>
      </c>
      <c r="D9" s="48">
        <v>42511.017000000007</v>
      </c>
      <c r="E9" s="48">
        <v>0</v>
      </c>
      <c r="F9" s="48">
        <v>21251.172999999999</v>
      </c>
      <c r="G9" s="48">
        <v>11413.026</v>
      </c>
      <c r="H9" s="48">
        <v>9345.5130000000008</v>
      </c>
      <c r="I9" s="48">
        <v>42001.411</v>
      </c>
      <c r="J9" s="48">
        <v>20729.825000000001</v>
      </c>
      <c r="K9" s="48">
        <v>20742.817999999999</v>
      </c>
      <c r="L9" s="48">
        <v>0</v>
      </c>
      <c r="M9" s="48">
        <v>20621.608</v>
      </c>
      <c r="N9" s="52">
        <f t="shared" ref="N9:N21" si="8">SUM(B9:M9)</f>
        <v>188616.39100000003</v>
      </c>
      <c r="O9" s="47" t="s">
        <v>38</v>
      </c>
      <c r="P9" s="48">
        <v>0</v>
      </c>
      <c r="Q9" s="48">
        <v>21217.5</v>
      </c>
      <c r="R9" s="48">
        <v>700</v>
      </c>
      <c r="S9" s="48">
        <v>16225</v>
      </c>
      <c r="T9" s="48">
        <v>21217.5</v>
      </c>
      <c r="U9" s="48">
        <v>21217.5</v>
      </c>
      <c r="V9" s="48">
        <v>42435</v>
      </c>
      <c r="W9" s="48">
        <v>0</v>
      </c>
      <c r="X9" s="48">
        <v>21217.5</v>
      </c>
      <c r="Y9" s="48">
        <v>21217.5</v>
      </c>
      <c r="Z9" s="48">
        <v>20000</v>
      </c>
      <c r="AA9" s="48">
        <v>41217.5</v>
      </c>
      <c r="AB9" s="52">
        <f t="shared" si="2"/>
        <v>226665</v>
      </c>
      <c r="AC9" s="47" t="s">
        <v>38</v>
      </c>
      <c r="AD9" s="48">
        <v>21000</v>
      </c>
      <c r="AE9" s="48">
        <v>0</v>
      </c>
      <c r="AF9" s="48">
        <v>21000</v>
      </c>
      <c r="AG9" s="48">
        <v>0</v>
      </c>
      <c r="AH9" s="48">
        <v>21000</v>
      </c>
      <c r="AI9" s="48">
        <v>0</v>
      </c>
      <c r="AJ9" s="48">
        <v>21000</v>
      </c>
      <c r="AK9" s="48">
        <v>21000</v>
      </c>
      <c r="AL9" s="48">
        <v>21000</v>
      </c>
      <c r="AM9" s="48">
        <v>0</v>
      </c>
      <c r="AN9" s="48">
        <v>21000</v>
      </c>
      <c r="AO9" s="48">
        <v>0</v>
      </c>
      <c r="AP9" s="52">
        <f t="shared" si="7"/>
        <v>147000</v>
      </c>
    </row>
    <row r="10" spans="1:42" x14ac:dyDescent="0.25">
      <c r="A10" s="47" t="s">
        <v>36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32966.034</v>
      </c>
      <c r="J10" s="48">
        <v>0</v>
      </c>
      <c r="K10" s="48">
        <v>0</v>
      </c>
      <c r="L10" s="48">
        <v>34001.218999999997</v>
      </c>
      <c r="M10" s="48">
        <v>0</v>
      </c>
      <c r="N10" s="52">
        <f>SUM(B10:M10)</f>
        <v>66967.252999999997</v>
      </c>
      <c r="O10" s="47" t="s">
        <v>36</v>
      </c>
      <c r="P10" s="48">
        <v>0</v>
      </c>
      <c r="Q10" s="48">
        <v>0</v>
      </c>
      <c r="R10" s="48">
        <v>0</v>
      </c>
      <c r="S10" s="48">
        <v>33637.5</v>
      </c>
      <c r="T10" s="48">
        <v>0</v>
      </c>
      <c r="U10" s="48">
        <v>0</v>
      </c>
      <c r="V10" s="48">
        <v>32499</v>
      </c>
      <c r="W10" s="48">
        <v>33534.5</v>
      </c>
      <c r="X10" s="48">
        <v>0</v>
      </c>
      <c r="Y10" s="48">
        <v>33016.5</v>
      </c>
      <c r="Z10" s="48">
        <v>33016.5</v>
      </c>
      <c r="AA10" s="48">
        <v>0</v>
      </c>
      <c r="AB10" s="52">
        <f t="shared" si="2"/>
        <v>165704</v>
      </c>
      <c r="AC10" s="47" t="s">
        <v>36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52">
        <f>SUM(AD10:AO10)</f>
        <v>0</v>
      </c>
    </row>
    <row r="11" spans="1:42" x14ac:dyDescent="0.25">
      <c r="A11" s="47" t="s">
        <v>20</v>
      </c>
      <c r="B11" s="48">
        <v>51673.217999999993</v>
      </c>
      <c r="C11" s="48">
        <v>151147.59300000002</v>
      </c>
      <c r="D11" s="48">
        <v>165613.07100000003</v>
      </c>
      <c r="E11" s="48">
        <v>125368.38900000001</v>
      </c>
      <c r="F11" s="48">
        <v>165727.17200000002</v>
      </c>
      <c r="G11" s="48">
        <v>158861.49599999998</v>
      </c>
      <c r="H11" s="48">
        <v>220260.17</v>
      </c>
      <c r="I11" s="48">
        <v>108816.89700000001</v>
      </c>
      <c r="J11" s="48">
        <v>197099.44100000002</v>
      </c>
      <c r="K11" s="48">
        <v>98357.81</v>
      </c>
      <c r="L11" s="48">
        <v>63210.624000000011</v>
      </c>
      <c r="M11" s="48">
        <v>220601.91099999999</v>
      </c>
      <c r="N11" s="52">
        <f>SUM(B11:M11)</f>
        <v>1726737.7920000004</v>
      </c>
      <c r="O11" s="47" t="s">
        <v>20</v>
      </c>
      <c r="P11" s="48">
        <v>216211.5</v>
      </c>
      <c r="Q11" s="48">
        <v>219937.5</v>
      </c>
      <c r="R11" s="48">
        <v>273473</v>
      </c>
      <c r="S11" s="48">
        <v>260948</v>
      </c>
      <c r="T11" s="48">
        <v>178123.5</v>
      </c>
      <c r="U11" s="48">
        <v>179365.5</v>
      </c>
      <c r="V11" s="48">
        <v>129375</v>
      </c>
      <c r="W11" s="48">
        <v>199237.5</v>
      </c>
      <c r="X11" s="48">
        <v>159597</v>
      </c>
      <c r="Y11" s="48">
        <v>199962</v>
      </c>
      <c r="Z11" s="48">
        <v>175718.5</v>
      </c>
      <c r="AA11" s="48">
        <v>138872.5</v>
      </c>
      <c r="AB11" s="52">
        <f t="shared" si="2"/>
        <v>2330821.5</v>
      </c>
      <c r="AC11" s="47" t="s">
        <v>20</v>
      </c>
      <c r="AD11" s="48">
        <v>62467.912775528996</v>
      </c>
      <c r="AE11" s="48">
        <v>98579.287365850527</v>
      </c>
      <c r="AF11" s="48">
        <v>248249.00462052599</v>
      </c>
      <c r="AG11" s="48">
        <v>159498.26261165738</v>
      </c>
      <c r="AH11" s="48">
        <v>196654.51701690126</v>
      </c>
      <c r="AI11" s="48">
        <v>200346.38977572101</v>
      </c>
      <c r="AJ11" s="48">
        <v>350127.27317653102</v>
      </c>
      <c r="AK11" s="48">
        <v>268654.51701690099</v>
      </c>
      <c r="AL11" s="48">
        <v>233171.584184821</v>
      </c>
      <c r="AM11" s="48">
        <v>203226.46049097099</v>
      </c>
      <c r="AN11" s="48">
        <v>191561.12480560399</v>
      </c>
      <c r="AO11" s="48">
        <v>162304.26615898701</v>
      </c>
      <c r="AP11" s="52">
        <f>SUM(AD11:AO11)</f>
        <v>2374840.6</v>
      </c>
    </row>
    <row r="12" spans="1:42" x14ac:dyDescent="0.25">
      <c r="A12" s="47" t="s">
        <v>37</v>
      </c>
      <c r="B12" s="48">
        <v>73979.457999999999</v>
      </c>
      <c r="C12" s="48">
        <v>95177.716</v>
      </c>
      <c r="D12" s="48">
        <v>67118.764999999999</v>
      </c>
      <c r="E12" s="48">
        <v>171506.91599999997</v>
      </c>
      <c r="F12" s="48">
        <v>42001.099000000002</v>
      </c>
      <c r="G12" s="48">
        <v>62132.955999999998</v>
      </c>
      <c r="H12" s="48">
        <v>41480.362999999998</v>
      </c>
      <c r="I12" s="48">
        <v>104032.53099999999</v>
      </c>
      <c r="J12" s="48">
        <v>78453.63</v>
      </c>
      <c r="K12" s="48">
        <v>43730.194000000003</v>
      </c>
      <c r="L12" s="48">
        <v>94012.260999999999</v>
      </c>
      <c r="M12" s="48">
        <v>62159.590000000004</v>
      </c>
      <c r="N12" s="52">
        <f t="shared" si="8"/>
        <v>935785.47899999993</v>
      </c>
      <c r="O12" s="47" t="s">
        <v>37</v>
      </c>
      <c r="P12" s="48">
        <v>0</v>
      </c>
      <c r="Q12" s="48">
        <v>60030</v>
      </c>
      <c r="R12" s="48">
        <v>49887</v>
      </c>
      <c r="S12" s="48">
        <v>28980</v>
      </c>
      <c r="T12" s="48">
        <v>70069.5</v>
      </c>
      <c r="U12" s="48">
        <v>60030</v>
      </c>
      <c r="V12" s="48">
        <v>70587</v>
      </c>
      <c r="W12" s="48">
        <v>55062</v>
      </c>
      <c r="X12" s="48">
        <v>58477.5</v>
      </c>
      <c r="Y12" s="48">
        <v>60030</v>
      </c>
      <c r="Z12" s="48">
        <v>70069.5</v>
      </c>
      <c r="AA12" s="48">
        <v>59512.5</v>
      </c>
      <c r="AB12" s="52">
        <f t="shared" si="2"/>
        <v>642735</v>
      </c>
      <c r="AC12" s="47" t="s">
        <v>37</v>
      </c>
      <c r="AD12" s="48">
        <v>62365.4</v>
      </c>
      <c r="AE12" s="48">
        <v>43397.599999999999</v>
      </c>
      <c r="AF12" s="48">
        <v>77653.8</v>
      </c>
      <c r="AG12" s="48">
        <v>99559.2</v>
      </c>
      <c r="AH12" s="48">
        <v>79775</v>
      </c>
      <c r="AI12" s="48">
        <v>89779.6</v>
      </c>
      <c r="AJ12" s="48">
        <v>38292</v>
      </c>
      <c r="AK12" s="48">
        <v>64775</v>
      </c>
      <c r="AL12" s="48">
        <v>36377.4</v>
      </c>
      <c r="AM12" s="48">
        <v>49779.6</v>
      </c>
      <c r="AN12" s="48">
        <v>36377.4</v>
      </c>
      <c r="AO12" s="48">
        <v>58397.599999999999</v>
      </c>
      <c r="AP12" s="52">
        <f t="shared" si="7"/>
        <v>736529.6</v>
      </c>
    </row>
    <row r="13" spans="1:42" x14ac:dyDescent="0.25">
      <c r="A13" s="13" t="s">
        <v>9</v>
      </c>
      <c r="B13" s="14">
        <f t="shared" ref="B13:M13" si="9">SUM(B14:B21)</f>
        <v>276932.74</v>
      </c>
      <c r="C13" s="14">
        <f t="shared" si="9"/>
        <v>264445.63699999999</v>
      </c>
      <c r="D13" s="14">
        <f t="shared" si="9"/>
        <v>486143.55700000003</v>
      </c>
      <c r="E13" s="14">
        <f t="shared" si="9"/>
        <v>535098.91899999999</v>
      </c>
      <c r="F13" s="14">
        <f t="shared" si="9"/>
        <v>480760.70699999994</v>
      </c>
      <c r="G13" s="14">
        <f t="shared" si="9"/>
        <v>553969.99300000002</v>
      </c>
      <c r="H13" s="14">
        <f t="shared" si="9"/>
        <v>441075.34100000001</v>
      </c>
      <c r="I13" s="14">
        <f t="shared" si="9"/>
        <v>390010.12699999998</v>
      </c>
      <c r="J13" s="14">
        <f t="shared" si="9"/>
        <v>473453.12400000001</v>
      </c>
      <c r="K13" s="14">
        <f t="shared" si="9"/>
        <v>344424.95099999994</v>
      </c>
      <c r="L13" s="14">
        <f t="shared" si="9"/>
        <v>252098.27500000002</v>
      </c>
      <c r="M13" s="14">
        <f t="shared" si="9"/>
        <v>298970.58400000003</v>
      </c>
      <c r="N13" s="26">
        <f t="shared" si="8"/>
        <v>4797383.9550000001</v>
      </c>
      <c r="O13" s="13" t="s">
        <v>9</v>
      </c>
      <c r="P13" s="14">
        <f t="shared" ref="P13:AA13" si="10">SUM(P14:P21)</f>
        <v>344588</v>
      </c>
      <c r="Q13" s="14">
        <f t="shared" si="10"/>
        <v>350157</v>
      </c>
      <c r="R13" s="14">
        <f t="shared" si="10"/>
        <v>353737</v>
      </c>
      <c r="S13" s="14">
        <f t="shared" si="10"/>
        <v>367461.5</v>
      </c>
      <c r="T13" s="14">
        <f t="shared" si="10"/>
        <v>456849</v>
      </c>
      <c r="U13" s="14">
        <f t="shared" si="10"/>
        <v>419692.5</v>
      </c>
      <c r="V13" s="14">
        <f t="shared" si="10"/>
        <v>494455.5</v>
      </c>
      <c r="W13" s="14">
        <f t="shared" si="10"/>
        <v>457056</v>
      </c>
      <c r="X13" s="14">
        <f t="shared" si="10"/>
        <v>384502.5</v>
      </c>
      <c r="Y13" s="14">
        <f t="shared" si="10"/>
        <v>352143</v>
      </c>
      <c r="Z13" s="14">
        <f t="shared" si="10"/>
        <v>325300.5</v>
      </c>
      <c r="AA13" s="14">
        <f t="shared" si="10"/>
        <v>273460.5</v>
      </c>
      <c r="AB13" s="26">
        <f t="shared" si="2"/>
        <v>4579403</v>
      </c>
      <c r="AC13" s="13" t="s">
        <v>9</v>
      </c>
      <c r="AD13" s="14">
        <f t="shared" ref="AD13:AJ13" si="11">SUM(AD14:AD21)</f>
        <v>342056.63713174674</v>
      </c>
      <c r="AE13" s="14">
        <f t="shared" si="11"/>
        <v>444024.45248278731</v>
      </c>
      <c r="AF13" s="14">
        <f t="shared" si="11"/>
        <v>417965.90759495785</v>
      </c>
      <c r="AG13" s="14">
        <f t="shared" si="11"/>
        <v>449341.91137564462</v>
      </c>
      <c r="AH13" s="14">
        <f t="shared" si="11"/>
        <v>454670.32290902006</v>
      </c>
      <c r="AI13" s="14">
        <f t="shared" si="11"/>
        <v>445057.86570999603</v>
      </c>
      <c r="AJ13" s="14">
        <f t="shared" si="11"/>
        <v>462080.70715465664</v>
      </c>
      <c r="AK13" s="14">
        <f>SUM(AK14:AK21)</f>
        <v>363167.95379266003</v>
      </c>
      <c r="AL13" s="14">
        <f>SUM(AL14:AL21)</f>
        <v>393904.03614213597</v>
      </c>
      <c r="AM13" s="14">
        <f>SUM(AM14:AM21)</f>
        <v>426373.81342613534</v>
      </c>
      <c r="AN13" s="14">
        <f>SUM(AN14:AN21)</f>
        <v>322414.57549313037</v>
      </c>
      <c r="AO13" s="14">
        <f>SUM(AO14:AO21)</f>
        <v>296455.23265392554</v>
      </c>
      <c r="AP13" s="26">
        <f t="shared" si="7"/>
        <v>4817513.4158667959</v>
      </c>
    </row>
    <row r="14" spans="1:42" x14ac:dyDescent="0.25">
      <c r="A14" s="47" t="s">
        <v>27</v>
      </c>
      <c r="B14" s="48">
        <v>0</v>
      </c>
      <c r="C14" s="48">
        <v>4965.9579999999996</v>
      </c>
      <c r="D14" s="48">
        <v>3459.7370000000001</v>
      </c>
      <c r="E14" s="48">
        <v>0</v>
      </c>
      <c r="F14" s="48">
        <v>0</v>
      </c>
      <c r="G14" s="48">
        <v>4024.2820000000002</v>
      </c>
      <c r="H14" s="48">
        <v>0</v>
      </c>
      <c r="I14" s="48">
        <v>0</v>
      </c>
      <c r="J14" s="48">
        <v>0</v>
      </c>
      <c r="K14" s="48">
        <v>4021.165</v>
      </c>
      <c r="L14" s="48">
        <v>5063.4269999999997</v>
      </c>
      <c r="M14" s="48">
        <v>0</v>
      </c>
      <c r="N14" s="52">
        <f t="shared" si="8"/>
        <v>21534.569</v>
      </c>
      <c r="O14" s="47" t="s">
        <v>27</v>
      </c>
      <c r="P14" s="48">
        <v>0</v>
      </c>
      <c r="Q14" s="48">
        <v>3933</v>
      </c>
      <c r="R14" s="48">
        <v>0</v>
      </c>
      <c r="S14" s="48">
        <v>4037</v>
      </c>
      <c r="T14" s="48">
        <v>0</v>
      </c>
      <c r="U14" s="48">
        <v>4968</v>
      </c>
      <c r="V14" s="48">
        <v>0</v>
      </c>
      <c r="W14" s="48">
        <v>0</v>
      </c>
      <c r="X14" s="48">
        <v>0</v>
      </c>
      <c r="Y14" s="48">
        <v>0</v>
      </c>
      <c r="Z14" s="48">
        <v>3933</v>
      </c>
      <c r="AA14" s="48">
        <v>5072</v>
      </c>
      <c r="AB14" s="52">
        <v>25500</v>
      </c>
      <c r="AC14" s="47" t="s">
        <v>27</v>
      </c>
      <c r="AD14" s="48">
        <v>0</v>
      </c>
      <c r="AE14" s="48">
        <v>5000</v>
      </c>
      <c r="AF14" s="48">
        <v>0</v>
      </c>
      <c r="AG14" s="48">
        <v>5000</v>
      </c>
      <c r="AH14" s="48">
        <v>0</v>
      </c>
      <c r="AI14" s="48">
        <v>5000</v>
      </c>
      <c r="AJ14" s="48">
        <v>0</v>
      </c>
      <c r="AK14" s="48">
        <v>5500</v>
      </c>
      <c r="AL14" s="48">
        <v>0</v>
      </c>
      <c r="AM14" s="48">
        <v>0</v>
      </c>
      <c r="AN14" s="48">
        <v>8000</v>
      </c>
      <c r="AO14" s="48">
        <v>0</v>
      </c>
      <c r="AP14" s="52">
        <f t="shared" si="7"/>
        <v>28500</v>
      </c>
    </row>
    <row r="15" spans="1:42" x14ac:dyDescent="0.25">
      <c r="A15" s="47" t="s">
        <v>29</v>
      </c>
      <c r="B15" s="48">
        <v>163211.27899999998</v>
      </c>
      <c r="C15" s="48">
        <v>164563.37</v>
      </c>
      <c r="D15" s="48">
        <v>254909.97900000002</v>
      </c>
      <c r="E15" s="48">
        <v>303980.14</v>
      </c>
      <c r="F15" s="48">
        <v>225465.49</v>
      </c>
      <c r="G15" s="48">
        <v>282238.78799999994</v>
      </c>
      <c r="H15" s="48">
        <v>292979.39300000004</v>
      </c>
      <c r="I15" s="48">
        <v>209045.05699999997</v>
      </c>
      <c r="J15" s="48">
        <v>285709.11200000002</v>
      </c>
      <c r="K15" s="48">
        <v>268116.26899999997</v>
      </c>
      <c r="L15" s="48">
        <v>132738.84600000002</v>
      </c>
      <c r="M15" s="48">
        <v>174962.21500000003</v>
      </c>
      <c r="N15" s="52">
        <f t="shared" si="8"/>
        <v>2757919.9379999996</v>
      </c>
      <c r="O15" s="47" t="s">
        <v>29</v>
      </c>
      <c r="P15" s="48">
        <v>223767.5</v>
      </c>
      <c r="Q15" s="48">
        <v>221076.5</v>
      </c>
      <c r="R15" s="48">
        <v>172534.5</v>
      </c>
      <c r="S15" s="48">
        <v>174294</v>
      </c>
      <c r="T15" s="48">
        <v>266409</v>
      </c>
      <c r="U15" s="48">
        <v>250677</v>
      </c>
      <c r="V15" s="48">
        <v>301081.5</v>
      </c>
      <c r="W15" s="48">
        <v>280899</v>
      </c>
      <c r="X15" s="48">
        <v>220351.5</v>
      </c>
      <c r="Y15" s="48">
        <v>210001.5</v>
      </c>
      <c r="Z15" s="48">
        <v>170050.5</v>
      </c>
      <c r="AA15" s="48">
        <v>145462.5</v>
      </c>
      <c r="AB15" s="52">
        <v>2272758.9648492574</v>
      </c>
      <c r="AC15" s="47" t="s">
        <v>29</v>
      </c>
      <c r="AD15" s="48">
        <v>147149.0141559694</v>
      </c>
      <c r="AE15" s="48">
        <v>221134.615696894</v>
      </c>
      <c r="AF15" s="48">
        <v>207055.11367282353</v>
      </c>
      <c r="AG15" s="48">
        <v>256781.68127389692</v>
      </c>
      <c r="AH15" s="48">
        <v>308688.22105943004</v>
      </c>
      <c r="AI15" s="48">
        <v>310670.78620936198</v>
      </c>
      <c r="AJ15" s="48">
        <v>265648.44920149364</v>
      </c>
      <c r="AK15" s="48">
        <v>215389.21435058801</v>
      </c>
      <c r="AL15" s="48">
        <v>184929.57371918199</v>
      </c>
      <c r="AM15" s="48">
        <v>170018.04918956899</v>
      </c>
      <c r="AN15" s="48">
        <v>133999.088275683</v>
      </c>
      <c r="AO15" s="48">
        <v>123595.1580443662</v>
      </c>
      <c r="AP15" s="52">
        <f t="shared" si="7"/>
        <v>2545058.9648492574</v>
      </c>
    </row>
    <row r="16" spans="1:42" x14ac:dyDescent="0.25">
      <c r="A16" s="47" t="s">
        <v>35</v>
      </c>
      <c r="B16" s="48">
        <v>0</v>
      </c>
      <c r="C16" s="48">
        <v>0</v>
      </c>
      <c r="D16" s="48">
        <v>0</v>
      </c>
      <c r="E16" s="48">
        <v>36</v>
      </c>
      <c r="F16" s="48">
        <v>0</v>
      </c>
      <c r="G16" s="48">
        <v>36</v>
      </c>
      <c r="H16" s="48">
        <v>0</v>
      </c>
      <c r="I16" s="48">
        <v>0</v>
      </c>
      <c r="J16" s="48">
        <v>0</v>
      </c>
      <c r="K16" s="48">
        <v>36</v>
      </c>
      <c r="L16" s="48">
        <v>0</v>
      </c>
      <c r="M16" s="48">
        <v>108</v>
      </c>
      <c r="N16" s="52">
        <f t="shared" si="8"/>
        <v>216</v>
      </c>
      <c r="O16" s="47" t="s">
        <v>35</v>
      </c>
      <c r="P16" s="48">
        <v>36</v>
      </c>
      <c r="Q16" s="48">
        <v>0</v>
      </c>
      <c r="R16" s="48">
        <v>0</v>
      </c>
      <c r="S16" s="48">
        <v>36</v>
      </c>
      <c r="T16" s="48">
        <v>0</v>
      </c>
      <c r="U16" s="48">
        <v>0</v>
      </c>
      <c r="V16" s="48">
        <v>36</v>
      </c>
      <c r="W16" s="48">
        <v>0</v>
      </c>
      <c r="X16" s="48">
        <v>0</v>
      </c>
      <c r="Y16" s="48">
        <v>36</v>
      </c>
      <c r="Z16" s="48">
        <v>0</v>
      </c>
      <c r="AA16" s="48">
        <v>0</v>
      </c>
      <c r="AB16" s="52">
        <v>144</v>
      </c>
      <c r="AC16" s="47" t="s">
        <v>35</v>
      </c>
      <c r="AD16" s="48">
        <v>0</v>
      </c>
      <c r="AE16" s="48">
        <v>0</v>
      </c>
      <c r="AF16" s="48">
        <v>36</v>
      </c>
      <c r="AG16" s="48">
        <v>0</v>
      </c>
      <c r="AH16" s="48">
        <v>0</v>
      </c>
      <c r="AI16" s="48">
        <v>36</v>
      </c>
      <c r="AJ16" s="48">
        <v>0</v>
      </c>
      <c r="AK16" s="48">
        <v>0</v>
      </c>
      <c r="AL16" s="48">
        <v>36</v>
      </c>
      <c r="AM16" s="48">
        <v>0</v>
      </c>
      <c r="AN16" s="48">
        <v>0</v>
      </c>
      <c r="AO16" s="48">
        <v>36</v>
      </c>
      <c r="AP16" s="52">
        <f t="shared" si="7"/>
        <v>144</v>
      </c>
    </row>
    <row r="17" spans="1:42" x14ac:dyDescent="0.25">
      <c r="A17" s="47" t="s">
        <v>33</v>
      </c>
      <c r="B17" s="48">
        <v>14562.477999999999</v>
      </c>
      <c r="C17" s="48">
        <v>19140.883000000002</v>
      </c>
      <c r="D17" s="48">
        <v>22586.215</v>
      </c>
      <c r="E17" s="48">
        <v>36119.077000000005</v>
      </c>
      <c r="F17" s="48">
        <v>40590.413</v>
      </c>
      <c r="G17" s="48">
        <v>43188.218000000001</v>
      </c>
      <c r="H17" s="48">
        <v>35906.038</v>
      </c>
      <c r="I17" s="48">
        <v>8833.7909999999993</v>
      </c>
      <c r="J17" s="48">
        <v>19569.351999999999</v>
      </c>
      <c r="K17" s="48">
        <v>15515.619000000001</v>
      </c>
      <c r="L17" s="48">
        <v>21451.457999999999</v>
      </c>
      <c r="M17" s="48">
        <v>17405.556</v>
      </c>
      <c r="N17" s="52">
        <f t="shared" si="8"/>
        <v>294869.09799999994</v>
      </c>
      <c r="O17" s="47" t="s">
        <v>33</v>
      </c>
      <c r="P17" s="48">
        <v>31050</v>
      </c>
      <c r="Q17" s="48">
        <v>21045.5</v>
      </c>
      <c r="R17" s="48">
        <v>14942</v>
      </c>
      <c r="S17" s="48">
        <v>22045.5</v>
      </c>
      <c r="T17" s="48">
        <v>21494.5</v>
      </c>
      <c r="U17" s="48">
        <v>22045.5</v>
      </c>
      <c r="V17" s="48">
        <v>22045.5</v>
      </c>
      <c r="W17" s="48">
        <v>22045.5</v>
      </c>
      <c r="X17" s="48">
        <v>22045.5</v>
      </c>
      <c r="Y17" s="48">
        <v>22045.5</v>
      </c>
      <c r="Z17" s="48">
        <v>21942</v>
      </c>
      <c r="AA17" s="48">
        <v>22045.5</v>
      </c>
      <c r="AB17" s="52">
        <v>296800</v>
      </c>
      <c r="AC17" s="47" t="s">
        <v>33</v>
      </c>
      <c r="AD17" s="48">
        <v>20000</v>
      </c>
      <c r="AE17" s="48">
        <v>35300</v>
      </c>
      <c r="AF17" s="48">
        <v>30500</v>
      </c>
      <c r="AG17" s="48">
        <v>36000</v>
      </c>
      <c r="AH17" s="48">
        <v>18600</v>
      </c>
      <c r="AI17" s="48">
        <v>10000</v>
      </c>
      <c r="AJ17" s="48">
        <v>20000</v>
      </c>
      <c r="AK17" s="48">
        <v>27700</v>
      </c>
      <c r="AL17" s="48">
        <v>38000</v>
      </c>
      <c r="AM17" s="48">
        <v>21000</v>
      </c>
      <c r="AN17" s="48">
        <v>30500</v>
      </c>
      <c r="AO17" s="48">
        <v>19200</v>
      </c>
      <c r="AP17" s="52">
        <f t="shared" si="7"/>
        <v>306800</v>
      </c>
    </row>
    <row r="18" spans="1:42" x14ac:dyDescent="0.25">
      <c r="A18" s="47" t="s">
        <v>31</v>
      </c>
      <c r="B18" s="48">
        <v>22934.787</v>
      </c>
      <c r="C18" s="48">
        <v>17645.205999999998</v>
      </c>
      <c r="D18" s="48">
        <v>28845.775000000001</v>
      </c>
      <c r="E18" s="48">
        <v>24800.032999999999</v>
      </c>
      <c r="F18" s="48">
        <v>29053.535000000003</v>
      </c>
      <c r="G18" s="48">
        <v>34036.922000000006</v>
      </c>
      <c r="H18" s="48">
        <v>15045.065000000001</v>
      </c>
      <c r="I18" s="48">
        <v>35080.013999999996</v>
      </c>
      <c r="J18" s="48">
        <v>31859.866999999998</v>
      </c>
      <c r="K18" s="48">
        <v>22624.627</v>
      </c>
      <c r="L18" s="48">
        <v>0</v>
      </c>
      <c r="M18" s="48">
        <v>38651.078000000001</v>
      </c>
      <c r="N18" s="52">
        <f t="shared" si="8"/>
        <v>300576.90900000004</v>
      </c>
      <c r="O18" s="47" t="s">
        <v>31</v>
      </c>
      <c r="P18" s="48">
        <v>23805</v>
      </c>
      <c r="Q18" s="48">
        <v>23579</v>
      </c>
      <c r="R18" s="48">
        <v>22977</v>
      </c>
      <c r="S18" s="48">
        <v>22045.5</v>
      </c>
      <c r="T18" s="48">
        <v>24045.5</v>
      </c>
      <c r="U18" s="48">
        <v>22045.5</v>
      </c>
      <c r="V18" s="48">
        <v>22045.5</v>
      </c>
      <c r="W18" s="48">
        <v>22977</v>
      </c>
      <c r="X18" s="48">
        <v>22977</v>
      </c>
      <c r="Y18" s="48">
        <v>24012</v>
      </c>
      <c r="Z18" s="48">
        <v>24012</v>
      </c>
      <c r="AA18" s="48">
        <v>17045.5</v>
      </c>
      <c r="AB18" s="52">
        <v>283200</v>
      </c>
      <c r="AC18" s="47" t="s">
        <v>31</v>
      </c>
      <c r="AD18" s="48">
        <v>30000</v>
      </c>
      <c r="AE18" s="48">
        <v>28300</v>
      </c>
      <c r="AF18" s="48">
        <v>23700</v>
      </c>
      <c r="AG18" s="48">
        <v>30000</v>
      </c>
      <c r="AH18" s="48">
        <v>35500</v>
      </c>
      <c r="AI18" s="48">
        <v>20000</v>
      </c>
      <c r="AJ18" s="48">
        <v>20000</v>
      </c>
      <c r="AK18" s="48">
        <v>19200</v>
      </c>
      <c r="AL18" s="48">
        <v>10000</v>
      </c>
      <c r="AM18" s="48">
        <v>31000</v>
      </c>
      <c r="AN18" s="48">
        <v>0</v>
      </c>
      <c r="AO18" s="48">
        <v>35500</v>
      </c>
      <c r="AP18" s="52">
        <f t="shared" si="7"/>
        <v>283200</v>
      </c>
    </row>
    <row r="19" spans="1:42" x14ac:dyDescent="0.25">
      <c r="A19" s="47" t="s">
        <v>28</v>
      </c>
      <c r="B19" s="48">
        <v>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52">
        <f>SUM(B19:M19)</f>
        <v>0</v>
      </c>
      <c r="O19" s="47" t="s">
        <v>28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52">
        <v>0</v>
      </c>
      <c r="AC19" s="47" t="s">
        <v>28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52">
        <f>SUM(AD19:AO19)</f>
        <v>0</v>
      </c>
    </row>
    <row r="20" spans="1:42" x14ac:dyDescent="0.25">
      <c r="A20" s="47" t="s">
        <v>40</v>
      </c>
      <c r="B20" s="48">
        <v>9208.4670000000006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52">
        <f t="shared" si="8"/>
        <v>9208.4670000000006</v>
      </c>
      <c r="O20" s="47" t="s">
        <v>40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52">
        <v>0</v>
      </c>
      <c r="AC20" s="47" t="s">
        <v>40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52">
        <f t="shared" si="7"/>
        <v>0</v>
      </c>
    </row>
    <row r="21" spans="1:42" x14ac:dyDescent="0.25">
      <c r="A21" s="47" t="s">
        <v>25</v>
      </c>
      <c r="B21" s="48">
        <v>67015.729000000007</v>
      </c>
      <c r="C21" s="48">
        <v>58130.22</v>
      </c>
      <c r="D21" s="48">
        <v>176341.851</v>
      </c>
      <c r="E21" s="48">
        <v>170163.66899999997</v>
      </c>
      <c r="F21" s="48">
        <v>185651.26899999997</v>
      </c>
      <c r="G21" s="48">
        <v>190445.783</v>
      </c>
      <c r="H21" s="48">
        <v>97144.845000000001</v>
      </c>
      <c r="I21" s="48">
        <v>137051.26500000001</v>
      </c>
      <c r="J21" s="48">
        <v>136314.79300000001</v>
      </c>
      <c r="K21" s="48">
        <v>34111.271000000001</v>
      </c>
      <c r="L21" s="48">
        <v>92844.543999999994</v>
      </c>
      <c r="M21" s="48">
        <v>67843.735000000001</v>
      </c>
      <c r="N21" s="52">
        <f t="shared" si="8"/>
        <v>1413058.9740000002</v>
      </c>
      <c r="O21" s="47" t="s">
        <v>25</v>
      </c>
      <c r="P21" s="48">
        <v>65929.5</v>
      </c>
      <c r="Q21" s="48">
        <v>80523</v>
      </c>
      <c r="R21" s="48">
        <v>143283.5</v>
      </c>
      <c r="S21" s="48">
        <v>145003.5</v>
      </c>
      <c r="T21" s="48">
        <v>144900</v>
      </c>
      <c r="U21" s="48">
        <v>119956.5</v>
      </c>
      <c r="V21" s="48">
        <v>149247</v>
      </c>
      <c r="W21" s="48">
        <v>131134.5</v>
      </c>
      <c r="X21" s="48">
        <v>119128.5</v>
      </c>
      <c r="Y21" s="48">
        <v>96048</v>
      </c>
      <c r="Z21" s="48">
        <v>105363</v>
      </c>
      <c r="AA21" s="48">
        <v>83835</v>
      </c>
      <c r="AB21" s="52">
        <v>1873810.451017539</v>
      </c>
      <c r="AC21" s="47" t="s">
        <v>25</v>
      </c>
      <c r="AD21" s="48">
        <v>144907.62297577734</v>
      </c>
      <c r="AE21" s="48">
        <v>154289.83678589333</v>
      </c>
      <c r="AF21" s="48">
        <v>156674.79392213433</v>
      </c>
      <c r="AG21" s="48">
        <v>121560.2301017477</v>
      </c>
      <c r="AH21" s="48">
        <v>91882.101849590006</v>
      </c>
      <c r="AI21" s="48">
        <v>99351.079500634034</v>
      </c>
      <c r="AJ21" s="48">
        <v>156432.257953163</v>
      </c>
      <c r="AK21" s="48">
        <v>95378.739442071994</v>
      </c>
      <c r="AL21" s="48">
        <v>160938.46242295401</v>
      </c>
      <c r="AM21" s="48">
        <v>204355.76423656635</v>
      </c>
      <c r="AN21" s="48">
        <v>149915.48721744734</v>
      </c>
      <c r="AO21" s="48">
        <v>118124.07460955932</v>
      </c>
      <c r="AP21" s="52">
        <f t="shared" si="7"/>
        <v>1653810.4510175386</v>
      </c>
    </row>
    <row r="24" spans="1:42" x14ac:dyDescent="0.25">
      <c r="AK24" s="53"/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6188036-7031-439f-b338-c45e1e3624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956301-1737-4735-9012-8E677F2E3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Country</vt:lpstr>
      <vt:lpstr>Grade</vt:lpstr>
      <vt:lpstr>Rail Billings - Nutrien</vt:lpstr>
      <vt:lpstr>Country!Print_Area</vt:lpstr>
      <vt:lpstr>Grade!Print_Area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Kimberly Bull</cp:lastModifiedBy>
  <cp:lastPrinted>2021-01-06T22:31:42Z</cp:lastPrinted>
  <dcterms:created xsi:type="dcterms:W3CDTF">2018-09-24T16:54:01Z</dcterms:created>
  <dcterms:modified xsi:type="dcterms:W3CDTF">2021-01-07T02:30:54Z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</Properties>
</file>