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crugroup-my.sharepoint.com/personal/alex_townsend_crugroup_com/Documents/Documents/"/>
    </mc:Choice>
  </mc:AlternateContent>
  <xr:revisionPtr revIDLastSave="0" documentId="8_{9BE2749C-5F14-4A3B-ADE9-5C8D0D067735}" xr6:coauthVersionLast="47" xr6:coauthVersionMax="47" xr10:uidLastSave="{00000000-0000-0000-0000-000000000000}"/>
  <bookViews>
    <workbookView xWindow="28680" yWindow="-120" windowWidth="29040" windowHeight="15720" tabRatio="749" xr2:uid="{00000000-000D-0000-FFFF-FFFF00000000}"/>
  </bookViews>
  <sheets>
    <sheet name="Table of Contents" sheetId="10" r:id="rId1"/>
    <sheet name="LRMC Viewer" sheetId="4" r:id="rId2"/>
    <sheet name="Demand Viewer" sheetId="1" r:id="rId3"/>
    <sheet name="Long Run Pricing" sheetId="9" r:id="rId4"/>
    <sheet name="Country and Region Lists" sheetId="8" state="hidden" r:id="rId5"/>
    <sheet name="Lists" sheetId="3" state="hidden" r:id="rId6"/>
    <sheet name="Sheet2" sheetId="2" state="hidden" r:id="rId7"/>
    <sheet name="LRMCData" sheetId="5" state="hidden" r:id="rId8"/>
  </sheets>
  <definedNames>
    <definedName name="Country">#REF!</definedName>
    <definedName name="Exports">_xlfn.IFS(#REF!=1,-#REF!,#REF!=2,0,#REF!=3,#REF!)</definedName>
    <definedName name="exports1?">_xlfn.IFS(#REF!=1,-#REF!,#REF!=2,0,#REF!=3,#REF!)</definedName>
    <definedName name="GlobalK2O">OFFSET(Sheet2!$E$126,0,('Demand Viewer'!$C$4-Sheet2!$E$1),1,('Demand Viewer'!$C$5+1-'Demand Viewer'!$C$4))</definedName>
    <definedName name="GlobalN">OFFSET(Sheet2!$E$127,0,('Demand Viewer'!$C$4-Sheet2!$E$1),1,('Demand Viewer'!$C$5+1-'Demand Viewer'!$C$4))</definedName>
    <definedName name="GlobalP2O5">OFFSET(Sheet2!$E$125,0,('Demand Viewer'!$C$4-Sheet2!$E$1),1,('Demand Viewer'!$C$5+1-'Demand Viewer'!$C$4))</definedName>
    <definedName name="Imports">IF(#REF!&lt;3,#REF!,0)</definedName>
    <definedName name="imports1">IF(#REF!&lt;3,#REF!,0)</definedName>
    <definedName name="MonthsNumber">#REF!</definedName>
    <definedName name="Product">#REF!</definedName>
    <definedName name="RegionK2O">OFFSET('Demand Viewer'!$D$10,,,1,('Demand Viewer'!$C$5+1-'Demand Viewer'!$C$4))</definedName>
    <definedName name="RegionN">OFFSET('Demand Viewer'!$D$11,,,1,('Demand Viewer'!$C$5+1-'Demand Viewer'!$C$4))</definedName>
    <definedName name="RegionOnlyK2O">OFFSET('Demand Viewer'!$D$10,,,1,('Demand Viewer'!$C$5+1-'Demand Viewer'!$C$4))</definedName>
    <definedName name="RegionOnlyK2OHist">OFFSET('Demand Viewer'!$D$10,,,1,IF('Demand Viewer'!$C$5&lt;=2021,('Demand Viewer'!$C$5+1-'Demand Viewer'!$C$4),(2022-'Demand Viewer'!$C$4)))</definedName>
    <definedName name="RegionOnlyN">OFFSET('Demand Viewer'!$D$11,,,1,('Demand Viewer'!$C$5+1-'Demand Viewer'!$C$4))</definedName>
    <definedName name="RegionOnlyNHist">OFFSET('Demand Viewer'!$D$11,,,1,IF('Demand Viewer'!$C$5&lt;=2021,('Demand Viewer'!$C$5+1-'Demand Viewer'!$C$4),(2022-'Demand Viewer'!$C$4)))</definedName>
    <definedName name="RegionOnlyP2O5">OFFSET('Demand Viewer'!$D$9,,,1,('Demand Viewer'!$C$5+1-'Demand Viewer'!$C$4))</definedName>
    <definedName name="RegionOnlyP2O5Hist">OFFSET('Demand Viewer'!$D$9,,,1,IF('Demand Viewer'!$C$5&lt;=2021,('Demand Viewer'!$C$5-'Demand Viewer'!$C$4+1),(2022-'Demand Viewer'!$C$4)))</definedName>
    <definedName name="RegionP2O5">OFFSET('Demand Viewer'!$D$9,,,1,('Demand Viewer'!$C$5+1-'Demand Viewer'!$C$4))</definedName>
    <definedName name="Sub_Region">#REF!</definedName>
    <definedName name="Years">OFFSET('Demand Viewer'!$D$8,,,1,'Demand Viewer'!$C$5+1-'Demand Viewer'!$C$4)</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6" i="4" l="1"/>
  <c r="R7" i="4"/>
  <c r="R8" i="4"/>
  <c r="R9" i="4" s="1"/>
  <c r="R10" i="4"/>
  <c r="R11" i="4"/>
  <c r="R12" i="4"/>
  <c r="R13" i="4"/>
  <c r="R14" i="4"/>
  <c r="R15" i="4"/>
  <c r="W9" i="4" l="1"/>
  <c r="W10" i="4"/>
  <c r="W11" i="4"/>
  <c r="W12" i="4"/>
  <c r="W13" i="4"/>
  <c r="W14" i="4"/>
  <c r="W15" i="4"/>
  <c r="AN7" i="4" l="1"/>
  <c r="AO7" i="4"/>
  <c r="AP7" i="4"/>
  <c r="AQ7" i="4"/>
  <c r="AR7" i="4"/>
  <c r="AM7" i="4"/>
  <c r="AN10" i="4"/>
  <c r="AO10" i="4"/>
  <c r="AP10" i="4"/>
  <c r="AQ10" i="4"/>
  <c r="AR10" i="4"/>
  <c r="AN11" i="4"/>
  <c r="AO11" i="4"/>
  <c r="AP11" i="4"/>
  <c r="AQ11" i="4"/>
  <c r="AR11" i="4"/>
  <c r="AN12" i="4"/>
  <c r="AO12" i="4"/>
  <c r="AP12" i="4"/>
  <c r="AQ12" i="4"/>
  <c r="AR12" i="4"/>
  <c r="AN13" i="4"/>
  <c r="AO13" i="4"/>
  <c r="AP13" i="4"/>
  <c r="AQ13" i="4"/>
  <c r="AR13" i="4"/>
  <c r="AN14" i="4"/>
  <c r="AO14" i="4"/>
  <c r="AP14" i="4"/>
  <c r="AQ14" i="4"/>
  <c r="AR14" i="4"/>
  <c r="AN15" i="4"/>
  <c r="AO15" i="4"/>
  <c r="AP15" i="4"/>
  <c r="AQ15" i="4"/>
  <c r="AR15" i="4"/>
  <c r="AM10" i="4"/>
  <c r="AM15" i="4"/>
  <c r="AM14" i="4"/>
  <c r="AM13" i="4"/>
  <c r="AM12" i="4"/>
  <c r="AM11" i="4"/>
  <c r="AN9" i="4"/>
  <c r="AO9" i="4"/>
  <c r="AP9" i="4"/>
  <c r="AQ9" i="4"/>
  <c r="AR9" i="4"/>
  <c r="AM9" i="4"/>
  <c r="AN8" i="4"/>
  <c r="AO8" i="4"/>
  <c r="AP8" i="4"/>
  <c r="AQ8" i="4"/>
  <c r="AR8" i="4"/>
  <c r="AM8" i="4"/>
  <c r="AO6" i="4"/>
  <c r="AP6" i="4"/>
  <c r="AQ6" i="4"/>
  <c r="AR6" i="4"/>
  <c r="AN6" i="4"/>
  <c r="C9" i="4" l="1"/>
  <c r="C8" i="4"/>
  <c r="C7" i="4"/>
  <c r="C6" i="4"/>
  <c r="V6" i="4" l="1"/>
  <c r="V7" i="4"/>
  <c r="V8" i="4"/>
  <c r="V9" i="4"/>
  <c r="V10" i="4"/>
  <c r="V11" i="4"/>
  <c r="V12" i="4"/>
  <c r="V13" i="4"/>
  <c r="V14" i="4"/>
  <c r="V15" i="4"/>
  <c r="Q6" i="4"/>
  <c r="Q7" i="4"/>
  <c r="Q8" i="4"/>
  <c r="Q9" i="4"/>
  <c r="Q10" i="4"/>
  <c r="Q11" i="4"/>
  <c r="Q12" i="4"/>
  <c r="Q13" i="4"/>
  <c r="Q14" i="4"/>
  <c r="Q15" i="4"/>
  <c r="AL15" i="4" l="1"/>
  <c r="AL14" i="4"/>
  <c r="AL13" i="4"/>
  <c r="AL12" i="4"/>
  <c r="AL11" i="4"/>
  <c r="AL10" i="4"/>
  <c r="AL7" i="4"/>
  <c r="AL8" i="4"/>
  <c r="AL9" i="4"/>
  <c r="AK9" i="4"/>
  <c r="AK8" i="4"/>
  <c r="AK7" i="4"/>
  <c r="AL6" i="4"/>
  <c r="AM6" i="4"/>
  <c r="AK6" i="4"/>
  <c r="S8" i="4"/>
  <c r="T8" i="4"/>
  <c r="U8" i="4"/>
  <c r="P8" i="4"/>
  <c r="P9" i="4" l="1"/>
  <c r="K9" i="4"/>
  <c r="L9" i="4"/>
  <c r="M9" i="4"/>
  <c r="N9" i="4"/>
  <c r="O9" i="4"/>
  <c r="O8" i="4"/>
  <c r="D9" i="4" l="1"/>
  <c r="E9" i="4"/>
  <c r="W8" i="4"/>
  <c r="AE8" i="4"/>
  <c r="F9" i="4"/>
  <c r="H9" i="4"/>
  <c r="J9" i="4"/>
  <c r="G9" i="4"/>
  <c r="AC8" i="4"/>
  <c r="AF8" i="4"/>
  <c r="AJ8" i="4"/>
  <c r="AA8" i="4"/>
  <c r="AI8" i="4"/>
  <c r="AB8" i="4"/>
  <c r="X8" i="4"/>
  <c r="I9" i="4"/>
  <c r="AD8" i="4"/>
  <c r="Y8" i="4"/>
  <c r="AG8" i="4"/>
  <c r="Z8" i="4"/>
  <c r="AH8" i="4"/>
  <c r="R18" i="4" l="1"/>
  <c r="R19" i="4"/>
  <c r="R20" i="4"/>
  <c r="R21" i="4"/>
  <c r="R22" i="4"/>
  <c r="R23" i="4"/>
  <c r="E5" i="3" l="1"/>
  <c r="E4" i="3"/>
  <c r="E3" i="3"/>
  <c r="D8" i="1"/>
  <c r="C12" i="1"/>
  <c r="C14" i="1"/>
  <c r="C15" i="1"/>
  <c r="C9" i="1"/>
  <c r="C10" i="1"/>
  <c r="C11" i="1"/>
  <c r="C13" i="1"/>
  <c r="D14" i="1" l="1"/>
  <c r="D15" i="1"/>
  <c r="E8" i="1"/>
  <c r="D10" i="1"/>
  <c r="D9" i="1"/>
  <c r="D11" i="1" l="1"/>
  <c r="D12" i="1" s="1"/>
  <c r="F8" i="1"/>
  <c r="E11" i="1"/>
  <c r="E10" i="1"/>
  <c r="E9" i="1"/>
  <c r="E15" i="1"/>
  <c r="E14" i="1"/>
  <c r="D13" i="1"/>
  <c r="E13" i="1"/>
  <c r="E12" i="1" l="1"/>
  <c r="G8" i="1"/>
  <c r="F10" i="1"/>
  <c r="F11" i="1"/>
  <c r="F9" i="1"/>
  <c r="F15" i="1"/>
  <c r="F14" i="1"/>
  <c r="F13" i="1"/>
  <c r="F12" i="1" l="1"/>
  <c r="H8" i="1"/>
  <c r="G11" i="1"/>
  <c r="G10" i="1"/>
  <c r="G9" i="1"/>
  <c r="G15" i="1"/>
  <c r="G14" i="1"/>
  <c r="G13" i="1"/>
  <c r="G12" i="1" l="1"/>
  <c r="I8" i="1"/>
  <c r="H11" i="1"/>
  <c r="H10" i="1"/>
  <c r="H9" i="1"/>
  <c r="H14" i="1"/>
  <c r="H13" i="1"/>
  <c r="H15" i="1"/>
  <c r="H12" i="1" l="1"/>
  <c r="J8" i="1"/>
  <c r="I11" i="1"/>
  <c r="I10" i="1"/>
  <c r="I13" i="1"/>
  <c r="I15" i="1"/>
  <c r="I9" i="1"/>
  <c r="I14" i="1"/>
  <c r="I12" i="1" l="1"/>
  <c r="K8" i="1"/>
  <c r="J10" i="1"/>
  <c r="J11" i="1"/>
  <c r="J15" i="1"/>
  <c r="J9" i="1"/>
  <c r="J14" i="1"/>
  <c r="J13" i="1"/>
  <c r="J12" i="1" l="1"/>
  <c r="L8" i="1"/>
  <c r="K11" i="1"/>
  <c r="K10" i="1"/>
  <c r="K15" i="1"/>
  <c r="K9" i="1"/>
  <c r="K14" i="1"/>
  <c r="K13" i="1"/>
  <c r="K12" i="1" l="1"/>
  <c r="M8" i="1"/>
  <c r="L11" i="1"/>
  <c r="L10" i="1"/>
  <c r="L9" i="1"/>
  <c r="L14" i="1"/>
  <c r="L13" i="1"/>
  <c r="L15" i="1"/>
  <c r="L12" i="1" l="1"/>
  <c r="N8" i="1"/>
  <c r="M11" i="1"/>
  <c r="M10" i="1"/>
  <c r="M9" i="1"/>
  <c r="M13" i="1"/>
  <c r="M15" i="1"/>
  <c r="M14" i="1"/>
  <c r="M12" i="1" l="1"/>
  <c r="O8" i="1"/>
  <c r="N10" i="1"/>
  <c r="N11" i="1"/>
  <c r="N15" i="1"/>
  <c r="N14" i="1"/>
  <c r="N9" i="1"/>
  <c r="N13" i="1"/>
  <c r="N12" i="1" l="1"/>
  <c r="P8" i="1"/>
  <c r="O11" i="1"/>
  <c r="O10" i="1"/>
  <c r="O15" i="1"/>
  <c r="O14" i="1"/>
  <c r="O9" i="1"/>
  <c r="O13" i="1"/>
  <c r="O12" i="1" l="1"/>
  <c r="Q8" i="1"/>
  <c r="P11" i="1"/>
  <c r="P10" i="1"/>
  <c r="P9" i="1"/>
  <c r="P14" i="1"/>
  <c r="P13" i="1"/>
  <c r="P15" i="1"/>
  <c r="P12" i="1" l="1"/>
  <c r="R8" i="1"/>
  <c r="Q11" i="1"/>
  <c r="Q10" i="1"/>
  <c r="Q13" i="1"/>
  <c r="Q9" i="1"/>
  <c r="Q15" i="1"/>
  <c r="Q14" i="1"/>
  <c r="Q12" i="1" l="1"/>
  <c r="S8" i="1"/>
  <c r="R10" i="1"/>
  <c r="R11" i="1"/>
  <c r="R9" i="1"/>
  <c r="R15" i="1"/>
  <c r="R14" i="1"/>
  <c r="R13" i="1"/>
  <c r="R12" i="1" l="1"/>
  <c r="T8" i="1"/>
  <c r="S11" i="1"/>
  <c r="S10" i="1"/>
  <c r="S15" i="1"/>
  <c r="S14" i="1"/>
  <c r="S13" i="1"/>
  <c r="S9" i="1"/>
  <c r="S12" i="1" l="1"/>
  <c r="U8" i="1"/>
  <c r="T11" i="1"/>
  <c r="T10" i="1"/>
  <c r="T9" i="1"/>
  <c r="T14" i="1"/>
  <c r="T13" i="1"/>
  <c r="T15" i="1"/>
  <c r="T12" i="1" l="1"/>
  <c r="V8" i="1"/>
  <c r="U11" i="1"/>
  <c r="U10" i="1"/>
  <c r="U13" i="1"/>
  <c r="U9" i="1"/>
  <c r="U15" i="1"/>
  <c r="U14" i="1"/>
  <c r="U12" i="1" l="1"/>
  <c r="W8" i="1"/>
  <c r="V10" i="1"/>
  <c r="V11" i="1"/>
  <c r="V9" i="1"/>
  <c r="V15" i="1"/>
  <c r="V14" i="1"/>
  <c r="V13" i="1"/>
  <c r="V12" i="1" l="1"/>
  <c r="X8" i="1"/>
  <c r="W11" i="1"/>
  <c r="W10" i="1"/>
  <c r="W9" i="1"/>
  <c r="W15" i="1"/>
  <c r="W14" i="1"/>
  <c r="W13" i="1"/>
  <c r="W12" i="1" l="1"/>
  <c r="Y8" i="1"/>
  <c r="X11" i="1"/>
  <c r="X10" i="1"/>
  <c r="X9" i="1"/>
  <c r="X14" i="1"/>
  <c r="X13" i="1"/>
  <c r="X15" i="1"/>
  <c r="X12" i="1" l="1"/>
  <c r="Z8" i="1"/>
  <c r="Y11" i="1"/>
  <c r="Y10" i="1"/>
  <c r="Y13" i="1"/>
  <c r="Y15" i="1"/>
  <c r="Y9" i="1"/>
  <c r="Y14" i="1"/>
  <c r="Y12" i="1" l="1"/>
  <c r="AA8" i="1"/>
  <c r="Z10" i="1"/>
  <c r="Z11" i="1"/>
  <c r="Z15" i="1"/>
  <c r="Z9" i="1"/>
  <c r="Z14" i="1"/>
  <c r="Z13" i="1"/>
  <c r="Z12" i="1" l="1"/>
  <c r="AB8" i="1"/>
  <c r="AA11" i="1"/>
  <c r="AA10" i="1"/>
  <c r="AA15" i="1"/>
  <c r="AA9" i="1"/>
  <c r="AA14" i="1"/>
  <c r="AA13" i="1"/>
  <c r="AA12" i="1" l="1"/>
  <c r="AC8" i="1"/>
  <c r="AB11" i="1"/>
  <c r="AB10" i="1"/>
  <c r="AB9" i="1"/>
  <c r="AB14" i="1"/>
  <c r="AB13" i="1"/>
  <c r="AB15" i="1"/>
  <c r="AB12" i="1" l="1"/>
  <c r="AD8" i="1"/>
  <c r="AC11" i="1"/>
  <c r="AC10" i="1"/>
  <c r="AC9" i="1"/>
  <c r="AC13" i="1"/>
  <c r="AC15" i="1"/>
  <c r="AC14" i="1"/>
  <c r="AC12" i="1" l="1"/>
  <c r="AE8" i="1"/>
  <c r="AD10" i="1"/>
  <c r="AD11" i="1"/>
  <c r="AD15" i="1"/>
  <c r="AD14" i="1"/>
  <c r="AD9" i="1"/>
  <c r="AD13" i="1"/>
  <c r="AD12" i="1" l="1"/>
  <c r="AF8" i="1"/>
  <c r="AE11" i="1"/>
  <c r="AE10" i="1"/>
  <c r="AE15" i="1"/>
  <c r="AE14" i="1"/>
  <c r="AE9" i="1"/>
  <c r="AE13" i="1"/>
  <c r="AE12" i="1" l="1"/>
  <c r="AG8" i="1"/>
  <c r="AF11" i="1"/>
  <c r="AF10" i="1"/>
  <c r="AF9" i="1"/>
  <c r="AF14" i="1"/>
  <c r="AF13" i="1"/>
  <c r="AF15" i="1"/>
  <c r="AF12" i="1" l="1"/>
  <c r="AH8" i="1"/>
  <c r="AG11" i="1"/>
  <c r="AG10" i="1"/>
  <c r="AG13" i="1"/>
  <c r="AG9" i="1"/>
  <c r="AG15" i="1"/>
  <c r="AG14" i="1"/>
  <c r="AG12" i="1" l="1"/>
  <c r="AI8" i="1"/>
  <c r="AH10" i="1"/>
  <c r="AH11" i="1"/>
  <c r="AH9" i="1"/>
  <c r="AH15" i="1"/>
  <c r="AH14" i="1"/>
  <c r="AH13" i="1"/>
  <c r="AH12" i="1" l="1"/>
  <c r="AJ8" i="1"/>
  <c r="AI11" i="1"/>
  <c r="AI10" i="1"/>
  <c r="AI15" i="1"/>
  <c r="AI14" i="1"/>
  <c r="AI13" i="1"/>
  <c r="AI9" i="1"/>
  <c r="AI12" i="1" l="1"/>
  <c r="AK8" i="1"/>
  <c r="AJ11" i="1"/>
  <c r="AJ10" i="1"/>
  <c r="AJ9" i="1"/>
  <c r="AJ14" i="1"/>
  <c r="AJ13" i="1"/>
  <c r="AJ15" i="1"/>
  <c r="AJ12" i="1" l="1"/>
  <c r="AL8" i="1"/>
  <c r="AK11" i="1"/>
  <c r="AK10" i="1"/>
  <c r="AK13" i="1"/>
  <c r="AK9" i="1"/>
  <c r="AK15" i="1"/>
  <c r="AK14" i="1"/>
  <c r="AK12" i="1" l="1"/>
  <c r="AM8" i="1"/>
  <c r="AL10" i="1"/>
  <c r="AL11" i="1"/>
  <c r="AL9" i="1"/>
  <c r="AL15" i="1"/>
  <c r="AL14" i="1"/>
  <c r="AL13" i="1"/>
  <c r="AL12" i="1" l="1"/>
  <c r="AN8" i="1"/>
  <c r="AM9" i="1"/>
  <c r="AM11" i="1"/>
  <c r="AM10" i="1"/>
  <c r="AM15" i="1"/>
  <c r="AM14" i="1"/>
  <c r="AM13" i="1"/>
  <c r="AM12" i="1" l="1"/>
  <c r="AO8" i="1"/>
  <c r="AN11" i="1"/>
  <c r="AN10" i="1"/>
  <c r="AN9" i="1"/>
  <c r="AN14" i="1"/>
  <c r="AN13" i="1"/>
  <c r="AN15" i="1"/>
  <c r="AN12" i="1" l="1"/>
  <c r="AP8" i="1"/>
  <c r="AO11" i="1"/>
  <c r="AO10" i="1"/>
  <c r="AO9" i="1"/>
  <c r="AO13" i="1"/>
  <c r="AO15" i="1"/>
  <c r="AO14" i="1"/>
  <c r="AO12" i="1" l="1"/>
  <c r="AQ8" i="1"/>
  <c r="AP10" i="1"/>
  <c r="AP11" i="1"/>
  <c r="AP15" i="1"/>
  <c r="AP14" i="1"/>
  <c r="AP9" i="1"/>
  <c r="AP13" i="1"/>
  <c r="AP12" i="1" l="1"/>
  <c r="AR8" i="1"/>
  <c r="AQ9" i="1"/>
  <c r="AQ11" i="1"/>
  <c r="AQ10" i="1"/>
  <c r="AQ15" i="1"/>
  <c r="AQ14" i="1"/>
  <c r="AQ13" i="1"/>
  <c r="AQ12" i="1" l="1"/>
  <c r="AS8" i="1"/>
  <c r="AR11" i="1"/>
  <c r="AR10" i="1"/>
  <c r="AR9" i="1"/>
  <c r="AR14" i="1"/>
  <c r="AR13" i="1"/>
  <c r="AR15" i="1"/>
  <c r="AR12" i="1" l="1"/>
  <c r="AT8" i="1"/>
  <c r="AS11" i="1"/>
  <c r="AS10" i="1"/>
  <c r="AS13" i="1"/>
  <c r="AS9" i="1"/>
  <c r="AS15" i="1"/>
  <c r="AS14" i="1"/>
  <c r="AS12" i="1" l="1"/>
  <c r="AU8" i="1"/>
  <c r="AT10" i="1"/>
  <c r="AT11" i="1"/>
  <c r="AT9" i="1"/>
  <c r="AT15" i="1"/>
  <c r="AT14" i="1"/>
  <c r="AT13" i="1"/>
  <c r="AT12" i="1" l="1"/>
  <c r="AV8" i="1"/>
  <c r="AU9" i="1"/>
  <c r="AU11" i="1"/>
  <c r="AU10" i="1"/>
  <c r="AU15" i="1"/>
  <c r="AU14" i="1"/>
  <c r="AU13" i="1"/>
  <c r="AU12" i="1" l="1"/>
  <c r="AW8" i="1"/>
  <c r="AV11" i="1"/>
  <c r="AV10" i="1"/>
  <c r="AV9" i="1"/>
  <c r="AV14" i="1"/>
  <c r="AV13" i="1"/>
  <c r="AV15" i="1"/>
  <c r="AV12" i="1" l="1"/>
  <c r="AX8" i="1"/>
  <c r="AW11" i="1"/>
  <c r="AW10" i="1"/>
  <c r="AW9" i="1"/>
  <c r="AW13" i="1"/>
  <c r="AW15" i="1"/>
  <c r="AW14" i="1"/>
  <c r="AW12" i="1" l="1"/>
  <c r="AY8" i="1"/>
  <c r="AX10" i="1"/>
  <c r="AX11" i="1"/>
  <c r="AX15" i="1"/>
  <c r="AX14" i="1"/>
  <c r="AX9" i="1"/>
  <c r="AX13" i="1"/>
  <c r="AX12" i="1" l="1"/>
  <c r="AZ8" i="1"/>
  <c r="AY9" i="1"/>
  <c r="AY11" i="1"/>
  <c r="AY10" i="1"/>
  <c r="AY15" i="1"/>
  <c r="AY14" i="1"/>
  <c r="AY13" i="1"/>
  <c r="AY12" i="1" l="1"/>
  <c r="BA8" i="1"/>
  <c r="AZ11" i="1"/>
  <c r="AZ10" i="1"/>
  <c r="AZ9" i="1"/>
  <c r="AZ14" i="1"/>
  <c r="AZ13" i="1"/>
  <c r="AZ15" i="1"/>
  <c r="AZ12" i="1" l="1"/>
  <c r="BB8" i="1"/>
  <c r="BA11" i="1"/>
  <c r="BA10" i="1"/>
  <c r="BA13" i="1"/>
  <c r="BA9" i="1"/>
  <c r="BA15" i="1"/>
  <c r="BA14" i="1"/>
  <c r="BA12" i="1" l="1"/>
  <c r="BC8" i="1"/>
  <c r="BB10" i="1"/>
  <c r="BB11" i="1"/>
  <c r="BB9" i="1"/>
  <c r="BB15" i="1"/>
  <c r="BB14" i="1"/>
  <c r="BB13" i="1"/>
  <c r="BB12" i="1" l="1"/>
  <c r="BD8" i="1"/>
  <c r="BC9" i="1"/>
  <c r="BC11" i="1"/>
  <c r="BC10" i="1"/>
  <c r="BC15" i="1"/>
  <c r="BC14" i="1"/>
  <c r="BC13" i="1"/>
  <c r="BC12" i="1" l="1"/>
  <c r="BE8" i="1"/>
  <c r="BD11" i="1"/>
  <c r="BD10" i="1"/>
  <c r="BD9" i="1"/>
  <c r="BD14" i="1"/>
  <c r="BD13" i="1"/>
  <c r="BD15" i="1"/>
  <c r="BD12" i="1" l="1"/>
  <c r="BF8" i="1"/>
  <c r="BE11" i="1"/>
  <c r="BE10" i="1"/>
  <c r="BE9" i="1"/>
  <c r="BE13" i="1"/>
  <c r="BE15" i="1"/>
  <c r="BE14" i="1"/>
  <c r="BE12" i="1" l="1"/>
  <c r="BG8" i="1"/>
  <c r="BF10" i="1"/>
  <c r="BF11" i="1"/>
  <c r="BF15" i="1"/>
  <c r="BF14" i="1"/>
  <c r="BF9" i="1"/>
  <c r="BF13" i="1"/>
  <c r="BF12" i="1" l="1"/>
  <c r="BH8" i="1"/>
  <c r="BG9" i="1"/>
  <c r="BG11" i="1"/>
  <c r="BG10" i="1"/>
  <c r="BG15" i="1"/>
  <c r="BG14" i="1"/>
  <c r="BG13" i="1"/>
  <c r="BG12" i="1" l="1"/>
  <c r="BI8" i="1"/>
  <c r="BH11" i="1"/>
  <c r="BH10" i="1"/>
  <c r="BH9" i="1"/>
  <c r="BH14" i="1"/>
  <c r="BH13" i="1"/>
  <c r="BH15" i="1"/>
  <c r="BH12" i="1" l="1"/>
  <c r="BJ8" i="1"/>
  <c r="BI11" i="1"/>
  <c r="BI10" i="1"/>
  <c r="BI9" i="1"/>
  <c r="BI13" i="1"/>
  <c r="BI15" i="1"/>
  <c r="BI14" i="1"/>
  <c r="BI12" i="1" l="1"/>
  <c r="BK8" i="1"/>
  <c r="BJ10" i="1"/>
  <c r="BJ11" i="1"/>
  <c r="BJ15" i="1"/>
  <c r="BJ9" i="1"/>
  <c r="BJ14" i="1"/>
  <c r="BJ13" i="1"/>
  <c r="BJ12" i="1" l="1"/>
  <c r="BL8" i="1"/>
  <c r="BK9" i="1"/>
  <c r="BK11" i="1"/>
  <c r="BK10" i="1"/>
  <c r="BK15" i="1"/>
  <c r="BK14" i="1"/>
  <c r="BK13" i="1"/>
  <c r="BK12" i="1" l="1"/>
  <c r="BM8" i="1"/>
  <c r="BL11" i="1"/>
  <c r="BL10" i="1"/>
  <c r="BL9" i="1"/>
  <c r="BL14" i="1"/>
  <c r="BL13" i="1"/>
  <c r="BL15" i="1"/>
  <c r="BL12" i="1" l="1"/>
  <c r="BN8" i="1"/>
  <c r="BM11" i="1"/>
  <c r="BM10" i="1"/>
  <c r="BM9" i="1"/>
  <c r="BM13" i="1"/>
  <c r="BM15" i="1"/>
  <c r="BM14" i="1"/>
  <c r="BM12" i="1" l="1"/>
  <c r="BO8" i="1"/>
  <c r="BN10" i="1"/>
  <c r="BN11" i="1"/>
  <c r="BN9" i="1"/>
  <c r="BN15" i="1"/>
  <c r="BN14" i="1"/>
  <c r="BN13" i="1"/>
  <c r="BN12" i="1" l="1"/>
  <c r="BP8" i="1"/>
  <c r="BO9" i="1"/>
  <c r="BO11" i="1"/>
  <c r="BO10" i="1"/>
  <c r="BO15" i="1"/>
  <c r="BO14" i="1"/>
  <c r="BO13" i="1"/>
  <c r="BO12" i="1" l="1"/>
  <c r="BQ8" i="1"/>
  <c r="BP11" i="1"/>
  <c r="BP10" i="1"/>
  <c r="BP9" i="1"/>
  <c r="BP14" i="1"/>
  <c r="BP13" i="1"/>
  <c r="BP15" i="1"/>
  <c r="BP12" i="1" l="1"/>
  <c r="BR8" i="1"/>
  <c r="BQ11" i="1"/>
  <c r="BQ10" i="1"/>
  <c r="BQ9" i="1"/>
  <c r="BQ13" i="1"/>
  <c r="BQ15" i="1"/>
  <c r="BQ14" i="1"/>
  <c r="BQ12" i="1" l="1"/>
  <c r="BS8" i="1"/>
  <c r="BR10" i="1"/>
  <c r="BR11" i="1"/>
  <c r="BR9" i="1"/>
  <c r="BR15" i="1"/>
  <c r="BR14" i="1"/>
  <c r="BR13" i="1"/>
  <c r="BR12" i="1" l="1"/>
  <c r="BT8" i="1"/>
  <c r="BS9" i="1"/>
  <c r="BS11" i="1"/>
  <c r="BS10" i="1"/>
  <c r="BS15" i="1"/>
  <c r="BS14" i="1"/>
  <c r="BS13" i="1"/>
  <c r="BS12" i="1" l="1"/>
  <c r="BU8" i="1"/>
  <c r="BT11" i="1"/>
  <c r="BT10" i="1"/>
  <c r="BT9" i="1"/>
  <c r="BT14" i="1"/>
  <c r="BT13" i="1"/>
  <c r="BT15" i="1"/>
  <c r="BT12" i="1" l="1"/>
  <c r="BV8" i="1"/>
  <c r="BU11" i="1"/>
  <c r="BU10" i="1"/>
  <c r="BU9" i="1"/>
  <c r="BU13" i="1"/>
  <c r="BU15" i="1"/>
  <c r="BU14" i="1"/>
  <c r="BU12" i="1" l="1"/>
  <c r="BW8" i="1"/>
  <c r="BV10" i="1"/>
  <c r="BV9" i="1"/>
  <c r="BV11" i="1"/>
  <c r="BV15" i="1"/>
  <c r="BV14" i="1"/>
  <c r="BV13" i="1"/>
  <c r="BV12" i="1" l="1"/>
  <c r="BX8" i="1"/>
  <c r="BW9" i="1"/>
  <c r="BW11" i="1"/>
  <c r="BW10" i="1"/>
  <c r="BW15" i="1"/>
  <c r="BW14" i="1"/>
  <c r="BW13" i="1"/>
  <c r="BW12" i="1" l="1"/>
  <c r="BY8" i="1"/>
  <c r="BX11" i="1"/>
  <c r="BX10" i="1"/>
  <c r="BX9" i="1"/>
  <c r="BX14" i="1"/>
  <c r="BX13" i="1"/>
  <c r="BX15" i="1"/>
  <c r="BX12" i="1" l="1"/>
  <c r="BZ8" i="1"/>
  <c r="BY11" i="1"/>
  <c r="BY10" i="1"/>
  <c r="BY9" i="1"/>
  <c r="BY13" i="1"/>
  <c r="BY15" i="1"/>
  <c r="BY14" i="1"/>
  <c r="BY12" i="1" l="1"/>
  <c r="CA8" i="1"/>
  <c r="BZ10" i="1"/>
  <c r="BZ9" i="1"/>
  <c r="BZ11" i="1"/>
  <c r="BZ15" i="1"/>
  <c r="BZ14" i="1"/>
  <c r="BZ13" i="1"/>
  <c r="BZ12" i="1" l="1"/>
  <c r="CB8" i="1"/>
  <c r="CA9" i="1"/>
  <c r="CA11" i="1"/>
  <c r="CA10" i="1"/>
  <c r="CA15" i="1"/>
  <c r="CA14" i="1"/>
  <c r="CA13" i="1"/>
  <c r="CA12" i="1" l="1"/>
  <c r="CC8" i="1"/>
  <c r="CB11" i="1"/>
  <c r="CB10" i="1"/>
  <c r="CB9" i="1"/>
  <c r="CB14" i="1"/>
  <c r="CB13" i="1"/>
  <c r="CB15" i="1"/>
  <c r="CB12" i="1" l="1"/>
  <c r="CD8" i="1"/>
  <c r="CC11" i="1"/>
  <c r="CC10" i="1"/>
  <c r="CC9" i="1"/>
  <c r="CC13" i="1"/>
  <c r="CC15" i="1"/>
  <c r="CC14" i="1"/>
  <c r="CC12" i="1" l="1"/>
  <c r="CE8" i="1"/>
  <c r="CD10" i="1"/>
  <c r="CD9" i="1"/>
  <c r="CD11" i="1"/>
  <c r="CD15" i="1"/>
  <c r="CD14" i="1"/>
  <c r="CD13" i="1"/>
  <c r="CD12" i="1" l="1"/>
  <c r="CF8" i="1"/>
  <c r="CE9" i="1"/>
  <c r="CE11" i="1"/>
  <c r="CE10" i="1"/>
  <c r="CE15" i="1"/>
  <c r="CE14" i="1"/>
  <c r="CE13" i="1"/>
  <c r="CE12" i="1" l="1"/>
  <c r="CG8" i="1"/>
  <c r="CF11" i="1"/>
  <c r="CF10" i="1"/>
  <c r="CF9" i="1"/>
  <c r="CF14" i="1"/>
  <c r="CF13" i="1"/>
  <c r="CF15" i="1"/>
  <c r="CF12" i="1" l="1"/>
  <c r="CH8" i="1"/>
  <c r="CI8" i="1" s="1"/>
  <c r="CJ8" i="1" s="1"/>
  <c r="CG11" i="1"/>
  <c r="CG10" i="1"/>
  <c r="CG9" i="1"/>
  <c r="CG13" i="1"/>
  <c r="CG15" i="1"/>
  <c r="CG14" i="1"/>
  <c r="CK8" i="1" l="1"/>
  <c r="CJ9" i="1"/>
  <c r="CJ11" i="1"/>
  <c r="CJ10" i="1"/>
  <c r="CJ14" i="1"/>
  <c r="CJ15" i="1"/>
  <c r="CJ13" i="1"/>
  <c r="CI15" i="1"/>
  <c r="CI9" i="1"/>
  <c r="CI13" i="1"/>
  <c r="CI10" i="1"/>
  <c r="CI14" i="1"/>
  <c r="CI11" i="1"/>
  <c r="CG12" i="1"/>
  <c r="CH10" i="1"/>
  <c r="CH9" i="1"/>
  <c r="CH11" i="1"/>
  <c r="CH15" i="1"/>
  <c r="CH14" i="1"/>
  <c r="CH13" i="1"/>
  <c r="CL8" i="1" l="1"/>
  <c r="CK9" i="1"/>
  <c r="CK15" i="1"/>
  <c r="CK14" i="1"/>
  <c r="CK13" i="1"/>
  <c r="CK10" i="1"/>
  <c r="CK12" i="1" s="1"/>
  <c r="CK11" i="1"/>
  <c r="CJ12" i="1"/>
  <c r="CI12" i="1"/>
  <c r="CH12" i="1"/>
  <c r="CM8" i="1" l="1"/>
  <c r="CL9" i="1"/>
  <c r="CL14" i="1"/>
  <c r="CL15" i="1"/>
  <c r="CL11" i="1"/>
  <c r="CL13" i="1"/>
  <c r="CL10" i="1"/>
  <c r="CL12" i="1" s="1"/>
  <c r="AC10" i="4"/>
  <c r="L10" i="4"/>
  <c r="M10" i="4"/>
  <c r="N10" i="4"/>
  <c r="AA10" i="4"/>
  <c r="D10" i="4"/>
  <c r="P10" i="4"/>
  <c r="E10" i="4"/>
  <c r="F10" i="4"/>
  <c r="G10" i="4"/>
  <c r="S10" i="4"/>
  <c r="H10" i="4"/>
  <c r="T10" i="4"/>
  <c r="O10" i="4"/>
  <c r="AB10" i="4"/>
  <c r="I10" i="4"/>
  <c r="U10" i="4"/>
  <c r="J10" i="4"/>
  <c r="K10" i="4"/>
  <c r="X10" i="4"/>
  <c r="Y10" i="4"/>
  <c r="Z10" i="4"/>
  <c r="CN8" i="1" l="1"/>
  <c r="CM11" i="1"/>
  <c r="CM13" i="1"/>
  <c r="CM9" i="1"/>
  <c r="CM15" i="1"/>
  <c r="CM14" i="1"/>
  <c r="CM10" i="1"/>
  <c r="CM12" i="1" s="1"/>
  <c r="AJ10" i="4"/>
  <c r="P41" i="4"/>
  <c r="AK10" i="4"/>
  <c r="AI10" i="4"/>
  <c r="AE10" i="4"/>
  <c r="AG10" i="4"/>
  <c r="S9" i="4"/>
  <c r="S41" i="4" s="1"/>
  <c r="AF10" i="4"/>
  <c r="AD10" i="4"/>
  <c r="AH10" i="4"/>
  <c r="M8" i="4"/>
  <c r="O41" i="4"/>
  <c r="N8" i="4"/>
  <c r="N41" i="4" s="1"/>
  <c r="CO8" i="1" l="1"/>
  <c r="CN11" i="1"/>
  <c r="CN15" i="1"/>
  <c r="CN9" i="1"/>
  <c r="CN14" i="1"/>
  <c r="CN13" i="1"/>
  <c r="CN10" i="1"/>
  <c r="T9" i="4"/>
  <c r="T41" i="4" s="1"/>
  <c r="Q41" i="4"/>
  <c r="R41" i="4"/>
  <c r="CN12" i="1" l="1"/>
  <c r="CP8" i="1"/>
  <c r="CO14" i="1"/>
  <c r="CO15" i="1"/>
  <c r="CO10" i="1"/>
  <c r="CO11" i="1"/>
  <c r="CO13" i="1"/>
  <c r="CO9" i="1"/>
  <c r="CO12" i="1" s="1"/>
  <c r="L8" i="4"/>
  <c r="K8" i="4" l="1"/>
  <c r="G8" i="4"/>
  <c r="N14" i="4" l="1"/>
  <c r="AK14" i="4"/>
  <c r="M14" i="4"/>
  <c r="AF14" i="4"/>
  <c r="T14" i="4"/>
  <c r="P14" i="4"/>
  <c r="AI14" i="4"/>
  <c r="I14" i="4"/>
  <c r="AC14" i="4"/>
  <c r="F14" i="4"/>
  <c r="AH14" i="4"/>
  <c r="Y14" i="4"/>
  <c r="L14" i="4"/>
  <c r="U14" i="4"/>
  <c r="AD14" i="4"/>
  <c r="E14" i="4"/>
  <c r="J14" i="4"/>
  <c r="S14" i="4"/>
  <c r="AG14" i="4"/>
  <c r="AE14" i="4"/>
  <c r="X14" i="4"/>
  <c r="AB14" i="4"/>
  <c r="G14" i="4"/>
  <c r="K14" i="4"/>
  <c r="D14" i="4"/>
  <c r="H14" i="4"/>
  <c r="Z14" i="4"/>
  <c r="O14" i="4"/>
  <c r="AA14" i="4"/>
  <c r="E8" i="4"/>
  <c r="H8" i="4"/>
  <c r="F8" i="4"/>
  <c r="D8" i="4"/>
  <c r="J8" i="4"/>
  <c r="I8" i="4"/>
  <c r="AJ14" i="4" l="1"/>
  <c r="D15" i="4" l="1"/>
  <c r="D13" i="4"/>
  <c r="D12" i="4"/>
  <c r="D11" i="4"/>
  <c r="S11" i="4" l="1"/>
  <c r="F13" i="4"/>
  <c r="G15" i="4"/>
  <c r="AB12" i="4"/>
  <c r="J13" i="4"/>
  <c r="J11" i="4"/>
  <c r="AI12" i="4"/>
  <c r="H13" i="4"/>
  <c r="T13" i="4"/>
  <c r="X12" i="4"/>
  <c r="AA15" i="4"/>
  <c r="Z15" i="4"/>
  <c r="AF15" i="4"/>
  <c r="AH15" i="4"/>
  <c r="L13" i="4"/>
  <c r="G13" i="4"/>
  <c r="U12" i="4"/>
  <c r="E13" i="4"/>
  <c r="P11" i="4"/>
  <c r="AE15" i="4"/>
  <c r="O15" i="4"/>
  <c r="J15" i="4"/>
  <c r="AC12" i="4"/>
  <c r="AA12" i="4"/>
  <c r="T11" i="4"/>
  <c r="AA13" i="4"/>
  <c r="AB11" i="4"/>
  <c r="E12" i="4"/>
  <c r="F11" i="4"/>
  <c r="AK12" i="4"/>
  <c r="G12" i="4"/>
  <c r="U15" i="4"/>
  <c r="AI13" i="4"/>
  <c r="AC15" i="4"/>
  <c r="AB15" i="4"/>
  <c r="K15" i="4"/>
  <c r="P15" i="4"/>
  <c r="H12" i="4"/>
  <c r="Y12" i="4"/>
  <c r="AB13" i="4"/>
  <c r="Z12" i="4"/>
  <c r="Z13" i="4"/>
  <c r="AG12" i="4"/>
  <c r="O12" i="4"/>
  <c r="I15" i="4"/>
  <c r="AG15" i="4"/>
  <c r="AG11" i="4"/>
  <c r="X13" i="4"/>
  <c r="G11" i="4"/>
  <c r="M13" i="4"/>
  <c r="I12" i="4"/>
  <c r="AI15" i="4"/>
  <c r="AD13" i="4"/>
  <c r="M15" i="4"/>
  <c r="AK13" i="4"/>
  <c r="O11" i="4"/>
  <c r="T15" i="4"/>
  <c r="AE13" i="4"/>
  <c r="AD11" i="4"/>
  <c r="E15" i="4"/>
  <c r="AF11" i="4"/>
  <c r="AF13" i="4"/>
  <c r="I11" i="4"/>
  <c r="S13" i="4"/>
  <c r="AD15" i="4"/>
  <c r="P12" i="4"/>
  <c r="AE12" i="4"/>
  <c r="X11" i="4"/>
  <c r="N13" i="4"/>
  <c r="AC13" i="4"/>
  <c r="AH11" i="4"/>
  <c r="K13" i="4"/>
  <c r="P13" i="4"/>
  <c r="M12" i="4"/>
  <c r="U11" i="4"/>
  <c r="F12" i="4"/>
  <c r="K12" i="4"/>
  <c r="N12" i="4"/>
  <c r="H15" i="4"/>
  <c r="AG13" i="4"/>
  <c r="AH13" i="4"/>
  <c r="M11" i="4"/>
  <c r="N11" i="4"/>
  <c r="L11" i="4"/>
  <c r="F15" i="4"/>
  <c r="AD12" i="4"/>
  <c r="T12" i="4"/>
  <c r="U13" i="4"/>
  <c r="Z11" i="4"/>
  <c r="AK11" i="4"/>
  <c r="L12" i="4"/>
  <c r="AH12" i="4"/>
  <c r="Y11" i="4"/>
  <c r="AE11" i="4"/>
  <c r="H11" i="4"/>
  <c r="J12" i="4"/>
  <c r="I13" i="4"/>
  <c r="S12" i="4"/>
  <c r="AK15" i="4"/>
  <c r="X15" i="4"/>
  <c r="L15" i="4"/>
  <c r="AA11" i="4"/>
  <c r="AF12" i="4"/>
  <c r="Y13" i="4"/>
  <c r="AC11" i="4"/>
  <c r="S15" i="4"/>
  <c r="N15" i="4"/>
  <c r="Y15" i="4"/>
  <c r="AI11" i="4"/>
  <c r="O13" i="4"/>
  <c r="E11" i="4"/>
  <c r="AJ11" i="4"/>
  <c r="T20" i="4"/>
  <c r="T21" i="4"/>
  <c r="T22" i="4"/>
  <c r="T19" i="4"/>
  <c r="T18" i="4"/>
  <c r="AJ12" i="4" l="1"/>
  <c r="AJ13" i="4"/>
  <c r="AJ15" i="4"/>
  <c r="K11" i="4"/>
  <c r="T23" i="4"/>
  <c r="O7" i="4" l="1"/>
  <c r="G6" i="4" l="1"/>
  <c r="AC6" i="4"/>
  <c r="AE6" i="4"/>
  <c r="N6" i="4"/>
  <c r="O6" i="4"/>
  <c r="AG6" i="4"/>
  <c r="F6" i="4"/>
  <c r="M6" i="4"/>
  <c r="AH6" i="4"/>
  <c r="J6" i="4"/>
  <c r="AA6" i="4"/>
  <c r="H6" i="4"/>
  <c r="AI6" i="4"/>
  <c r="I6" i="4"/>
  <c r="X6" i="4"/>
  <c r="T6" i="4"/>
  <c r="Y6" i="4"/>
  <c r="AB6" i="4"/>
  <c r="E6" i="4"/>
  <c r="Z6" i="4"/>
  <c r="W6" i="4"/>
  <c r="P6" i="4"/>
  <c r="U6" i="4"/>
  <c r="D6" i="4"/>
  <c r="AF6" i="4"/>
  <c r="AD6" i="4"/>
  <c r="L6" i="4"/>
  <c r="S6" i="4"/>
  <c r="AJ6" i="4" l="1"/>
  <c r="K6" i="4"/>
  <c r="AE7" i="4" l="1"/>
  <c r="AA7" i="4"/>
  <c r="AC7" i="4"/>
  <c r="AF7" i="4"/>
  <c r="AB7" i="4"/>
  <c r="S7" i="4"/>
  <c r="Y7" i="4"/>
  <c r="P7" i="4"/>
  <c r="W7" i="4"/>
  <c r="AG7" i="4"/>
  <c r="U7" i="4"/>
  <c r="AD7" i="4"/>
  <c r="Z7" i="4"/>
  <c r="X7" i="4"/>
  <c r="T7" i="4"/>
  <c r="AI7" i="4" l="1"/>
  <c r="AJ7" i="4"/>
  <c r="AH7" i="4"/>
  <c r="U9" i="4" l="1"/>
  <c r="U41" i="4" s="1"/>
  <c r="V41" i="4"/>
  <c r="W41" i="4" l="1"/>
  <c r="X9" i="4" l="1"/>
  <c r="X41" i="4" s="1"/>
  <c r="Y9" i="4" l="1"/>
  <c r="Y41" i="4" s="1"/>
  <c r="Z9" i="4" l="1"/>
  <c r="Z41" i="4" s="1"/>
  <c r="AA9" i="4" l="1"/>
  <c r="AA41" i="4" s="1"/>
  <c r="AB9" i="4" l="1"/>
  <c r="AB41" i="4" s="1"/>
  <c r="AC9" i="4" l="1"/>
  <c r="AC41" i="4" s="1"/>
  <c r="AD9" i="4" l="1"/>
  <c r="AD41" i="4" s="1"/>
  <c r="AE9" i="4" l="1"/>
  <c r="AE41" i="4" s="1"/>
  <c r="AF9" i="4" l="1"/>
  <c r="AF41" i="4" s="1"/>
  <c r="AG9" i="4" l="1"/>
  <c r="AG41" i="4" s="1"/>
  <c r="AH9" i="4"/>
  <c r="AH41" i="4" s="1"/>
  <c r="M7" i="4"/>
  <c r="L7" i="4"/>
  <c r="D7" i="4"/>
  <c r="K7" i="4"/>
  <c r="N7" i="4"/>
  <c r="H7" i="4"/>
  <c r="J7" i="4"/>
  <c r="G7" i="4"/>
  <c r="E7" i="4"/>
  <c r="I7" i="4"/>
  <c r="F7" i="4"/>
  <c r="AI9" i="4" l="1"/>
  <c r="AI41" i="4" s="1"/>
  <c r="AJ9" i="4"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<sst xmlns="http://schemas.openxmlformats.org/spreadsheetml/2006/main" count="1210" uniqueCount="409">
  <si>
    <t>P2O5 Consumption</t>
  </si>
  <si>
    <t>Eastern Africa</t>
  </si>
  <si>
    <t>Middle Africa</t>
  </si>
  <si>
    <t>Northern Africa</t>
  </si>
  <si>
    <t>Southern Africa</t>
  </si>
  <si>
    <t>Western Africa</t>
  </si>
  <si>
    <t>North America</t>
  </si>
  <si>
    <t>Central America</t>
  </si>
  <si>
    <t>Carribean</t>
  </si>
  <si>
    <t>South America</t>
  </si>
  <si>
    <t>Central Asia</t>
  </si>
  <si>
    <t>Eastern Asia</t>
  </si>
  <si>
    <t>Southern Asia</t>
  </si>
  <si>
    <t>South-Eastern Asia</t>
  </si>
  <si>
    <t>Western Asia</t>
  </si>
  <si>
    <t>Eastern Europe</t>
  </si>
  <si>
    <t>Northern Europe</t>
  </si>
  <si>
    <t>Southern Europe</t>
  </si>
  <si>
    <t>Western Europe</t>
  </si>
  <si>
    <t>Oceania</t>
  </si>
  <si>
    <t>Global</t>
  </si>
  <si>
    <t>K2O Consumption</t>
  </si>
  <si>
    <t>N Consumption</t>
  </si>
  <si>
    <t>Agricultural Production</t>
  </si>
  <si>
    <t>Total Crop Area</t>
  </si>
  <si>
    <t>Total Crop Yield</t>
  </si>
  <si>
    <t>'000 ha</t>
  </si>
  <si>
    <t>T/ha</t>
  </si>
  <si>
    <t>LONG RUN DEMAND</t>
  </si>
  <si>
    <t>Region</t>
  </si>
  <si>
    <t>Total Nutrient Consumption</t>
  </si>
  <si>
    <t>Million Tonnes</t>
  </si>
  <si>
    <t>Units</t>
  </si>
  <si>
    <t>Start Year</t>
  </si>
  <si>
    <t>End Year</t>
  </si>
  <si>
    <t>Demand Regions</t>
  </si>
  <si>
    <t>Series</t>
  </si>
  <si>
    <t>Graphing Data</t>
  </si>
  <si>
    <t>Chart Titles</t>
  </si>
  <si>
    <r>
      <t>P</t>
    </r>
    <r>
      <rPr>
        <vertAlign val="subscript"/>
        <sz val="11"/>
        <color theme="1"/>
        <rFont val="Arial"/>
        <family val="2"/>
      </rPr>
      <t>2</t>
    </r>
    <r>
      <rPr>
        <sz val="11"/>
        <color theme="1"/>
        <rFont val="Arial"/>
        <family val="2"/>
      </rPr>
      <t>O</t>
    </r>
    <r>
      <rPr>
        <vertAlign val="subscript"/>
        <sz val="11"/>
        <color theme="1"/>
        <rFont val="Arial"/>
        <family val="2"/>
      </rPr>
      <t>5</t>
    </r>
    <r>
      <rPr>
        <sz val="11"/>
        <color theme="1"/>
        <rFont val="Arial"/>
        <family val="2"/>
      </rPr>
      <t xml:space="preserve"> Consumption</t>
    </r>
  </si>
  <si>
    <r>
      <t>K</t>
    </r>
    <r>
      <rPr>
        <vertAlign val="subscript"/>
        <sz val="11"/>
        <color theme="1"/>
        <rFont val="Arial"/>
        <family val="2"/>
      </rPr>
      <t>2</t>
    </r>
    <r>
      <rPr>
        <sz val="11"/>
        <color theme="1"/>
        <rFont val="Arial"/>
        <family val="2"/>
      </rPr>
      <t>O Consumption</t>
    </r>
  </si>
  <si>
    <t>Min = 1961</t>
  </si>
  <si>
    <t>Type 1:</t>
  </si>
  <si>
    <t>Type 2:</t>
  </si>
  <si>
    <t>Units:</t>
  </si>
  <si>
    <t>Labour</t>
  </si>
  <si>
    <t>Power</t>
  </si>
  <si>
    <t>Consumables</t>
  </si>
  <si>
    <t>Freight</t>
  </si>
  <si>
    <t>Capital</t>
  </si>
  <si>
    <t>USADeflator</t>
  </si>
  <si>
    <t>Inflator</t>
  </si>
  <si>
    <t>Actual</t>
  </si>
  <si>
    <t>Nominal</t>
  </si>
  <si>
    <t>Index</t>
  </si>
  <si>
    <t>Deflator</t>
  </si>
  <si>
    <t>$/tonne</t>
  </si>
  <si>
    <t>Weighting</t>
  </si>
  <si>
    <t>Total</t>
  </si>
  <si>
    <t>HISTORY</t>
  </si>
  <si>
    <t>MEDIUM TERM</t>
  </si>
  <si>
    <t>LONG TERM</t>
  </si>
  <si>
    <t>Long Run Marginal Cost</t>
  </si>
  <si>
    <t>USA Deflator Index</t>
  </si>
  <si>
    <t>Labour Inflator</t>
  </si>
  <si>
    <t>Power Inflator</t>
  </si>
  <si>
    <t>Consumables Inflator</t>
  </si>
  <si>
    <t>Freight Inflator</t>
  </si>
  <si>
    <t>Capital Inflator</t>
  </si>
  <si>
    <t>Value</t>
  </si>
  <si>
    <t>LONG RUN MARGINAL COST</t>
  </si>
  <si>
    <t>Inflator Weighting</t>
  </si>
  <si>
    <t>By reading this publication you agree that you will not copy or replicate any part of it (including any supply data) in any format without the express permission of CRU. If you need to share CRU data please contact customer.service@crugroup.com for more information.</t>
  </si>
  <si>
    <t>Select Start Year --&gt;</t>
  </si>
  <si>
    <t>Select Emd Year --&gt;</t>
  </si>
  <si>
    <t>Select Value --&gt;</t>
  </si>
  <si>
    <t>Canada</t>
  </si>
  <si>
    <t>United States</t>
  </si>
  <si>
    <t>Belize</t>
  </si>
  <si>
    <t>Costa Rica</t>
  </si>
  <si>
    <t>El Salvador</t>
  </si>
  <si>
    <t>Guatemala</t>
  </si>
  <si>
    <t>Honduras</t>
  </si>
  <si>
    <t>Mexico</t>
  </si>
  <si>
    <t>Nicaragua</t>
  </si>
  <si>
    <t>Panama</t>
  </si>
  <si>
    <t>Bahamas</t>
  </si>
  <si>
    <t>Cuba</t>
  </si>
  <si>
    <t>Dominican Republic</t>
  </si>
  <si>
    <t>Haiti</t>
  </si>
  <si>
    <t>Jamaica</t>
  </si>
  <si>
    <t>Lesser Antilles</t>
  </si>
  <si>
    <t>Trinidad</t>
  </si>
  <si>
    <t>Argentina</t>
  </si>
  <si>
    <t>Bolivia</t>
  </si>
  <si>
    <t>Brazil</t>
  </si>
  <si>
    <t>Chile</t>
  </si>
  <si>
    <t>Colombia</t>
  </si>
  <si>
    <t>Ecuador</t>
  </si>
  <si>
    <t>Guyana</t>
  </si>
  <si>
    <t>Paraguay</t>
  </si>
  <si>
    <t>Peru</t>
  </si>
  <si>
    <t>Suriname</t>
  </si>
  <si>
    <t>Uruguay</t>
  </si>
  <si>
    <t>Venezuela</t>
  </si>
  <si>
    <t>Austria</t>
  </si>
  <si>
    <t>Belgium</t>
  </si>
  <si>
    <t>Cyprus</t>
  </si>
  <si>
    <t>Denmark</t>
  </si>
  <si>
    <t>Finland</t>
  </si>
  <si>
    <t>France</t>
  </si>
  <si>
    <t>Germany</t>
  </si>
  <si>
    <t>Greece</t>
  </si>
  <si>
    <t>Iceland</t>
  </si>
  <si>
    <t>Ireland</t>
  </si>
  <si>
    <t>Italy</t>
  </si>
  <si>
    <t>Luxembourg</t>
  </si>
  <si>
    <t>Malta</t>
  </si>
  <si>
    <t>Netherlands</t>
  </si>
  <si>
    <t>Norway</t>
  </si>
  <si>
    <t>Portugal</t>
  </si>
  <si>
    <t>Spain</t>
  </si>
  <si>
    <t>Sweden</t>
  </si>
  <si>
    <t>Switzerland</t>
  </si>
  <si>
    <t>United Kingdom</t>
  </si>
  <si>
    <t>Albania</t>
  </si>
  <si>
    <t>Bosnia &amp; Herzegovina</t>
  </si>
  <si>
    <t>Bulgaria</t>
  </si>
  <si>
    <t>Croatia</t>
  </si>
  <si>
    <t>Czech Republic</t>
  </si>
  <si>
    <t>Estonia</t>
  </si>
  <si>
    <t>Georgia</t>
  </si>
  <si>
    <t>Hungary</t>
  </si>
  <si>
    <t>Latvia</t>
  </si>
  <si>
    <t>Lithuania</t>
  </si>
  <si>
    <t>Macedonia</t>
  </si>
  <si>
    <t>Moldova</t>
  </si>
  <si>
    <t>Montenegro</t>
  </si>
  <si>
    <t>Poland</t>
  </si>
  <si>
    <t>Romania</t>
  </si>
  <si>
    <t>Serbia</t>
  </si>
  <si>
    <t>Slovakia</t>
  </si>
  <si>
    <t>Slovenia</t>
  </si>
  <si>
    <t>Ukraine</t>
  </si>
  <si>
    <t>Armenia</t>
  </si>
  <si>
    <t>Azerbaijan</t>
  </si>
  <si>
    <t>Belarus</t>
  </si>
  <si>
    <t>Kazakhstan</t>
  </si>
  <si>
    <t>Kyrgyzstan</t>
  </si>
  <si>
    <t>Russia</t>
  </si>
  <si>
    <t>Tajikistan</t>
  </si>
  <si>
    <t>Turkmenistan</t>
  </si>
  <si>
    <t>Uzbekistan</t>
  </si>
  <si>
    <t>Iran</t>
  </si>
  <si>
    <t>Iraq</t>
  </si>
  <si>
    <t>Israel</t>
  </si>
  <si>
    <t>Jordan</t>
  </si>
  <si>
    <t>Kuwait</t>
  </si>
  <si>
    <t>Lebanon</t>
  </si>
  <si>
    <t>Oman</t>
  </si>
  <si>
    <t>Saudi Arabia</t>
  </si>
  <si>
    <t>Turkey</t>
  </si>
  <si>
    <t>United Arab Emirates</t>
  </si>
  <si>
    <t>Yemen</t>
  </si>
  <si>
    <t>Afghanistan</t>
  </si>
  <si>
    <t>Bangladesh</t>
  </si>
  <si>
    <t>India</t>
  </si>
  <si>
    <t>Maldives</t>
  </si>
  <si>
    <t>Nepal</t>
  </si>
  <si>
    <t>Pakistan</t>
  </si>
  <si>
    <t>Sri Lanka</t>
  </si>
  <si>
    <t>China</t>
  </si>
  <si>
    <t>Japan</t>
  </si>
  <si>
    <t>Mongolia</t>
  </si>
  <si>
    <t>North Korea</t>
  </si>
  <si>
    <t>South Korea</t>
  </si>
  <si>
    <t>Taiwan</t>
  </si>
  <si>
    <t>Brunei</t>
  </si>
  <si>
    <t>Cambodia</t>
  </si>
  <si>
    <t>East Timor</t>
  </si>
  <si>
    <t>Indonesia</t>
  </si>
  <si>
    <t>Laos</t>
  </si>
  <si>
    <t>Malaysia</t>
  </si>
  <si>
    <t>Myanmar</t>
  </si>
  <si>
    <t>Philippines</t>
  </si>
  <si>
    <t>Thailand</t>
  </si>
  <si>
    <t>Vietnam</t>
  </si>
  <si>
    <t>Algeria</t>
  </si>
  <si>
    <t>Egypt</t>
  </si>
  <si>
    <t>Morocco</t>
  </si>
  <si>
    <t>Sudan</t>
  </si>
  <si>
    <t>Tunisia</t>
  </si>
  <si>
    <t>Benin</t>
  </si>
  <si>
    <t>Burkina Faso</t>
  </si>
  <si>
    <t>Cape Verde</t>
  </si>
  <si>
    <t>Cote d'Ivoire</t>
  </si>
  <si>
    <t>Gambia</t>
  </si>
  <si>
    <t>Ghana</t>
  </si>
  <si>
    <t>Guinea</t>
  </si>
  <si>
    <t>Guinea-Bissau</t>
  </si>
  <si>
    <t>Liberia</t>
  </si>
  <si>
    <t>Mali</t>
  </si>
  <si>
    <t>Mauritania</t>
  </si>
  <si>
    <t>Niger</t>
  </si>
  <si>
    <t>Nigeria</t>
  </si>
  <si>
    <t>Senegal</t>
  </si>
  <si>
    <t>Sierra Leone</t>
  </si>
  <si>
    <t>Togo</t>
  </si>
  <si>
    <t>Djibouti</t>
  </si>
  <si>
    <t>Ethiopia</t>
  </si>
  <si>
    <t>Kenya</t>
  </si>
  <si>
    <t>Madagascar</t>
  </si>
  <si>
    <t>Malawi</t>
  </si>
  <si>
    <t>Mauritius</t>
  </si>
  <si>
    <t>Mozambique</t>
  </si>
  <si>
    <t>Rwanda</t>
  </si>
  <si>
    <t>Tanzania</t>
  </si>
  <si>
    <t>Uganda</t>
  </si>
  <si>
    <t>Zambia</t>
  </si>
  <si>
    <t>Zimbabwe</t>
  </si>
  <si>
    <t>Angola</t>
  </si>
  <si>
    <t>Cameroon</t>
  </si>
  <si>
    <t>Central African Republic</t>
  </si>
  <si>
    <t>Chad</t>
  </si>
  <si>
    <t>Congo</t>
  </si>
  <si>
    <t>Gabon</t>
  </si>
  <si>
    <t>Botswana</t>
  </si>
  <si>
    <t>Lesotho</t>
  </si>
  <si>
    <t>Namibia</t>
  </si>
  <si>
    <t>South Africa</t>
  </si>
  <si>
    <t>Swaziland</t>
  </si>
  <si>
    <t>Australia</t>
  </si>
  <si>
    <t>Fiji</t>
  </si>
  <si>
    <t>New Caledonia</t>
  </si>
  <si>
    <t>New Zealand</t>
  </si>
  <si>
    <t>Polynesia</t>
  </si>
  <si>
    <t>Solomon Islands</t>
  </si>
  <si>
    <t>Vanuatu</t>
  </si>
  <si>
    <t>Country and Region List</t>
  </si>
  <si>
    <t>REGIONAL DATA</t>
  </si>
  <si>
    <t>Select Region --&gt;</t>
  </si>
  <si>
    <t>Antigua</t>
  </si>
  <si>
    <t>Barbados</t>
  </si>
  <si>
    <t>Grenada</t>
  </si>
  <si>
    <t>Saint Lucia</t>
  </si>
  <si>
    <t>Trinidad and Tobago</t>
  </si>
  <si>
    <t>Saint Vincent and the Grenadines</t>
  </si>
  <si>
    <t>Sao Tome and Principe</t>
  </si>
  <si>
    <t>N Mt</t>
  </si>
  <si>
    <t>LONG RUN PRICING</t>
  </si>
  <si>
    <t>$/t</t>
  </si>
  <si>
    <t>Real</t>
  </si>
  <si>
    <t>Observed History</t>
  </si>
  <si>
    <t>Medium-term forecast</t>
  </si>
  <si>
    <t>Convergence to Long-run Marginal Cost</t>
  </si>
  <si>
    <t>Long-run Marginal Cost</t>
  </si>
  <si>
    <t>FOB Morocco</t>
  </si>
  <si>
    <t>CFR India</t>
  </si>
  <si>
    <t>Long Run Marginal Cost Adjusted</t>
  </si>
  <si>
    <t>Rock Historical Prices</t>
  </si>
  <si>
    <t>Rock Medium Term Forecast</t>
  </si>
  <si>
    <t>FOB Morocco 
68-72% BPL</t>
  </si>
  <si>
    <t>FOB Jordan 
66-72% BPL</t>
  </si>
  <si>
    <t>FOB Russia
78-87% BPL</t>
  </si>
  <si>
    <t>FOB Peru
63-68% BPL</t>
  </si>
  <si>
    <t>Max =2045</t>
  </si>
  <si>
    <t>CFR India 
71-80% BPL</t>
  </si>
  <si>
    <t>P2O5 Mt</t>
  </si>
  <si>
    <t>P2O5 ConsumptionEastern Africa</t>
  </si>
  <si>
    <t>P2O5 ConsumptionMiddle Africa</t>
  </si>
  <si>
    <t>P2O5 ConsumptionNorthern Africa</t>
  </si>
  <si>
    <t>P2O5 ConsumptionSouthern Africa</t>
  </si>
  <si>
    <t>P2O5 ConsumptionWestern Africa</t>
  </si>
  <si>
    <t>P2O5 ConsumptionNorth America</t>
  </si>
  <si>
    <t>P2O5 ConsumptionCentral America</t>
  </si>
  <si>
    <t>P2O5 ConsumptionCarribean</t>
  </si>
  <si>
    <t>P2O5 ConsumptionSouth America</t>
  </si>
  <si>
    <t>P2O5 ConsumptionCentral Asia</t>
  </si>
  <si>
    <t>P2O5 ConsumptionEastern Asia</t>
  </si>
  <si>
    <t>P2O5 ConsumptionSouthern Asia</t>
  </si>
  <si>
    <t>P2O5 ConsumptionSouth-Eastern Asia</t>
  </si>
  <si>
    <t>P2O5 ConsumptionWestern Asia</t>
  </si>
  <si>
    <t>P2O5 ConsumptionEastern Europe</t>
  </si>
  <si>
    <t>P2O5 ConsumptionNorthern Europe</t>
  </si>
  <si>
    <t>P2O5 ConsumptionSouthern Europe</t>
  </si>
  <si>
    <t>P2O5 ConsumptionWestern Europe</t>
  </si>
  <si>
    <t>P2O5 ConsumptionOceania</t>
  </si>
  <si>
    <t>P2O5 ConsumptionGlobal</t>
  </si>
  <si>
    <t>K2O Mt</t>
  </si>
  <si>
    <t>K2O ConsumptionEastern Africa</t>
  </si>
  <si>
    <t>K2O ConsumptionMiddle Africa</t>
  </si>
  <si>
    <t>K2O ConsumptionNorthern Africa</t>
  </si>
  <si>
    <t>K2O ConsumptionSouthern Africa</t>
  </si>
  <si>
    <t>K2O ConsumptionWestern Africa</t>
  </si>
  <si>
    <t>K2O ConsumptionNorth America</t>
  </si>
  <si>
    <t>K2O ConsumptionCentral America</t>
  </si>
  <si>
    <t>K2O ConsumptionCarribean</t>
  </si>
  <si>
    <t>K2O ConsumptionSouth America</t>
  </si>
  <si>
    <t>K2O ConsumptionCentral Asia</t>
  </si>
  <si>
    <t>K2O ConsumptionEastern Asia</t>
  </si>
  <si>
    <t>K2O ConsumptionSouthern Asia</t>
  </si>
  <si>
    <t>K2O ConsumptionSouth-Eastern Asia</t>
  </si>
  <si>
    <t>K2O ConsumptionWestern Asia</t>
  </si>
  <si>
    <t>K2O ConsumptionEastern Europe</t>
  </si>
  <si>
    <t>K2O ConsumptionNorthern Europe</t>
  </si>
  <si>
    <t>K2O ConsumptionSouthern Europe</t>
  </si>
  <si>
    <t>K2O ConsumptionWestern Europe</t>
  </si>
  <si>
    <t>K2O ConsumptionOceania</t>
  </si>
  <si>
    <t>K2O ConsumptionGlobal</t>
  </si>
  <si>
    <t>N ConsumptionEastern Africa</t>
  </si>
  <si>
    <t>N ConsumptionMiddle Africa</t>
  </si>
  <si>
    <t>N ConsumptionNorthern Africa</t>
  </si>
  <si>
    <t>N ConsumptionSouthern Africa</t>
  </si>
  <si>
    <t>N ConsumptionWestern Africa</t>
  </si>
  <si>
    <t>N ConsumptionNorth America</t>
  </si>
  <si>
    <t>N ConsumptionCentral America</t>
  </si>
  <si>
    <t>N ConsumptionCarribean</t>
  </si>
  <si>
    <t>N ConsumptionSouth America</t>
  </si>
  <si>
    <t>N ConsumptionCentral Asia</t>
  </si>
  <si>
    <t>N ConsumptionEastern Asia</t>
  </si>
  <si>
    <t>N ConsumptionSouthern Asia</t>
  </si>
  <si>
    <t>N ConsumptionSouth-Eastern Asia</t>
  </si>
  <si>
    <t>N ConsumptionWestern Asia</t>
  </si>
  <si>
    <t>N ConsumptionEastern Europe</t>
  </si>
  <si>
    <t>N ConsumptionNorthern Europe</t>
  </si>
  <si>
    <t>N ConsumptionSouthern Europe</t>
  </si>
  <si>
    <t>N ConsumptionWestern Europe</t>
  </si>
  <si>
    <t>N ConsumptionOceania</t>
  </si>
  <si>
    <t>N ConsumptionGlobal</t>
  </si>
  <si>
    <t>Agricultural ProductionEastern Africa</t>
  </si>
  <si>
    <t>Agricultural ProductionMiddle Africa</t>
  </si>
  <si>
    <t>Agricultural ProductionNorthern Africa</t>
  </si>
  <si>
    <t>Agricultural ProductionSouthern Africa</t>
  </si>
  <si>
    <t>Agricultural ProductionWestern Africa</t>
  </si>
  <si>
    <t>Agricultural ProductionNorth America</t>
  </si>
  <si>
    <t>Agricultural ProductionCentral America</t>
  </si>
  <si>
    <t>Agricultural ProductionCarribean</t>
  </si>
  <si>
    <t>Agricultural ProductionSouth America</t>
  </si>
  <si>
    <t>Agricultural ProductionCentral Asia</t>
  </si>
  <si>
    <t>Agricultural ProductionEastern Asia</t>
  </si>
  <si>
    <t>Agricultural ProductionSouthern Asia</t>
  </si>
  <si>
    <t>Agricultural ProductionSouth-Eastern Asia</t>
  </si>
  <si>
    <t>Agricultural ProductionWestern Asia</t>
  </si>
  <si>
    <t>Agricultural ProductionEastern Europe</t>
  </si>
  <si>
    <t>Agricultural ProductionNorthern Europe</t>
  </si>
  <si>
    <t>Agricultural ProductionSouthern Europe</t>
  </si>
  <si>
    <t>Agricultural ProductionWestern Europe</t>
  </si>
  <si>
    <t>Agricultural ProductionOceania</t>
  </si>
  <si>
    <t>Agricultural ProductionGlobal</t>
  </si>
  <si>
    <t>Total Crop AreaEastern Africa</t>
  </si>
  <si>
    <t>Total Crop AreaMiddle Africa</t>
  </si>
  <si>
    <t>Total Crop AreaNorthern Africa</t>
  </si>
  <si>
    <t>Total Crop AreaSouthern Africa</t>
  </si>
  <si>
    <t>Total Crop AreaWestern Africa</t>
  </si>
  <si>
    <t>Total Crop AreaNorth America</t>
  </si>
  <si>
    <t>Total Crop AreaCentral America</t>
  </si>
  <si>
    <t>Total Crop AreaCarribean</t>
  </si>
  <si>
    <t>Total Crop AreaSouth America</t>
  </si>
  <si>
    <t>Total Crop AreaCentral Asia</t>
  </si>
  <si>
    <t>Total Crop AreaEastern Asia</t>
  </si>
  <si>
    <t>Total Crop AreaSouthern Asia</t>
  </si>
  <si>
    <t>Total Crop AreaSouth-Eastern Asia</t>
  </si>
  <si>
    <t>Total Crop AreaWestern Asia</t>
  </si>
  <si>
    <t>Total Crop AreaEastern Europe</t>
  </si>
  <si>
    <t>Total Crop AreaNorthern Europe</t>
  </si>
  <si>
    <t>Total Crop AreaSouthern Europe</t>
  </si>
  <si>
    <t>Total Crop AreaWestern Europe</t>
  </si>
  <si>
    <t>Total Crop AreaOceania</t>
  </si>
  <si>
    <t>Total Crop AreaGlobal</t>
  </si>
  <si>
    <t>Total Crop YieldEastern Africa</t>
  </si>
  <si>
    <t>Total Crop YieldMiddle Africa</t>
  </si>
  <si>
    <t>Total Crop YieldNorthern Africa</t>
  </si>
  <si>
    <t>Total Crop YieldSouthern Africa</t>
  </si>
  <si>
    <t>Total Crop YieldWestern Africa</t>
  </si>
  <si>
    <t>Total Crop YieldNorth America</t>
  </si>
  <si>
    <t>Total Crop YieldCentral America</t>
  </si>
  <si>
    <t>Total Crop YieldCarribean</t>
  </si>
  <si>
    <t>Total Crop YieldSouth America</t>
  </si>
  <si>
    <t>Total Crop YieldCentral Asia</t>
  </si>
  <si>
    <t>Total Crop YieldEastern Asia</t>
  </si>
  <si>
    <t>Total Crop YieldSouthern Asia</t>
  </si>
  <si>
    <t>Total Crop YieldSouth-Eastern Asia</t>
  </si>
  <si>
    <t>Total Crop YieldWestern Asia</t>
  </si>
  <si>
    <t>Total Crop YieldEastern Europe</t>
  </si>
  <si>
    <t>Total Crop YieldNorthern Europe</t>
  </si>
  <si>
    <t>Total Crop YieldSouthern Europe</t>
  </si>
  <si>
    <t>Total Crop YieldWestern Europe</t>
  </si>
  <si>
    <t>Total Crop YieldOceania</t>
  </si>
  <si>
    <t>Total Crop YieldGlobal</t>
  </si>
  <si>
    <t>`</t>
  </si>
  <si>
    <t>Content</t>
  </si>
  <si>
    <t>Tab</t>
  </si>
  <si>
    <t>Table of Contents</t>
  </si>
  <si>
    <t>© CRU International</t>
  </si>
  <si>
    <t>Long run marginal cost and other key long term data metrics in nominal and real prices.</t>
  </si>
  <si>
    <t>Demand Viewer</t>
  </si>
  <si>
    <t>Long Run Pricing</t>
  </si>
  <si>
    <t>LRMC Viewer</t>
  </si>
  <si>
    <t>Long run price forecast in nominal and real terms.</t>
  </si>
  <si>
    <t>Long run nutrient demand on a regional and global level.</t>
  </si>
  <si>
    <t>May 2025</t>
  </si>
  <si>
    <t>2024$/t</t>
  </si>
  <si>
    <t>GDP Deflator</t>
  </si>
  <si>
    <t>LRMC</t>
  </si>
  <si>
    <t>ViU</t>
  </si>
  <si>
    <t>Rock</t>
  </si>
  <si>
    <t>Forecast</t>
  </si>
  <si>
    <t>Historic Phos Acid Price</t>
  </si>
  <si>
    <t>CRU Phosphate Rock Long Term Outlook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</si>
</sst>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x14ac:knownFonts="1">
    <font>
      <sz val="11"/>
      <color theme="1"/>
      <name val="Aptos"/>
      <family val="2"/>
      <scheme val="minor"/>
    </font>
    <font>
      <sz val="11"/>
      <color theme="1"/>
      <name val="Arial"/>
      <family val="2"/>
    </font>
    <font>
      <sz val="11"/>
      <color theme="1"/>
      <name val="Arial"/>
      <family val="2"/>
    </font>
    <font>
      <sz val="11"/>
      <color theme="1"/>
      <name val="Arial"/>
      <family val="2"/>
    </font>
    <font>
      <sz val="36"/>
      <color theme="1"/>
      <name val="Aptos"/>
      <family val="2"/>
      <scheme val="minor"/>
    </font>
    <font>
      <sz val="11"/>
      <color theme="1"/>
      <name val="Aptos"/>
      <family val="2"/>
      <scheme val="minor"/>
    </font>
    <font>
      <b/>
      <sz val="11"/>
      <color theme="0"/>
      <name val="Arial"/>
      <family val="2"/>
    </font>
    <font>
      <b/>
      <sz val="11"/>
      <color theme="1"/>
      <name val="Arial"/>
      <family val="2"/>
    </font>
    <font>
      <vertAlign val="subscript"/>
      <sz val="11"/>
      <color theme="1"/>
      <name val="Arial"/>
      <family val="2"/>
    </font>
    <font>
      <u/>
      <sz val="11"/>
      <color theme="10"/>
      <name val="Calibri"/>
      <family val="2"/>
    </font>
    <font>
      <b/>
      <sz val="10"/>
      <color theme="0"/>
      <name val="Arial"/>
      <family val="2"/>
    </font>
    <font>
      <sz val="10"/>
      <color theme="1"/>
      <name val="Arial"/>
      <family val="2"/>
    </font>
    <font>
      <b/>
      <sz val="8"/>
      <color theme="1"/>
      <name val="Arial"/>
      <family val="2"/>
    </font>
    <font>
      <sz val="8"/>
      <color theme="1"/>
      <name val="Arial"/>
      <family val="2"/>
    </font>
    <font>
      <u/>
      <sz val="11"/>
      <color theme="10"/>
      <name val="Aptos"/>
      <family val="2"/>
      <scheme val="minor"/>
    </font>
    <font>
      <sz val="11"/>
      <color theme="0"/>
      <name val="Arial"/>
      <family val="2"/>
    </font>
    <font>
      <sz val="36"/>
      <color theme="1"/>
      <name val="Arial"/>
      <family val="2"/>
    </font>
    <font>
      <sz val="18"/>
      <color theme="1"/>
      <name val="Arial"/>
      <family val="2"/>
    </font>
    <font>
      <sz val="11"/>
      <name val="Arial"/>
      <family val="2"/>
    </font>
    <font>
      <b/>
      <sz val="10"/>
      <color theme="1"/>
      <name val="Arial"/>
      <family val="2"/>
    </font>
    <font>
      <b/>
      <sz val="8"/>
      <color rgb="FF000000"/>
      <name val="Arial"/>
      <family val="2"/>
    </font>
    <font>
      <sz val="8"/>
      <color rgb="FF000000"/>
      <name val="Arial"/>
      <family val="2"/>
    </font>
    <font>
      <sz val="9"/>
      <color theme="1"/>
      <name val="Arial"/>
      <family val="2"/>
    </font>
    <font>
      <b/>
      <sz val="16"/>
      <name val="Arial"/>
      <family val="2"/>
    </font>
    <font>
      <sz val="14"/>
      <color rgb="FF00519E"/>
      <name val="Arial"/>
      <family val="2"/>
    </font>
    <font>
      <b/>
      <sz val="14"/>
      <name val="Arial"/>
      <family val="2"/>
    </font>
    <font>
      <b/>
      <u/>
      <sz val="10"/>
      <color theme="5"/>
      <name val="Arial"/>
      <family val="2"/>
    </font>
    <font>
      <sz val="10"/>
      <color rgb="FF00519E"/>
      <name val="Arial"/>
      <family val="2"/>
    </font>
    <font>
      <b/>
      <sz val="10"/>
      <color rgb="FF00519E"/>
      <name val="Arial"/>
      <family val="2"/>
    </font>
    <font>
      <sz val="10"/>
      <name val="Arial"/>
      <family val="2"/>
    </font>
    <font>
      <b/>
      <i/>
      <sz val="10"/>
      <name val="Arial"/>
      <family val="2"/>
    </font>
    <font>
      <b/>
      <i/>
      <sz val="10"/>
      <color theme="6" tint="-0.249977111117893"/>
      <name val="Arial"/>
      <family val="2"/>
    </font>
    <font>
      <sz val="22"/>
      <color rgb="FF00519E"/>
      <name val="Arial"/>
      <family val="2"/>
    </font>
    <font>
      <b/>
      <sz val="16"/>
      <color rgb="FF00519E"/>
      <name val="Arial"/>
      <family val="2"/>
    </font>
    <font>
      <b/>
      <sz val="14"/>
      <color theme="2" tint="-0.89999084444715716"/>
      <name val="Arial"/>
      <family val="2"/>
    </font>
    <font>
      <sz val="24"/>
      <color theme="0"/>
      <name val="Arial"/>
      <family val="2"/>
    </font>
    <font>
      <sz val="10"/>
      <color theme="6" tint="-0.499984740745262"/>
      <name val="Arial"/>
      <family val="2"/>
    </font>
    <font>
      <sz val="11"/>
      <color theme="6" tint="-0.499984740745262"/>
      <name val="Arial"/>
      <family val="2"/>
    </font>
    <font>
      <u/>
      <sz val="11"/>
      <color theme="4"/>
      <name val="Arial"/>
      <family val="2"/>
    </font>
  </fonts>
  <fills count="13">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5"/>
        <bgColor indexed="64"/>
      </patternFill>
    </fill>
    <fill>
      <patternFill patternType="solid">
        <fgColor theme="4" tint="0.39997558519241921"/>
        <bgColor indexed="64"/>
      </patternFill>
    </fill>
    <fill>
      <patternFill patternType="solid">
        <fgColor theme="6" tint="-0.499984740745262"/>
        <bgColor indexed="64"/>
      </patternFill>
    </fill>
    <fill>
      <patternFill patternType="solid">
        <fgColor theme="3"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indexed="64"/>
      </bottom>
      <diagonal/>
    </border>
    <border>
      <left/>
      <right style="mediumDashed">
        <color indexed="64"/>
      </right>
      <top/>
      <bottom/>
      <diagonal/>
    </border>
    <border>
      <left style="mediumDashed">
        <color indexed="64"/>
      </left>
      <right/>
      <top/>
      <bottom/>
      <diagonal/>
    </border>
    <border>
      <left/>
      <right/>
      <top/>
      <bottom style="medium">
        <color indexed="64"/>
      </bottom>
      <diagonal/>
    </border>
    <border>
      <left/>
      <right style="mediumDashed">
        <color indexed="64"/>
      </right>
      <top/>
      <bottom style="medium">
        <color indexed="64"/>
      </bottom>
      <diagonal/>
    </border>
    <border>
      <left style="mediumDashed">
        <color indexed="64"/>
      </left>
      <right/>
      <top style="medium">
        <color indexed="64"/>
      </top>
      <bottom/>
      <diagonal/>
    </border>
    <border>
      <left style="mediumDashed">
        <color indexed="64"/>
      </left>
      <right/>
      <top/>
      <bottom style="medium">
        <color indexed="64"/>
      </bottom>
      <diagonal/>
    </border>
    <border>
      <left/>
      <right/>
      <top style="thin">
        <color indexed="64"/>
      </top>
      <bottom style="thin">
        <color indexed="64"/>
      </bottom>
      <diagonal/>
    </border>
    <border>
      <left/>
      <right style="mediumDashed">
        <color indexed="64"/>
      </right>
      <top style="medium">
        <color indexed="64"/>
      </top>
      <bottom style="medium">
        <color indexed="64"/>
      </bottom>
      <diagonal/>
    </border>
    <border>
      <left/>
      <right/>
      <top style="medium">
        <color indexed="64"/>
      </top>
      <bottom style="medium">
        <color indexed="64"/>
      </bottom>
      <diagonal/>
    </border>
    <border>
      <left/>
      <right/>
      <top/>
      <bottom style="mediumDashed">
        <color indexed="64"/>
      </bottom>
      <diagonal/>
    </border>
    <border>
      <left/>
      <right style="mediumDashed">
        <color indexed="64"/>
      </right>
      <top/>
      <bottom style="mediumDashed">
        <color indexed="64"/>
      </bottom>
      <diagonal/>
    </border>
    <border>
      <left style="medium">
        <color indexed="64"/>
      </left>
      <right/>
      <top style="medium">
        <color indexed="64"/>
      </top>
      <bottom style="medium">
        <color indexed="64"/>
      </bottom>
      <diagonal/>
    </border>
  </borders>
  <cellStyleXfs count="6">
    <xf numFmtId="0" fontId="0" fillId="0" borderId="0"/>
    <xf numFmtId="9" fontId="5" fillId="0" borderId="0" applyFont="0" applyFill="0" applyBorder="0" applyAlignment="0" applyProtection="0"/>
    <xf numFmtId="0" fontId="5" fillId="0" borderId="0"/>
    <xf numFmtId="0" fontId="9" fillId="0" borderId="0" applyNumberFormat="0" applyFill="0" applyBorder="0" applyAlignment="0" applyProtection="0">
      <alignment vertical="top"/>
      <protection locked="0"/>
    </xf>
    <xf numFmtId="0" fontId="14" fillId="0" borderId="0" applyNumberFormat="0" applyFill="0" applyBorder="0" applyAlignment="0" applyProtection="0"/>
    <xf numFmtId="0" fontId="2" fillId="0" borderId="0"/>
  </cellStyleXfs>
  <cellXfs count="123">
    <xf numFmtId="0" fontId="0" fillId="0" borderId="0" xfId="0"/>
    <xf numFmtId="0" fontId="0" fillId="0" borderId="0" xfId="0" quotePrefix="1"/>
    <xf numFmtId="0" fontId="4" fillId="0" borderId="0" xfId="0" applyFont="1"/>
    <xf numFmtId="1" fontId="0" fillId="0" borderId="0" xfId="0" applyNumberFormat="1"/>
    <xf numFmtId="2" fontId="0" fillId="0" borderId="0" xfId="0" applyNumberFormat="1"/>
    <xf numFmtId="0" fontId="7" fillId="0" borderId="0" xfId="0" applyFont="1"/>
    <xf numFmtId="0" fontId="10" fillId="2" borderId="0" xfId="0" applyFont="1" applyFill="1"/>
    <xf numFmtId="0" fontId="11" fillId="0" borderId="0" xfId="0" applyFont="1"/>
    <xf numFmtId="0" fontId="12" fillId="0" borderId="0" xfId="0" applyFont="1" applyAlignment="1">
      <alignment horizontal="center" wrapText="1"/>
    </xf>
    <xf numFmtId="0" fontId="12" fillId="0" borderId="12" xfId="0" applyFont="1" applyBorder="1" applyAlignment="1">
      <alignment horizontal="center" wrapText="1"/>
    </xf>
    <xf numFmtId="0" fontId="12" fillId="0" borderId="14" xfId="0" applyFont="1" applyBorder="1" applyAlignment="1">
      <alignment horizontal="center" wrapText="1"/>
    </xf>
    <xf numFmtId="0" fontId="12" fillId="0" borderId="15" xfId="0" applyFont="1" applyBorder="1" applyAlignment="1">
      <alignment horizontal="center" wrapText="1"/>
    </xf>
    <xf numFmtId="0" fontId="3" fillId="0" borderId="0" xfId="0" applyFont="1"/>
    <xf numFmtId="0" fontId="16" fillId="0" borderId="0" xfId="0" applyFont="1"/>
    <xf numFmtId="0" fontId="3" fillId="0" borderId="8" xfId="0" applyFont="1" applyBorder="1"/>
    <xf numFmtId="164" fontId="3" fillId="0" borderId="2" xfId="0" applyNumberFormat="1" applyFont="1" applyBorder="1"/>
    <xf numFmtId="164" fontId="3" fillId="0" borderId="10" xfId="0" applyNumberFormat="1" applyFont="1" applyBorder="1"/>
    <xf numFmtId="164" fontId="3" fillId="0" borderId="3" xfId="0" applyNumberFormat="1" applyFont="1" applyBorder="1"/>
    <xf numFmtId="164" fontId="3" fillId="0" borderId="4" xfId="0" applyNumberFormat="1" applyFont="1" applyBorder="1"/>
    <xf numFmtId="164" fontId="3" fillId="0" borderId="0" xfId="0" applyNumberFormat="1" applyFont="1"/>
    <xf numFmtId="164" fontId="3" fillId="0" borderId="5" xfId="0" applyNumberFormat="1" applyFont="1" applyBorder="1"/>
    <xf numFmtId="164" fontId="3" fillId="0" borderId="6" xfId="0" applyNumberFormat="1" applyFont="1" applyBorder="1"/>
    <xf numFmtId="164" fontId="3" fillId="0" borderId="11" xfId="0" applyNumberFormat="1" applyFont="1" applyBorder="1"/>
    <xf numFmtId="164" fontId="3" fillId="0" borderId="7" xfId="0" applyNumberFormat="1" applyFont="1" applyBorder="1"/>
    <xf numFmtId="0" fontId="15" fillId="0" borderId="0" xfId="0" applyFont="1"/>
    <xf numFmtId="0" fontId="18" fillId="0" borderId="0" xfId="0" applyFont="1"/>
    <xf numFmtId="164" fontId="15" fillId="0" borderId="0" xfId="0" applyNumberFormat="1" applyFont="1"/>
    <xf numFmtId="1" fontId="3" fillId="0" borderId="0" xfId="0" applyNumberFormat="1" applyFont="1"/>
    <xf numFmtId="0" fontId="12" fillId="0" borderId="0" xfId="0" applyFont="1" applyAlignment="1">
      <alignment wrapText="1"/>
    </xf>
    <xf numFmtId="0" fontId="12" fillId="0" borderId="14" xfId="0" applyFont="1" applyBorder="1" applyAlignment="1">
      <alignment wrapText="1"/>
    </xf>
    <xf numFmtId="0" fontId="3" fillId="0" borderId="0" xfId="0" applyFont="1" applyAlignment="1">
      <alignment vertical="center"/>
    </xf>
    <xf numFmtId="0" fontId="20" fillId="5" borderId="0" xfId="0" applyFont="1" applyFill="1" applyAlignment="1">
      <alignment horizontal="center" wrapText="1"/>
    </xf>
    <xf numFmtId="1" fontId="21" fillId="5" borderId="0" xfId="0" applyNumberFormat="1" applyFont="1" applyFill="1" applyAlignment="1">
      <alignment horizontal="center" wrapText="1"/>
    </xf>
    <xf numFmtId="1" fontId="21" fillId="5" borderId="12" xfId="0" applyNumberFormat="1" applyFont="1" applyFill="1" applyBorder="1" applyAlignment="1">
      <alignment horizontal="center" wrapText="1"/>
    </xf>
    <xf numFmtId="0" fontId="20" fillId="5" borderId="21" xfId="0" applyFont="1" applyFill="1" applyBorder="1" applyAlignment="1">
      <alignment horizontal="center" wrapText="1"/>
    </xf>
    <xf numFmtId="1" fontId="21" fillId="5" borderId="21" xfId="0" applyNumberFormat="1" applyFont="1" applyFill="1" applyBorder="1" applyAlignment="1">
      <alignment horizontal="center" wrapText="1"/>
    </xf>
    <xf numFmtId="1" fontId="21" fillId="5" borderId="22" xfId="0" applyNumberFormat="1" applyFont="1" applyFill="1" applyBorder="1" applyAlignment="1">
      <alignment horizontal="center" wrapText="1"/>
    </xf>
    <xf numFmtId="0" fontId="20" fillId="5" borderId="0" xfId="0" applyFont="1" applyFill="1" applyAlignment="1">
      <alignment horizontal="center" vertical="center" wrapText="1"/>
    </xf>
    <xf numFmtId="1" fontId="21" fillId="5" borderId="0" xfId="0" applyNumberFormat="1" applyFont="1" applyFill="1" applyAlignment="1">
      <alignment horizontal="center" vertical="center" wrapText="1"/>
    </xf>
    <xf numFmtId="1" fontId="21" fillId="5" borderId="12" xfId="0" applyNumberFormat="1" applyFont="1" applyFill="1" applyBorder="1" applyAlignment="1">
      <alignment horizontal="center" vertical="center" wrapText="1"/>
    </xf>
    <xf numFmtId="0" fontId="20" fillId="5" borderId="14" xfId="0" applyFont="1" applyFill="1" applyBorder="1" applyAlignment="1">
      <alignment horizontal="center" wrapText="1"/>
    </xf>
    <xf numFmtId="1" fontId="21" fillId="5" borderId="14" xfId="0" applyNumberFormat="1" applyFont="1" applyFill="1" applyBorder="1" applyAlignment="1">
      <alignment horizontal="center" wrapText="1"/>
    </xf>
    <xf numFmtId="1" fontId="21" fillId="5" borderId="15" xfId="0" applyNumberFormat="1" applyFont="1" applyFill="1" applyBorder="1" applyAlignment="1">
      <alignment horizontal="center" wrapText="1"/>
    </xf>
    <xf numFmtId="0" fontId="13" fillId="5" borderId="0" xfId="5" applyFont="1" applyFill="1" applyAlignment="1">
      <alignment vertical="center"/>
    </xf>
    <xf numFmtId="0" fontId="13" fillId="5" borderId="0" xfId="5" applyFont="1" applyFill="1" applyAlignment="1">
      <alignment vertical="center" wrapText="1"/>
    </xf>
    <xf numFmtId="0" fontId="13" fillId="5" borderId="0" xfId="5" applyFont="1" applyFill="1" applyAlignment="1">
      <alignment horizontal="right" vertical="center"/>
    </xf>
    <xf numFmtId="0" fontId="11" fillId="5" borderId="0" xfId="5" applyFont="1" applyFill="1" applyAlignment="1">
      <alignment horizontal="left" vertical="center"/>
    </xf>
    <xf numFmtId="0" fontId="11" fillId="5" borderId="0" xfId="5" applyFont="1" applyFill="1" applyAlignment="1">
      <alignment vertical="center"/>
    </xf>
    <xf numFmtId="0" fontId="11" fillId="6" borderId="0" xfId="2" applyFont="1" applyFill="1" applyAlignment="1">
      <alignment horizontal="left" vertical="center"/>
    </xf>
    <xf numFmtId="0" fontId="11" fillId="5" borderId="11" xfId="5" applyFont="1" applyFill="1" applyBorder="1" applyAlignment="1">
      <alignment vertical="center"/>
    </xf>
    <xf numFmtId="0" fontId="19" fillId="5" borderId="11" xfId="5" applyFont="1" applyFill="1" applyBorder="1" applyAlignment="1" applyProtection="1">
      <alignment vertical="center"/>
      <protection locked="0"/>
    </xf>
    <xf numFmtId="0" fontId="19" fillId="5" borderId="0" xfId="5" applyFont="1" applyFill="1" applyAlignment="1">
      <alignment vertical="center"/>
    </xf>
    <xf numFmtId="0" fontId="2" fillId="0" borderId="0" xfId="5" applyAlignment="1">
      <alignment vertical="center"/>
    </xf>
    <xf numFmtId="0" fontId="11" fillId="5" borderId="0" xfId="5" applyFont="1" applyFill="1" applyAlignment="1">
      <alignment vertical="center" wrapText="1"/>
    </xf>
    <xf numFmtId="0" fontId="11" fillId="5" borderId="0" xfId="5" applyFont="1" applyFill="1" applyAlignment="1">
      <alignment horizontal="right" vertical="center"/>
    </xf>
    <xf numFmtId="0" fontId="23" fillId="5" borderId="0" xfId="5" applyFont="1" applyFill="1" applyAlignment="1">
      <alignment horizontal="left" vertical="center"/>
    </xf>
    <xf numFmtId="0" fontId="24" fillId="5" borderId="0" xfId="5" applyFont="1" applyFill="1" applyAlignment="1">
      <alignment vertical="center"/>
    </xf>
    <xf numFmtId="0" fontId="24" fillId="5" borderId="0" xfId="5" applyFont="1" applyFill="1" applyAlignment="1">
      <alignment vertical="center" wrapText="1"/>
    </xf>
    <xf numFmtId="0" fontId="24" fillId="5" borderId="0" xfId="5" applyFont="1" applyFill="1" applyAlignment="1">
      <alignment horizontal="right" vertical="center"/>
    </xf>
    <xf numFmtId="0" fontId="25" fillId="5" borderId="0" xfId="5" applyFont="1" applyFill="1" applyAlignment="1">
      <alignment horizontal="left" vertical="center"/>
    </xf>
    <xf numFmtId="0" fontId="26" fillId="5" borderId="0" xfId="5" applyFont="1" applyFill="1" applyAlignment="1">
      <alignment horizontal="left" vertical="center"/>
    </xf>
    <xf numFmtId="0" fontId="27" fillId="5" borderId="0" xfId="5" applyFont="1" applyFill="1" applyAlignment="1">
      <alignment vertical="center"/>
    </xf>
    <xf numFmtId="0" fontId="28" fillId="5" borderId="0" xfId="5" applyFont="1" applyFill="1" applyAlignment="1">
      <alignment horizontal="left" vertical="center" wrapText="1"/>
    </xf>
    <xf numFmtId="49" fontId="29" fillId="5" borderId="0" xfId="5" applyNumberFormat="1" applyFont="1" applyFill="1" applyAlignment="1">
      <alignment horizontal="left" vertical="center"/>
    </xf>
    <xf numFmtId="49" fontId="30" fillId="5" borderId="0" xfId="5" applyNumberFormat="1" applyFont="1" applyFill="1" applyAlignment="1">
      <alignment vertical="center"/>
    </xf>
    <xf numFmtId="49" fontId="31" fillId="5" borderId="0" xfId="5" applyNumberFormat="1" applyFont="1" applyFill="1" applyAlignment="1">
      <alignment vertical="center"/>
    </xf>
    <xf numFmtId="0" fontId="32" fillId="5" borderId="0" xfId="5" applyFont="1" applyFill="1" applyAlignment="1">
      <alignment vertical="center"/>
    </xf>
    <xf numFmtId="0" fontId="33" fillId="0" borderId="0" xfId="5" applyFont="1" applyAlignment="1">
      <alignment vertical="center"/>
    </xf>
    <xf numFmtId="0" fontId="12" fillId="5" borderId="0" xfId="5" applyFont="1" applyFill="1" applyAlignment="1">
      <alignment vertical="center"/>
    </xf>
    <xf numFmtId="0" fontId="12" fillId="5" borderId="0" xfId="5" applyFont="1" applyFill="1" applyAlignment="1">
      <alignment horizontal="left" vertical="center"/>
    </xf>
    <xf numFmtId="0" fontId="11" fillId="7" borderId="0" xfId="2" applyFont="1" applyFill="1" applyAlignment="1">
      <alignment horizontal="left" vertical="center"/>
    </xf>
    <xf numFmtId="0" fontId="11" fillId="8" borderId="0" xfId="2" applyFont="1" applyFill="1" applyAlignment="1">
      <alignment horizontal="left" vertical="center"/>
    </xf>
    <xf numFmtId="9" fontId="0" fillId="0" borderId="0" xfId="1" applyFont="1"/>
    <xf numFmtId="0" fontId="6" fillId="10" borderId="9" xfId="0" applyFont="1" applyFill="1" applyBorder="1"/>
    <xf numFmtId="0" fontId="6" fillId="10" borderId="8" xfId="0" applyFont="1" applyFill="1" applyBorder="1"/>
    <xf numFmtId="0" fontId="6" fillId="10" borderId="0" xfId="0" applyFont="1" applyFill="1"/>
    <xf numFmtId="0" fontId="6" fillId="10" borderId="18" xfId="0" applyFont="1" applyFill="1" applyBorder="1"/>
    <xf numFmtId="0" fontId="6" fillId="10" borderId="11" xfId="0" applyFont="1" applyFill="1" applyBorder="1"/>
    <xf numFmtId="0" fontId="6" fillId="10" borderId="5" xfId="0" applyFont="1" applyFill="1" applyBorder="1"/>
    <xf numFmtId="0" fontId="15" fillId="11" borderId="0" xfId="0" applyFont="1" applyFill="1"/>
    <xf numFmtId="0" fontId="35" fillId="11" borderId="0" xfId="0" applyFont="1" applyFill="1"/>
    <xf numFmtId="0" fontId="11" fillId="0" borderId="8" xfId="0" applyFont="1" applyBorder="1"/>
    <xf numFmtId="0" fontId="3" fillId="12" borderId="2" xfId="0" applyFont="1" applyFill="1" applyBorder="1"/>
    <xf numFmtId="0" fontId="3" fillId="12" borderId="3" xfId="0" applyFont="1" applyFill="1" applyBorder="1"/>
    <xf numFmtId="0" fontId="3" fillId="12" borderId="4" xfId="0" applyFont="1" applyFill="1" applyBorder="1"/>
    <xf numFmtId="0" fontId="3" fillId="12" borderId="5" xfId="0" applyFont="1" applyFill="1" applyBorder="1"/>
    <xf numFmtId="0" fontId="3" fillId="12" borderId="6" xfId="0" applyFont="1" applyFill="1" applyBorder="1"/>
    <xf numFmtId="0" fontId="3" fillId="12" borderId="7" xfId="0" applyFont="1" applyFill="1" applyBorder="1"/>
    <xf numFmtId="0" fontId="11" fillId="12" borderId="1" xfId="0" applyFont="1" applyFill="1" applyBorder="1"/>
    <xf numFmtId="0" fontId="36" fillId="0" borderId="0" xfId="0" applyFont="1"/>
    <xf numFmtId="0" fontId="3" fillId="12" borderId="1" xfId="0" applyFont="1" applyFill="1" applyBorder="1"/>
    <xf numFmtId="0" fontId="37" fillId="0" borderId="0" xfId="0" applyFont="1"/>
    <xf numFmtId="0" fontId="6" fillId="10" borderId="1" xfId="0" applyFont="1" applyFill="1" applyBorder="1"/>
    <xf numFmtId="0" fontId="6" fillId="0" borderId="3" xfId="0" applyFont="1" applyBorder="1"/>
    <xf numFmtId="9" fontId="3" fillId="0" borderId="5" xfId="1" applyFont="1" applyBorder="1"/>
    <xf numFmtId="9" fontId="3" fillId="0" borderId="7" xfId="1" applyFont="1" applyBorder="1"/>
    <xf numFmtId="0" fontId="0" fillId="5" borderId="0" xfId="0" applyFill="1"/>
    <xf numFmtId="1" fontId="21" fillId="4" borderId="20" xfId="0" applyNumberFormat="1" applyFont="1" applyFill="1" applyBorder="1" applyAlignment="1">
      <alignment horizontal="center" vertical="center" wrapText="1"/>
    </xf>
    <xf numFmtId="1" fontId="21" fillId="4" borderId="19" xfId="0" applyNumberFormat="1" applyFont="1" applyFill="1" applyBorder="1" applyAlignment="1">
      <alignment horizontal="center" vertical="center" wrapText="1"/>
    </xf>
    <xf numFmtId="0" fontId="20" fillId="4" borderId="20" xfId="0" applyFont="1" applyFill="1" applyBorder="1" applyAlignment="1">
      <alignment horizontal="center" vertical="center" wrapText="1"/>
    </xf>
    <xf numFmtId="0" fontId="38" fillId="7" borderId="0" xfId="4" applyFont="1" applyFill="1" applyBorder="1" applyAlignment="1" applyProtection="1">
      <alignment horizontal="left" vertical="center"/>
    </xf>
    <xf numFmtId="0" fontId="38" fillId="6" borderId="0" xfId="4" applyFont="1" applyFill="1" applyBorder="1" applyAlignment="1" applyProtection="1">
      <alignment horizontal="left" vertical="center"/>
    </xf>
    <xf numFmtId="0" fontId="38" fillId="8" borderId="0" xfId="4" applyFont="1" applyFill="1" applyBorder="1" applyAlignment="1" applyProtection="1">
      <alignment horizontal="left" vertical="center"/>
    </xf>
    <xf numFmtId="0" fontId="22" fillId="5" borderId="0" xfId="5" applyFont="1" applyFill="1" applyAlignment="1">
      <alignment horizontal="left" vertical="center" wrapText="1"/>
    </xf>
    <xf numFmtId="0" fontId="34" fillId="0" borderId="0" xfId="5" applyFont="1" applyAlignment="1">
      <alignment horizontal="left" vertical="center"/>
    </xf>
    <xf numFmtId="0" fontId="17" fillId="9" borderId="9" xfId="0" applyFont="1" applyFill="1" applyBorder="1" applyAlignment="1">
      <alignment horizontal="center"/>
    </xf>
    <xf numFmtId="0" fontId="17" fillId="9" borderId="18" xfId="0" applyFont="1" applyFill="1" applyBorder="1" applyAlignment="1">
      <alignment horizontal="center"/>
    </xf>
    <xf numFmtId="0" fontId="17" fillId="9" borderId="8" xfId="0" applyFont="1" applyFill="1" applyBorder="1" applyAlignment="1">
      <alignment horizontal="center"/>
    </xf>
    <xf numFmtId="0" fontId="17" fillId="4" borderId="9" xfId="0" applyFont="1" applyFill="1" applyBorder="1" applyAlignment="1">
      <alignment horizontal="center"/>
    </xf>
    <xf numFmtId="0" fontId="17" fillId="4" borderId="18" xfId="0" applyFont="1" applyFill="1" applyBorder="1" applyAlignment="1">
      <alignment horizontal="center"/>
    </xf>
    <xf numFmtId="0" fontId="17" fillId="4" borderId="8" xfId="0" applyFont="1" applyFill="1" applyBorder="1" applyAlignment="1">
      <alignment horizontal="center"/>
    </xf>
    <xf numFmtId="0" fontId="17" fillId="3" borderId="9" xfId="0" applyFont="1" applyFill="1" applyBorder="1" applyAlignment="1">
      <alignment horizontal="center"/>
    </xf>
    <xf numFmtId="0" fontId="17" fillId="3" borderId="18" xfId="0" applyFont="1" applyFill="1" applyBorder="1" applyAlignment="1">
      <alignment horizontal="center"/>
    </xf>
    <xf numFmtId="0" fontId="17" fillId="3" borderId="8" xfId="0" applyFont="1" applyFill="1" applyBorder="1" applyAlignment="1">
      <alignment horizontal="center"/>
    </xf>
    <xf numFmtId="0" fontId="13" fillId="5" borderId="13" xfId="0" applyFont="1" applyFill="1" applyBorder="1" applyAlignment="1">
      <alignment horizontal="center" vertical="center" textRotation="90" wrapText="1"/>
    </xf>
    <xf numFmtId="0" fontId="13" fillId="5" borderId="17" xfId="0" applyFont="1" applyFill="1" applyBorder="1" applyAlignment="1">
      <alignment horizontal="center" vertical="center" textRotation="90" wrapText="1"/>
    </xf>
    <xf numFmtId="0" fontId="13" fillId="5" borderId="16" xfId="0" applyFont="1" applyFill="1" applyBorder="1" applyAlignment="1">
      <alignment horizontal="center" vertical="center" textRotation="90" wrapText="1"/>
    </xf>
    <xf numFmtId="0" fontId="35" fillId="11" borderId="0" xfId="0" applyFont="1" applyFill="1" applyAlignment="1">
      <alignment horizontal="center"/>
    </xf>
    <xf numFmtId="0" fontId="13" fillId="4" borderId="23" xfId="0" applyFont="1" applyFill="1" applyBorder="1" applyAlignment="1">
      <alignment horizontal="center"/>
    </xf>
    <xf numFmtId="0" fontId="13" fillId="4" borderId="20" xfId="0" applyFont="1" applyFill="1" applyBorder="1" applyAlignment="1">
      <alignment horizontal="center"/>
    </xf>
    <xf numFmtId="0" fontId="12" fillId="0" borderId="0" xfId="0" applyFont="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cellXfs>
  <cellStyles count="6">
    <cellStyle name="Hyperlink" xfId="4" builtinId="8"/>
    <cellStyle name="Hyperlink 2" xfId="3" xr:uid="{00000000-0005-0000-0000-000000000000}"/>
    <cellStyle name="Normal" xfId="0" builtinId="0"/>
    <cellStyle name="Normal 2" xfId="2" xr:uid="{00000000-0005-0000-0000-000002000000}"/>
    <cellStyle name="Normal 7" xfId="5" xr:uid="{9DD91E0C-FB65-4B02-908D-AAA865DE411E}"/>
    <cellStyle name="Percent" xfId="1" builtinId="5"/>
  </cellStyles>
  <dxfs count="1">
    <dxf>
      <font>
        <color theme="0"/>
      </font>
      <fill>
        <patternFill>
          <bgColor theme="4"/>
        </patternFill>
      </fill>
    </dxf>
  </dxfs>
  <tableStyles count="0" defaultTableStyle="TableStyleMedium2" defaultPivotStyle="PivotStyleLight16"/>
  <colors>
    <mruColors>
      <color rgb="FFCEDF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941437629162768E-2"/>
          <c:y val="0.16147506785842256"/>
          <c:w val="0.92561711374525824"/>
          <c:h val="0.77288552724497839"/>
        </c:manualLayout>
      </c:layout>
      <c:lineChart>
        <c:grouping val="standard"/>
        <c:varyColors val="0"/>
        <c:ser>
          <c:idx val="0"/>
          <c:order val="0"/>
          <c:tx>
            <c:strRef>
              <c:f>'LRMC Viewer'!$B$6</c:f>
              <c:strCache>
                <c:ptCount val="1"/>
                <c:pt idx="0">
                  <c:v>Long Run Marginal Cost</c:v>
                </c:pt>
              </c:strCache>
            </c:strRef>
          </c:tx>
          <c:spPr>
            <a:ln w="28575" cap="rnd">
              <a:solidFill>
                <a:schemeClr val="tx1">
                  <a:lumMod val="90000"/>
                  <a:lumOff val="10000"/>
                </a:schemeClr>
              </a:solidFill>
              <a:round/>
            </a:ln>
            <a:effectLst/>
          </c:spPr>
          <c:marker>
            <c:symbol val="none"/>
          </c:marker>
          <c:cat>
            <c:numRef>
              <c:f>'LRMC Viewer'!$D$5:$AR$5</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'LRMC Viewer'!$D$6:$AR$6</c:f>
              <c:numCache>
                <c:formatCode>0.0</c:formatCode>
                <c:ptCount val="41"/>
                <c:pt idx="0">
                  <c:v>100.34660045300686</c:v>
                </c:pt>
                <c:pt idx="1">
                  <c:v>99.202836510243515</c:v>
                </c:pt>
                <c:pt idx="2">
                  <c:v>95.186915546475078</c:v>
                </c:pt>
                <c:pt idx="3">
                  <c:v>93.544533304356861</c:v>
                </c:pt>
                <c:pt idx="4">
                  <c:v>90.997689855236132</c:v>
                </c:pt>
                <c:pt idx="5">
                  <c:v>75.344043380860782</c:v>
                </c:pt>
                <c:pt idx="6">
                  <c:v>72.122310366107513</c:v>
                </c:pt>
                <c:pt idx="7">
                  <c:v>74.82121133881455</c:v>
                </c:pt>
                <c:pt idx="8">
                  <c:v>78.401981269574875</c:v>
                </c:pt>
                <c:pt idx="9">
                  <c:v>78.866345425883338</c:v>
                </c:pt>
                <c:pt idx="10">
                  <c:v>76.613315278457833</c:v>
                </c:pt>
                <c:pt idx="11">
                  <c:v>93.991316977357187</c:v>
                </c:pt>
                <c:pt idx="12">
                  <c:v>97.399777631466904</c:v>
                </c:pt>
                <c:pt idx="13">
                  <c:v>80.566440478989207</c:v>
                </c:pt>
                <c:pt idx="14">
                  <c:v>79.663281558066615</c:v>
                </c:pt>
                <c:pt idx="15">
                  <c:v>77.893344126262647</c:v>
                </c:pt>
                <c:pt idx="16">
                  <c:v>80.032180504755388</c:v>
                </c:pt>
                <c:pt idx="17">
                  <c:v>82.068251777173714</c:v>
                </c:pt>
                <c:pt idx="18">
                  <c:v>85.502316566354835</c:v>
                </c:pt>
                <c:pt idx="19">
                  <c:v>87.526392930233925</c:v>
                </c:pt>
                <c:pt idx="20">
                  <c:v>89.120504638227985</c:v>
                </c:pt>
                <c:pt idx="21">
                  <c:v>90.690016722598614</c:v>
                </c:pt>
                <c:pt idx="22">
                  <c:v>91.888235575251926</c:v>
                </c:pt>
                <c:pt idx="23">
                  <c:v>92.958334034692228</c:v>
                </c:pt>
                <c:pt idx="24">
                  <c:v>93.736985340255288</c:v>
                </c:pt>
                <c:pt idx="25">
                  <c:v>96.089374368032665</c:v>
                </c:pt>
                <c:pt idx="26">
                  <c:v>97.599052379236511</c:v>
                </c:pt>
                <c:pt idx="27">
                  <c:v>98.736927649216369</c:v>
                </c:pt>
                <c:pt idx="28">
                  <c:v>99.839567184558632</c:v>
                </c:pt>
                <c:pt idx="29">
                  <c:v>100.93887028976908</c:v>
                </c:pt>
                <c:pt idx="30">
                  <c:v>102.05583470578999</c:v>
                </c:pt>
                <c:pt idx="31">
                  <c:v>103.19871513574944</c:v>
                </c:pt>
                <c:pt idx="32">
                  <c:v>104.38040620299607</c:v>
                </c:pt>
                <c:pt idx="33">
                  <c:v>105.60461059304441</c:v>
                </c:pt>
                <c:pt idx="34">
                  <c:v>106.8747427682308</c:v>
                </c:pt>
                <c:pt idx="35">
                  <c:v>108.1927977450577</c:v>
                </c:pt>
                <c:pt idx="36">
                  <c:v>109.54349888266599</c:v>
                </c:pt>
                <c:pt idx="37">
                  <c:v>110.94819692081545</c:v>
                </c:pt>
                <c:pt idx="38">
                  <c:v>112.40890048095297</c:v>
                </c:pt>
                <c:pt idx="39">
                  <c:v>113.92783579134884</c:v>
                </c:pt>
                <c:pt idx="40">
                  <c:v>115.47797955657013</c:v>
                </c:pt>
              </c:numCache>
            </c:numRef>
          </c:val>
          <c:smooth val="1"/>
          <c:extLst>
            <c:ext xmlns:c16="http://schemas.microsoft.com/office/drawing/2014/chart" uri="{C3380CC4-5D6E-409C-BE32-E72D297353CC}">
              <c16:uniqueId val="{00000006-0BFD-4DBE-BC92-1A0511B1B756}"/>
            </c:ext>
          </c:extLst>
        </c:ser>
        <c:ser>
          <c:idx val="1"/>
          <c:order val="1"/>
          <c:tx>
            <c:strRef>
              <c:f>'LRMC Viewer'!$B$8</c:f>
              <c:strCache>
                <c:ptCount val="1"/>
                <c:pt idx="0">
                  <c:v>Rock Historical Prices</c:v>
                </c:pt>
              </c:strCache>
            </c:strRef>
          </c:tx>
          <c:spPr>
            <a:ln w="28575" cap="rnd">
              <a:solidFill>
                <a:schemeClr val="accent3"/>
              </a:solidFill>
              <a:round/>
            </a:ln>
            <a:effectLst/>
          </c:spPr>
          <c:marker>
            <c:symbol val="none"/>
          </c:marker>
          <c:cat>
            <c:numRef>
              <c:f>'LRMC Viewer'!$D$5:$AR$5</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'LRMC Viewer'!$D$8:$R$8</c:f>
              <c:numCache>
                <c:formatCode>0.0</c:formatCode>
                <c:ptCount val="15"/>
                <c:pt idx="0">
                  <c:v>171.9477596934029</c:v>
                </c:pt>
                <c:pt idx="1">
                  <c:v>253.28804518997364</c:v>
                </c:pt>
                <c:pt idx="2">
                  <c:v>249.73832898040462</c:v>
                </c:pt>
                <c:pt idx="3">
                  <c:v>196.0286150969217</c:v>
                </c:pt>
                <c:pt idx="4">
                  <c:v>143.12862263532014</c:v>
                </c:pt>
                <c:pt idx="5">
                  <c:v>151.05424058282728</c:v>
                </c:pt>
                <c:pt idx="6">
                  <c:v>142.93796601815973</c:v>
                </c:pt>
                <c:pt idx="7">
                  <c:v>111.95220894237013</c:v>
                </c:pt>
                <c:pt idx="8">
                  <c:v>111.89312307741221</c:v>
                </c:pt>
                <c:pt idx="9">
                  <c:v>114.51859268111875</c:v>
                </c:pt>
                <c:pt idx="10">
                  <c:v>107.23097309044894</c:v>
                </c:pt>
                <c:pt idx="11">
                  <c:v>154.55396074209065</c:v>
                </c:pt>
                <c:pt idx="12">
                  <c:v>294.14534663330534</c:v>
                </c:pt>
                <c:pt idx="13">
                  <c:v>261.23339358152219</c:v>
                </c:pt>
                <c:pt idx="14">
                  <c:v>217</c:v>
                </c:pt>
              </c:numCache>
            </c:numRef>
          </c:val>
          <c:smooth val="1"/>
          <c:extLst>
            <c:ext xmlns:c16="http://schemas.microsoft.com/office/drawing/2014/chart" uri="{C3380CC4-5D6E-409C-BE32-E72D297353CC}">
              <c16:uniqueId val="{00000007-0BFD-4DBE-BC92-1A0511B1B756}"/>
            </c:ext>
          </c:extLst>
        </c:ser>
        <c:ser>
          <c:idx val="2"/>
          <c:order val="2"/>
          <c:tx>
            <c:strRef>
              <c:f>'LRMC Viewer'!$B$9</c:f>
              <c:strCache>
                <c:ptCount val="1"/>
                <c:pt idx="0">
                  <c:v>Rock Medium Term Forecast</c:v>
                </c:pt>
              </c:strCache>
            </c:strRef>
          </c:tx>
          <c:spPr>
            <a:ln w="28575">
              <a:solidFill>
                <a:schemeClr val="accent3">
                  <a:lumMod val="40000"/>
                  <a:lumOff val="60000"/>
                </a:schemeClr>
              </a:solidFill>
            </a:ln>
          </c:spPr>
          <c:marker>
            <c:symbol val="none"/>
          </c:marker>
          <c:dPt>
            <c:idx val="1"/>
            <c:bubble3D val="0"/>
            <c:spPr>
              <a:ln w="28575">
                <a:noFill/>
              </a:ln>
            </c:spPr>
            <c:extLst>
              <c:ext xmlns:c16="http://schemas.microsoft.com/office/drawing/2014/chart" uri="{C3380CC4-5D6E-409C-BE32-E72D297353CC}">
                <c16:uniqueId val="{00000025-79AC-48EA-96EC-A132D9FFD014}"/>
              </c:ext>
            </c:extLst>
          </c:dPt>
          <c:dPt>
            <c:idx val="2"/>
            <c:bubble3D val="0"/>
            <c:spPr>
              <a:ln w="28575">
                <a:noFill/>
              </a:ln>
            </c:spPr>
            <c:extLst>
              <c:ext xmlns:c16="http://schemas.microsoft.com/office/drawing/2014/chart" uri="{C3380CC4-5D6E-409C-BE32-E72D297353CC}">
                <c16:uniqueId val="{00000023-79AC-48EA-96EC-A132D9FFD014}"/>
              </c:ext>
            </c:extLst>
          </c:dPt>
          <c:dPt>
            <c:idx val="3"/>
            <c:bubble3D val="0"/>
            <c:spPr>
              <a:ln w="28575">
                <a:noFill/>
              </a:ln>
            </c:spPr>
            <c:extLst>
              <c:ext xmlns:c16="http://schemas.microsoft.com/office/drawing/2014/chart" uri="{C3380CC4-5D6E-409C-BE32-E72D297353CC}">
                <c16:uniqueId val="{00000024-79AC-48EA-96EC-A132D9FFD014}"/>
              </c:ext>
            </c:extLst>
          </c:dPt>
          <c:dPt>
            <c:idx val="4"/>
            <c:bubble3D val="0"/>
            <c:spPr>
              <a:ln w="28575">
                <a:noFill/>
              </a:ln>
            </c:spPr>
            <c:extLst>
              <c:ext xmlns:c16="http://schemas.microsoft.com/office/drawing/2014/chart" uri="{C3380CC4-5D6E-409C-BE32-E72D297353CC}">
                <c16:uniqueId val="{00000022-79AC-48EA-96EC-A132D9FFD014}"/>
              </c:ext>
            </c:extLst>
          </c:dPt>
          <c:dPt>
            <c:idx val="5"/>
            <c:bubble3D val="0"/>
            <c:spPr>
              <a:ln w="28575">
                <a:noFill/>
              </a:ln>
            </c:spPr>
            <c:extLst>
              <c:ext xmlns:c16="http://schemas.microsoft.com/office/drawing/2014/chart" uri="{C3380CC4-5D6E-409C-BE32-E72D297353CC}">
                <c16:uniqueId val="{00000021-79AC-48EA-96EC-A132D9FFD014}"/>
              </c:ext>
            </c:extLst>
          </c:dPt>
          <c:dPt>
            <c:idx val="6"/>
            <c:bubble3D val="0"/>
            <c:spPr>
              <a:ln w="28575">
                <a:noFill/>
              </a:ln>
            </c:spPr>
            <c:extLst>
              <c:ext xmlns:c16="http://schemas.microsoft.com/office/drawing/2014/chart" uri="{C3380CC4-5D6E-409C-BE32-E72D297353CC}">
                <c16:uniqueId val="{00000020-79AC-48EA-96EC-A132D9FFD014}"/>
              </c:ext>
            </c:extLst>
          </c:dPt>
          <c:dPt>
            <c:idx val="7"/>
            <c:bubble3D val="0"/>
            <c:spPr>
              <a:ln w="28575">
                <a:noFill/>
              </a:ln>
            </c:spPr>
            <c:extLst>
              <c:ext xmlns:c16="http://schemas.microsoft.com/office/drawing/2014/chart" uri="{C3380CC4-5D6E-409C-BE32-E72D297353CC}">
                <c16:uniqueId val="{0000001E-79AC-48EA-96EC-A132D9FFD014}"/>
              </c:ext>
            </c:extLst>
          </c:dPt>
          <c:dPt>
            <c:idx val="8"/>
            <c:bubble3D val="0"/>
            <c:spPr>
              <a:ln w="28575">
                <a:noFill/>
              </a:ln>
            </c:spPr>
            <c:extLst>
              <c:ext xmlns:c16="http://schemas.microsoft.com/office/drawing/2014/chart" uri="{C3380CC4-5D6E-409C-BE32-E72D297353CC}">
                <c16:uniqueId val="{0000001F-79AC-48EA-96EC-A132D9FFD014}"/>
              </c:ext>
            </c:extLst>
          </c:dPt>
          <c:dPt>
            <c:idx val="9"/>
            <c:bubble3D val="0"/>
            <c:spPr>
              <a:ln w="28575">
                <a:noFill/>
              </a:ln>
            </c:spPr>
            <c:extLst>
              <c:ext xmlns:c16="http://schemas.microsoft.com/office/drawing/2014/chart" uri="{C3380CC4-5D6E-409C-BE32-E72D297353CC}">
                <c16:uniqueId val="{0000001C-79AC-48EA-96EC-A132D9FFD014}"/>
              </c:ext>
            </c:extLst>
          </c:dPt>
          <c:dPt>
            <c:idx val="10"/>
            <c:bubble3D val="0"/>
            <c:spPr>
              <a:ln w="28575">
                <a:noFill/>
              </a:ln>
            </c:spPr>
            <c:extLst>
              <c:ext xmlns:c16="http://schemas.microsoft.com/office/drawing/2014/chart" uri="{C3380CC4-5D6E-409C-BE32-E72D297353CC}">
                <c16:uniqueId val="{0000001D-79AC-48EA-96EC-A132D9FFD014}"/>
              </c:ext>
            </c:extLst>
          </c:dPt>
          <c:dPt>
            <c:idx val="11"/>
            <c:bubble3D val="0"/>
            <c:spPr>
              <a:ln w="28575">
                <a:noFill/>
              </a:ln>
            </c:spPr>
            <c:extLst>
              <c:ext xmlns:c16="http://schemas.microsoft.com/office/drawing/2014/chart" uri="{C3380CC4-5D6E-409C-BE32-E72D297353CC}">
                <c16:uniqueId val="{00000004-25E8-4C81-AE25-BED01D73C7DB}"/>
              </c:ext>
            </c:extLst>
          </c:dPt>
          <c:dPt>
            <c:idx val="12"/>
            <c:bubble3D val="0"/>
            <c:spPr>
              <a:ln w="28575">
                <a:noFill/>
              </a:ln>
            </c:spPr>
            <c:extLst>
              <c:ext xmlns:c16="http://schemas.microsoft.com/office/drawing/2014/chart" uri="{C3380CC4-5D6E-409C-BE32-E72D297353CC}">
                <c16:uniqueId val="{00000005-25E8-4C81-AE25-BED01D73C7DB}"/>
              </c:ext>
            </c:extLst>
          </c:dPt>
          <c:dPt>
            <c:idx val="13"/>
            <c:bubble3D val="0"/>
            <c:spPr>
              <a:ln w="28575">
                <a:noFill/>
              </a:ln>
            </c:spPr>
            <c:extLst>
              <c:ext xmlns:c16="http://schemas.microsoft.com/office/drawing/2014/chart" uri="{C3380CC4-5D6E-409C-BE32-E72D297353CC}">
                <c16:uniqueId val="{0000002A-79AC-48EA-96EC-A132D9FFD014}"/>
              </c:ext>
            </c:extLst>
          </c:dPt>
          <c:dPt>
            <c:idx val="14"/>
            <c:bubble3D val="0"/>
            <c:spPr>
              <a:ln w="28575">
                <a:noFill/>
              </a:ln>
            </c:spPr>
            <c:extLst>
              <c:ext xmlns:c16="http://schemas.microsoft.com/office/drawing/2014/chart" uri="{C3380CC4-5D6E-409C-BE32-E72D297353CC}">
                <c16:uniqueId val="{00000032-FA2E-4FE1-BAEF-23E92DF47838}"/>
              </c:ext>
            </c:extLst>
          </c:dPt>
          <c:dPt>
            <c:idx val="15"/>
            <c:bubble3D val="0"/>
            <c:spPr>
              <a:ln w="28575">
                <a:solidFill>
                  <a:schemeClr val="accent3">
                    <a:lumMod val="60000"/>
                    <a:lumOff val="40000"/>
                  </a:schemeClr>
                </a:solidFill>
              </a:ln>
            </c:spPr>
            <c:extLst>
              <c:ext xmlns:c16="http://schemas.microsoft.com/office/drawing/2014/chart" uri="{C3380CC4-5D6E-409C-BE32-E72D297353CC}">
                <c16:uniqueId val="{00000036-FA2E-4FE1-BAEF-23E92DF47838}"/>
              </c:ext>
            </c:extLst>
          </c:dPt>
          <c:dPt>
            <c:idx val="16"/>
            <c:bubble3D val="0"/>
            <c:spPr>
              <a:ln w="28575">
                <a:solidFill>
                  <a:schemeClr val="accent3">
                    <a:lumMod val="60000"/>
                    <a:lumOff val="40000"/>
                  </a:schemeClr>
                </a:solidFill>
              </a:ln>
            </c:spPr>
            <c:extLst>
              <c:ext xmlns:c16="http://schemas.microsoft.com/office/drawing/2014/chart" uri="{C3380CC4-5D6E-409C-BE32-E72D297353CC}">
                <c16:uniqueId val="{00000037-FA2E-4FE1-BAEF-23E92DF47838}"/>
              </c:ext>
            </c:extLst>
          </c:dPt>
          <c:dPt>
            <c:idx val="17"/>
            <c:bubble3D val="0"/>
            <c:spPr>
              <a:ln w="28575">
                <a:solidFill>
                  <a:schemeClr val="accent3">
                    <a:lumMod val="60000"/>
                    <a:lumOff val="40000"/>
                  </a:schemeClr>
                </a:solidFill>
              </a:ln>
            </c:spPr>
            <c:extLst>
              <c:ext xmlns:c16="http://schemas.microsoft.com/office/drawing/2014/chart" uri="{C3380CC4-5D6E-409C-BE32-E72D297353CC}">
                <c16:uniqueId val="{00000033-FA2E-4FE1-BAEF-23E92DF47838}"/>
              </c:ext>
            </c:extLst>
          </c:dPt>
          <c:dPt>
            <c:idx val="18"/>
            <c:bubble3D val="0"/>
            <c:spPr>
              <a:ln w="28575">
                <a:solidFill>
                  <a:schemeClr val="accent3">
                    <a:lumMod val="60000"/>
                    <a:lumOff val="40000"/>
                  </a:schemeClr>
                </a:solidFill>
              </a:ln>
            </c:spPr>
            <c:extLst>
              <c:ext xmlns:c16="http://schemas.microsoft.com/office/drawing/2014/chart" uri="{C3380CC4-5D6E-409C-BE32-E72D297353CC}">
                <c16:uniqueId val="{00000034-FA2E-4FE1-BAEF-23E92DF47838}"/>
              </c:ext>
            </c:extLst>
          </c:dPt>
          <c:dPt>
            <c:idx val="19"/>
            <c:bubble3D val="0"/>
            <c:spPr>
              <a:ln w="28575">
                <a:solidFill>
                  <a:schemeClr val="accent3">
                    <a:lumMod val="60000"/>
                    <a:lumOff val="40000"/>
                  </a:schemeClr>
                </a:solidFill>
              </a:ln>
            </c:spPr>
            <c:extLst>
              <c:ext xmlns:c16="http://schemas.microsoft.com/office/drawing/2014/chart" uri="{C3380CC4-5D6E-409C-BE32-E72D297353CC}">
                <c16:uniqueId val="{00000035-FA2E-4FE1-BAEF-23E92DF47838}"/>
              </c:ext>
            </c:extLst>
          </c:dPt>
          <c:cat>
            <c:numRef>
              <c:f>'LRMC Viewer'!$D$5:$AR$5</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'LRMC Viewer'!$D$9:$AE$9</c:f>
              <c:numCache>
                <c:formatCode>0.0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217</c:v>
                </c:pt>
                <c:pt idx="15">
                  <c:v>178.25433755978165</c:v>
                </c:pt>
                <c:pt idx="16">
                  <c:v>168.4769111909784</c:v>
                </c:pt>
                <c:pt idx="17">
                  <c:v>165.43461876081091</c:v>
                </c:pt>
                <c:pt idx="18">
                  <c:v>149.11532847332563</c:v>
                </c:pt>
                <c:pt idx="19">
                  <c:v>140.24003160014729</c:v>
                </c:pt>
                <c:pt idx="20">
                  <c:v>156.84726016726853</c:v>
                </c:pt>
                <c:pt idx="21">
                  <c:v>172.14820523409284</c:v>
                </c:pt>
                <c:pt idx="22">
                  <c:v>186.2952888563112</c:v>
                </c:pt>
                <c:pt idx="23">
                  <c:v>199.39841590954933</c:v>
                </c:pt>
                <c:pt idx="24">
                  <c:v>211.53908475353853</c:v>
                </c:pt>
                <c:pt idx="25">
                  <c:v>222.78084433082276</c:v>
                </c:pt>
                <c:pt idx="26">
                  <c:v>234.3483663739531</c:v>
                </c:pt>
                <c:pt idx="27">
                  <c:v>244.910915540834</c:v>
                </c:pt>
              </c:numCache>
            </c:numRef>
          </c:val>
          <c:smooth val="1"/>
          <c:extLst>
            <c:ext xmlns:c16="http://schemas.microsoft.com/office/drawing/2014/chart" uri="{C3380CC4-5D6E-409C-BE32-E72D297353CC}">
              <c16:uniqueId val="{00000008-0BFD-4DBE-BC92-1A0511B1B756}"/>
            </c:ext>
          </c:extLst>
        </c:ser>
        <c:ser>
          <c:idx val="3"/>
          <c:order val="3"/>
          <c:tx>
            <c:strRef>
              <c:f>'LRMC Viewer'!$B$7</c:f>
              <c:strCache>
                <c:ptCount val="1"/>
                <c:pt idx="0">
                  <c:v>Long Run Marginal Cost Adjusted</c:v>
                </c:pt>
              </c:strCache>
            </c:strRef>
          </c:tx>
          <c:spPr>
            <a:ln w="28575">
              <a:solidFill>
                <a:schemeClr val="accent6"/>
              </a:solidFill>
            </a:ln>
          </c:spPr>
          <c:marker>
            <c:symbol val="none"/>
          </c:marker>
          <c:cat>
            <c:numRef>
              <c:f>'LRMC Viewer'!$D$5:$AR$5</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'LRMC Viewer'!$D$7:$AR$7</c:f>
              <c:numCache>
                <c:formatCode>0.0</c:formatCode>
                <c:ptCount val="41"/>
                <c:pt idx="0">
                  <c:v>248.90361056875787</c:v>
                </c:pt>
                <c:pt idx="1">
                  <c:v>246.06657400043412</c:v>
                </c:pt>
                <c:pt idx="2">
                  <c:v>236.1053274496968</c:v>
                </c:pt>
                <c:pt idx="3">
                  <c:v>232.03149865876856</c:v>
                </c:pt>
                <c:pt idx="4">
                  <c:v>225.71420911255811</c:v>
                </c:pt>
                <c:pt idx="5">
                  <c:v>186.8862955763783</c:v>
                </c:pt>
                <c:pt idx="6">
                  <c:v>178.89498370292623</c:v>
                </c:pt>
                <c:pt idx="7">
                  <c:v>185.58944264465106</c:v>
                </c:pt>
                <c:pt idx="8">
                  <c:v>194.47132364867841</c:v>
                </c:pt>
                <c:pt idx="9">
                  <c:v>195.62315056261576</c:v>
                </c:pt>
                <c:pt idx="10">
                  <c:v>190.03464695728346</c:v>
                </c:pt>
                <c:pt idx="11">
                  <c:v>233.13971825814627</c:v>
                </c:pt>
                <c:pt idx="12">
                  <c:v>217.5979262360753</c:v>
                </c:pt>
                <c:pt idx="13">
                  <c:v>202.43016845194126</c:v>
                </c:pt>
                <c:pt idx="14">
                  <c:v>197.59990194031701</c:v>
                </c:pt>
                <c:pt idx="15">
                  <c:v>193.20968029585671</c:v>
                </c:pt>
                <c:pt idx="16">
                  <c:v>198.5149332353617</c:v>
                </c:pt>
                <c:pt idx="17">
                  <c:v>203.56528360889109</c:v>
                </c:pt>
                <c:pt idx="18">
                  <c:v>212.08327147390608</c:v>
                </c:pt>
                <c:pt idx="19">
                  <c:v>217.10386920977379</c:v>
                </c:pt>
                <c:pt idx="20">
                  <c:v>221.0579658904627</c:v>
                </c:pt>
                <c:pt idx="21">
                  <c:v>224.95104470795684</c:v>
                </c:pt>
                <c:pt idx="22">
                  <c:v>227.92315335269996</c:v>
                </c:pt>
                <c:pt idx="23">
                  <c:v>230.5774671910994</c:v>
                </c:pt>
                <c:pt idx="24">
                  <c:v>232.50886417369554</c:v>
                </c:pt>
                <c:pt idx="25">
                  <c:v>238.34382141024213</c:v>
                </c:pt>
                <c:pt idx="26">
                  <c:v>242.08848546551195</c:v>
                </c:pt>
                <c:pt idx="27">
                  <c:v>244.91091554083397</c:v>
                </c:pt>
                <c:pt idx="28">
                  <c:v>247.64594552952872</c:v>
                </c:pt>
                <c:pt idx="29">
                  <c:v>250.37269970716</c:v>
                </c:pt>
                <c:pt idx="30">
                  <c:v>253.14326168703121</c:v>
                </c:pt>
                <c:pt idx="31">
                  <c:v>255.97810675583349</c:v>
                </c:pt>
                <c:pt idx="32">
                  <c:v>258.90921923883462</c:v>
                </c:pt>
                <c:pt idx="33">
                  <c:v>261.94578342119428</c:v>
                </c:pt>
                <c:pt idx="34">
                  <c:v>265.09626866809106</c:v>
                </c:pt>
                <c:pt idx="35">
                  <c:v>268.36562349605032</c:v>
                </c:pt>
                <c:pt idx="36">
                  <c:v>271.71595513092689</c:v>
                </c:pt>
                <c:pt idx="37">
                  <c:v>275.20022277802065</c:v>
                </c:pt>
                <c:pt idx="38">
                  <c:v>278.82340870009011</c:v>
                </c:pt>
                <c:pt idx="39">
                  <c:v>282.59103492032227</c:v>
                </c:pt>
                <c:pt idx="40">
                  <c:v>286.43607180570154</c:v>
                </c:pt>
              </c:numCache>
            </c:numRef>
          </c:val>
          <c:smooth val="1"/>
          <c:extLst>
            <c:ext xmlns:c16="http://schemas.microsoft.com/office/drawing/2014/chart" uri="{C3380CC4-5D6E-409C-BE32-E72D297353CC}">
              <c16:uniqueId val="{00000000-D533-4BF8-BB41-515A253FF2DC}"/>
            </c:ext>
          </c:extLst>
        </c:ser>
        <c:dLbls>
          <c:showLegendKey val="0"/>
          <c:showVal val="0"/>
          <c:showCatName val="0"/>
          <c:showSerName val="0"/>
          <c:showPercent val="0"/>
          <c:showBubbleSize val="0"/>
        </c:dLbls>
        <c:smooth val="0"/>
        <c:axId val="73261440"/>
        <c:axId val="73262976"/>
      </c:lineChart>
      <c:catAx>
        <c:axId val="73261440"/>
        <c:scaling>
          <c:orientation val="minMax"/>
        </c:scaling>
        <c:delete val="0"/>
        <c:axPos val="b"/>
        <c:numFmt formatCode="General" sourceLinked="0"/>
        <c:majorTickMark val="none"/>
        <c:minorTickMark val="none"/>
        <c:tickLblPos val="nextTo"/>
        <c:spPr>
          <a:noFill/>
          <a:ln w="9525" cap="flat" cmpd="sng" algn="ctr">
            <a:solidFill>
              <a:schemeClr val="bg2">
                <a:lumMod val="10000"/>
              </a:schemeClr>
            </a:solidFill>
            <a:round/>
          </a:ln>
          <a:effectLst/>
        </c:spPr>
        <c:txPr>
          <a:bodyPr rot="-60000000" vert="horz"/>
          <a:lstStyle/>
          <a:p>
            <a:pPr>
              <a:defRPr/>
            </a:pPr>
            <a:endParaRPr lang="en-US"/>
          </a:p>
        </c:txPr>
        <c:crossAx val="73262976"/>
        <c:crosses val="autoZero"/>
        <c:auto val="1"/>
        <c:lblAlgn val="ctr"/>
        <c:lblOffset val="100"/>
        <c:tickLblSkip val="5"/>
        <c:tickMarkSkip val="1"/>
        <c:noMultiLvlLbl val="0"/>
      </c:catAx>
      <c:valAx>
        <c:axId val="73262976"/>
        <c:scaling>
          <c:orientation val="minMax"/>
          <c:min val="0"/>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vert="horz"/>
          <a:lstStyle/>
          <a:p>
            <a:pPr>
              <a:defRPr/>
            </a:pPr>
            <a:endParaRPr lang="en-US"/>
          </a:p>
        </c:txPr>
        <c:crossAx val="73261440"/>
        <c:crosses val="autoZero"/>
        <c:crossBetween val="midCat"/>
      </c:valAx>
      <c:spPr>
        <a:noFill/>
        <a:ln>
          <a:noFill/>
        </a:ln>
        <a:effectLst/>
      </c:spPr>
    </c:plotArea>
    <c:legend>
      <c:legendPos val="r"/>
      <c:layout>
        <c:manualLayout>
          <c:xMode val="edge"/>
          <c:yMode val="edge"/>
          <c:x val="0.50553193418270581"/>
          <c:y val="5.6364622744534392E-4"/>
          <c:w val="0.49150061352340674"/>
          <c:h val="0.16721819422403744"/>
        </c:manualLayout>
      </c:layout>
      <c:overlay val="0"/>
    </c:legend>
    <c:plotVisOnly val="1"/>
    <c:dispBlanksAs val="gap"/>
    <c:showDLblsOverMax val="0"/>
  </c:chart>
  <c:spPr>
    <a:no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011" l="0.70000000000000007" r="0.70000000000000007" t="0.75000000000000011" header="0.30000000000000004" footer="0.30000000000000004"/>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839179193509941E-2"/>
          <c:y val="6.1022105858458513E-2"/>
          <c:w val="0.68181690924998029"/>
          <c:h val="0.93897789414154165"/>
        </c:manualLayout>
      </c:layout>
      <c:pieChart>
        <c:varyColors val="1"/>
        <c:ser>
          <c:idx val="0"/>
          <c:order val="0"/>
          <c:dPt>
            <c:idx val="0"/>
            <c:bubble3D val="0"/>
            <c:spPr>
              <a:solidFill>
                <a:schemeClr val="accent5"/>
              </a:solidFill>
              <a:ln w="19050">
                <a:solidFill>
                  <a:schemeClr val="lt1"/>
                </a:solidFill>
              </a:ln>
              <a:effectLst/>
            </c:spPr>
            <c:extLst>
              <c:ext xmlns:c16="http://schemas.microsoft.com/office/drawing/2014/chart" uri="{C3380CC4-5D6E-409C-BE32-E72D297353CC}">
                <c16:uniqueId val="{00000001-33CF-40AE-A82A-2B673316C1C8}"/>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33CF-40AE-A82A-2B673316C1C8}"/>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33CF-40AE-A82A-2B673316C1C8}"/>
              </c:ext>
            </c:extLst>
          </c:dPt>
          <c:dPt>
            <c:idx val="3"/>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7-33CF-40AE-A82A-2B673316C1C8}"/>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3CF-40AE-A82A-2B673316C1C8}"/>
              </c:ext>
            </c:extLst>
          </c:dPt>
          <c:cat>
            <c:strRef>
              <c:f>'LRMC Viewer'!$R$18:$R$22</c:f>
              <c:strCache>
                <c:ptCount val="5"/>
                <c:pt idx="0">
                  <c:v>Labour</c:v>
                </c:pt>
                <c:pt idx="1">
                  <c:v>Power</c:v>
                </c:pt>
                <c:pt idx="2">
                  <c:v>Consumables</c:v>
                </c:pt>
                <c:pt idx="3">
                  <c:v>Freight</c:v>
                </c:pt>
                <c:pt idx="4">
                  <c:v>Capital</c:v>
                </c:pt>
              </c:strCache>
            </c:strRef>
          </c:cat>
          <c:val>
            <c:numRef>
              <c:f>'LRMC Viewer'!$T$18:$T$22</c:f>
              <c:numCache>
                <c:formatCode>0%</c:formatCode>
                <c:ptCount val="5"/>
                <c:pt idx="0">
                  <c:v>9.0510421203778793E-2</c:v>
                </c:pt>
                <c:pt idx="1">
                  <c:v>0.16888903284500825</c:v>
                </c:pt>
                <c:pt idx="2">
                  <c:v>0.15898784582709602</c:v>
                </c:pt>
                <c:pt idx="3">
                  <c:v>0.43588113768846526</c:v>
                </c:pt>
                <c:pt idx="4">
                  <c:v>0.14573156243565163</c:v>
                </c:pt>
              </c:numCache>
            </c:numRef>
          </c:val>
          <c:extLst>
            <c:ext xmlns:c16="http://schemas.microsoft.com/office/drawing/2014/chart" uri="{C3380CC4-5D6E-409C-BE32-E72D297353CC}">
              <c16:uniqueId val="{00000000-8B8E-4092-9321-5C13D1E930FF}"/>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manualLayout>
          <c:xMode val="edge"/>
          <c:yMode val="edge"/>
          <c:x val="0.65058767420029684"/>
          <c:y val="0.14677135969347668"/>
          <c:w val="0.29927399984092901"/>
          <c:h val="0.6475992606234924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5691937912021188E-2"/>
          <c:y val="0.10618964122263182"/>
          <c:w val="0.95262147608022729"/>
          <c:h val="0.81421411436843372"/>
        </c:manualLayout>
      </c:layout>
      <c:areaChart>
        <c:grouping val="stacked"/>
        <c:varyColors val="0"/>
        <c:ser>
          <c:idx val="0"/>
          <c:order val="0"/>
          <c:tx>
            <c:strRef>
              <c:f>'Demand Viewer'!$B$9</c:f>
              <c:strCache>
                <c:ptCount val="1"/>
                <c:pt idx="0">
                  <c:v>N Consumption</c:v>
                </c:pt>
              </c:strCache>
            </c:strRef>
          </c:tx>
          <c:spPr>
            <a:solidFill>
              <a:schemeClr val="accent1"/>
            </a:solidFill>
            <a:ln>
              <a:noFill/>
            </a:ln>
            <a:effectLst/>
          </c:spPr>
          <c:dPt>
            <c:idx val="0"/>
            <c:bubble3D val="0"/>
            <c:extLst>
              <c:ext xmlns:c16="http://schemas.microsoft.com/office/drawing/2014/chart" uri="{C3380CC4-5D6E-409C-BE32-E72D297353CC}">
                <c16:uniqueId val="{00000000-52DC-4293-AE34-1CD1803B6351}"/>
              </c:ext>
            </c:extLst>
          </c:dPt>
          <c:cat>
            <c:numRef>
              <c:f>[0]!Years</c:f>
              <c:numCache>
                <c:formatCode>General</c:formatCode>
                <c:ptCount val="90"/>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pt idx="60">
                  <c:v>2021</c:v>
                </c:pt>
                <c:pt idx="61">
                  <c:v>2022</c:v>
                </c:pt>
                <c:pt idx="62">
                  <c:v>2023</c:v>
                </c:pt>
                <c:pt idx="63">
                  <c:v>2024</c:v>
                </c:pt>
                <c:pt idx="64">
                  <c:v>2025</c:v>
                </c:pt>
                <c:pt idx="65">
                  <c:v>2026</c:v>
                </c:pt>
                <c:pt idx="66">
                  <c:v>2027</c:v>
                </c:pt>
                <c:pt idx="67">
                  <c:v>2028</c:v>
                </c:pt>
                <c:pt idx="68">
                  <c:v>2029</c:v>
                </c:pt>
                <c:pt idx="69">
                  <c:v>2030</c:v>
                </c:pt>
                <c:pt idx="70">
                  <c:v>2031</c:v>
                </c:pt>
                <c:pt idx="71">
                  <c:v>2032</c:v>
                </c:pt>
                <c:pt idx="72">
                  <c:v>2033</c:v>
                </c:pt>
                <c:pt idx="73">
                  <c:v>2034</c:v>
                </c:pt>
                <c:pt idx="74">
                  <c:v>2035</c:v>
                </c:pt>
                <c:pt idx="75">
                  <c:v>2036</c:v>
                </c:pt>
                <c:pt idx="76">
                  <c:v>2037</c:v>
                </c:pt>
                <c:pt idx="77">
                  <c:v>2038</c:v>
                </c:pt>
                <c:pt idx="78">
                  <c:v>2039</c:v>
                </c:pt>
                <c:pt idx="79">
                  <c:v>2040</c:v>
                </c:pt>
                <c:pt idx="80">
                  <c:v>2041</c:v>
                </c:pt>
                <c:pt idx="81">
                  <c:v>2042</c:v>
                </c:pt>
                <c:pt idx="82">
                  <c:v>2043</c:v>
                </c:pt>
                <c:pt idx="83">
                  <c:v>2044</c:v>
                </c:pt>
                <c:pt idx="84">
                  <c:v>2045</c:v>
                </c:pt>
                <c:pt idx="85">
                  <c:v>2046</c:v>
                </c:pt>
                <c:pt idx="86">
                  <c:v>2047</c:v>
                </c:pt>
                <c:pt idx="87">
                  <c:v>2048</c:v>
                </c:pt>
                <c:pt idx="88">
                  <c:v>2049</c:v>
                </c:pt>
                <c:pt idx="89">
                  <c:v>2050</c:v>
                </c:pt>
              </c:numCache>
            </c:numRef>
          </c:cat>
          <c:val>
            <c:numRef>
              <c:f>[0]!RegionOnlyP2O5</c:f>
              <c:numCache>
                <c:formatCode>0.0</c:formatCode>
                <c:ptCount val="90"/>
                <c:pt idx="0">
                  <c:v>11.784400000000002</c:v>
                </c:pt>
                <c:pt idx="1">
                  <c:v>13.263399999999999</c:v>
                </c:pt>
                <c:pt idx="2">
                  <c:v>14.712800000000001</c:v>
                </c:pt>
                <c:pt idx="3">
                  <c:v>15.991999999999997</c:v>
                </c:pt>
                <c:pt idx="4">
                  <c:v>18.659399999999998</c:v>
                </c:pt>
                <c:pt idx="5">
                  <c:v>21.455500000000004</c:v>
                </c:pt>
                <c:pt idx="6">
                  <c:v>23.728000000000002</c:v>
                </c:pt>
                <c:pt idx="7">
                  <c:v>26.189399999999999</c:v>
                </c:pt>
                <c:pt idx="8">
                  <c:v>28.142600000000002</c:v>
                </c:pt>
                <c:pt idx="9">
                  <c:v>31.423100000000002</c:v>
                </c:pt>
                <c:pt idx="10">
                  <c:v>33.176600000000001</c:v>
                </c:pt>
                <c:pt idx="11">
                  <c:v>36.013199999999998</c:v>
                </c:pt>
                <c:pt idx="12">
                  <c:v>38.911500000000004</c:v>
                </c:pt>
                <c:pt idx="13">
                  <c:v>38.341799999999992</c:v>
                </c:pt>
                <c:pt idx="14">
                  <c:v>42.819500000000005</c:v>
                </c:pt>
                <c:pt idx="15">
                  <c:v>46.259900000000002</c:v>
                </c:pt>
                <c:pt idx="16">
                  <c:v>49.702800000000003</c:v>
                </c:pt>
                <c:pt idx="17">
                  <c:v>53.597699999999989</c:v>
                </c:pt>
                <c:pt idx="18">
                  <c:v>57.215200000000003</c:v>
                </c:pt>
                <c:pt idx="19">
                  <c:v>60.492699999999999</c:v>
                </c:pt>
                <c:pt idx="20">
                  <c:v>60.136099999999999</c:v>
                </c:pt>
                <c:pt idx="21">
                  <c:v>61.075299999999999</c:v>
                </c:pt>
                <c:pt idx="22">
                  <c:v>66.924099999999996</c:v>
                </c:pt>
                <c:pt idx="23">
                  <c:v>70.68719999999999</c:v>
                </c:pt>
                <c:pt idx="24">
                  <c:v>70.0501</c:v>
                </c:pt>
                <c:pt idx="25">
                  <c:v>72.2727</c:v>
                </c:pt>
                <c:pt idx="26">
                  <c:v>75.590199999999996</c:v>
                </c:pt>
                <c:pt idx="27">
                  <c:v>79.328099999999992</c:v>
                </c:pt>
                <c:pt idx="28">
                  <c:v>78.681399999999996</c:v>
                </c:pt>
                <c:pt idx="29">
                  <c:v>76.77709999999999</c:v>
                </c:pt>
                <c:pt idx="30">
                  <c:v>75.417000000000002</c:v>
                </c:pt>
                <c:pt idx="31">
                  <c:v>73.51939999999999</c:v>
                </c:pt>
                <c:pt idx="32">
                  <c:v>72.197000000000003</c:v>
                </c:pt>
                <c:pt idx="33">
                  <c:v>72.215400000000002</c:v>
                </c:pt>
                <c:pt idx="34">
                  <c:v>78.224600000000024</c:v>
                </c:pt>
                <c:pt idx="35">
                  <c:v>82.36399999999999</c:v>
                </c:pt>
                <c:pt idx="36">
                  <c:v>81.208600000000004</c:v>
                </c:pt>
                <c:pt idx="37">
                  <c:v>82.832200000000014</c:v>
                </c:pt>
                <c:pt idx="38">
                  <c:v>84.917599999999993</c:v>
                </c:pt>
                <c:pt idx="39">
                  <c:v>81.74073088999998</c:v>
                </c:pt>
                <c:pt idx="40">
                  <c:v>82.721443620000002</c:v>
                </c:pt>
                <c:pt idx="41">
                  <c:v>85.467340840000006</c:v>
                </c:pt>
                <c:pt idx="42">
                  <c:v>86.748671570000027</c:v>
                </c:pt>
                <c:pt idx="43">
                  <c:v>89.836482870000012</c:v>
                </c:pt>
                <c:pt idx="44">
                  <c:v>90.234597252000015</c:v>
                </c:pt>
                <c:pt idx="45">
                  <c:v>95.368035320000004</c:v>
                </c:pt>
                <c:pt idx="46">
                  <c:v>96.668511012123204</c:v>
                </c:pt>
                <c:pt idx="47">
                  <c:v>92.206034410600495</c:v>
                </c:pt>
                <c:pt idx="48">
                  <c:v>99.110111155031774</c:v>
                </c:pt>
                <c:pt idx="49">
                  <c:v>99.541892363564145</c:v>
                </c:pt>
                <c:pt idx="50">
                  <c:v>104.60147870975803</c:v>
                </c:pt>
                <c:pt idx="51">
                  <c:v>105.76033728327575</c:v>
                </c:pt>
                <c:pt idx="52">
                  <c:v>108.3161614686591</c:v>
                </c:pt>
                <c:pt idx="53">
                  <c:v>109.93474581665275</c:v>
                </c:pt>
                <c:pt idx="54">
                  <c:v>108.02362562897545</c:v>
                </c:pt>
                <c:pt idx="55">
                  <c:v>108.89350371267631</c:v>
                </c:pt>
                <c:pt idx="56">
                  <c:v>109.14208835115966</c:v>
                </c:pt>
                <c:pt idx="57">
                  <c:v>108.3664579674021</c:v>
                </c:pt>
                <c:pt idx="58">
                  <c:v>109.0561827854453</c:v>
                </c:pt>
                <c:pt idx="59">
                  <c:v>112.51548991249922</c:v>
                </c:pt>
                <c:pt idx="60">
                  <c:v>111.32088181123582</c:v>
                </c:pt>
                <c:pt idx="61">
                  <c:v>111.8958271327937</c:v>
                </c:pt>
                <c:pt idx="62">
                  <c:v>114.47803893187523</c:v>
                </c:pt>
                <c:pt idx="63">
                  <c:v>116.56598072081266</c:v>
                </c:pt>
                <c:pt idx="64">
                  <c:v>118.08713621536886</c:v>
                </c:pt>
                <c:pt idx="65">
                  <c:v>118.85505413794777</c:v>
                </c:pt>
                <c:pt idx="66">
                  <c:v>121.31086656947245</c:v>
                </c:pt>
                <c:pt idx="67">
                  <c:v>122.2579384916997</c:v>
                </c:pt>
                <c:pt idx="68">
                  <c:v>124.61914640957021</c:v>
                </c:pt>
                <c:pt idx="69">
                  <c:v>126.01640071140096</c:v>
                </c:pt>
                <c:pt idx="70">
                  <c:v>127.40326059166274</c:v>
                </c:pt>
                <c:pt idx="71">
                  <c:v>128.85090721533538</c:v>
                </c:pt>
                <c:pt idx="72">
                  <c:v>130.27612848793768</c:v>
                </c:pt>
                <c:pt idx="73">
                  <c:v>131.71841276494376</c:v>
                </c:pt>
                <c:pt idx="74">
                  <c:v>133.17611343720625</c:v>
                </c:pt>
                <c:pt idx="75">
                  <c:v>134.62863475248378</c:v>
                </c:pt>
                <c:pt idx="76">
                  <c:v>136.09248176112544</c:v>
                </c:pt>
                <c:pt idx="77">
                  <c:v>137.56300392473025</c:v>
                </c:pt>
                <c:pt idx="78">
                  <c:v>139.04591090218534</c:v>
                </c:pt>
                <c:pt idx="79">
                  <c:v>140.49903272588034</c:v>
                </c:pt>
                <c:pt idx="80">
                  <c:v>141.88301178714062</c:v>
                </c:pt>
                <c:pt idx="81">
                  <c:v>143.24240815920137</c:v>
                </c:pt>
                <c:pt idx="82">
                  <c:v>144.58399631237859</c:v>
                </c:pt>
                <c:pt idx="83">
                  <c:v>145.91719783560785</c:v>
                </c:pt>
                <c:pt idx="84">
                  <c:v>147.2442786739976</c:v>
                </c:pt>
                <c:pt idx="85">
                  <c:v>149.00198571491654</c:v>
                </c:pt>
                <c:pt idx="86">
                  <c:v>150.22355008634676</c:v>
                </c:pt>
                <c:pt idx="87">
                  <c:v>151.4524190014227</c:v>
                </c:pt>
                <c:pt idx="88">
                  <c:v>152.69067350899272</c:v>
                </c:pt>
                <c:pt idx="89">
                  <c:v>153.93181655321274</c:v>
                </c:pt>
              </c:numCache>
            </c:numRef>
          </c:val>
          <c:extLst>
            <c:ext xmlns:c16="http://schemas.microsoft.com/office/drawing/2014/chart" uri="{C3380CC4-5D6E-409C-BE32-E72D297353CC}">
              <c16:uniqueId val="{00000001-338E-4F44-BA96-3C50A8C757FC}"/>
            </c:ext>
          </c:extLst>
        </c:ser>
        <c:ser>
          <c:idx val="1"/>
          <c:order val="1"/>
          <c:tx>
            <c:strRef>
              <c:f>'Demand Viewer'!$B$10</c:f>
              <c:strCache>
                <c:ptCount val="1"/>
                <c:pt idx="0">
                  <c:v>P2O5 Consumption</c:v>
                </c:pt>
              </c:strCache>
            </c:strRef>
          </c:tx>
          <c:spPr>
            <a:solidFill>
              <a:schemeClr val="accent2"/>
            </a:solidFill>
            <a:ln>
              <a:noFill/>
            </a:ln>
            <a:effectLst/>
          </c:spPr>
          <c:cat>
            <c:numRef>
              <c:f>[0]!Years</c:f>
              <c:numCache>
                <c:formatCode>General</c:formatCode>
                <c:ptCount val="90"/>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pt idx="60">
                  <c:v>2021</c:v>
                </c:pt>
                <c:pt idx="61">
                  <c:v>2022</c:v>
                </c:pt>
                <c:pt idx="62">
                  <c:v>2023</c:v>
                </c:pt>
                <c:pt idx="63">
                  <c:v>2024</c:v>
                </c:pt>
                <c:pt idx="64">
                  <c:v>2025</c:v>
                </c:pt>
                <c:pt idx="65">
                  <c:v>2026</c:v>
                </c:pt>
                <c:pt idx="66">
                  <c:v>2027</c:v>
                </c:pt>
                <c:pt idx="67">
                  <c:v>2028</c:v>
                </c:pt>
                <c:pt idx="68">
                  <c:v>2029</c:v>
                </c:pt>
                <c:pt idx="69">
                  <c:v>2030</c:v>
                </c:pt>
                <c:pt idx="70">
                  <c:v>2031</c:v>
                </c:pt>
                <c:pt idx="71">
                  <c:v>2032</c:v>
                </c:pt>
                <c:pt idx="72">
                  <c:v>2033</c:v>
                </c:pt>
                <c:pt idx="73">
                  <c:v>2034</c:v>
                </c:pt>
                <c:pt idx="74">
                  <c:v>2035</c:v>
                </c:pt>
                <c:pt idx="75">
                  <c:v>2036</c:v>
                </c:pt>
                <c:pt idx="76">
                  <c:v>2037</c:v>
                </c:pt>
                <c:pt idx="77">
                  <c:v>2038</c:v>
                </c:pt>
                <c:pt idx="78">
                  <c:v>2039</c:v>
                </c:pt>
                <c:pt idx="79">
                  <c:v>2040</c:v>
                </c:pt>
                <c:pt idx="80">
                  <c:v>2041</c:v>
                </c:pt>
                <c:pt idx="81">
                  <c:v>2042</c:v>
                </c:pt>
                <c:pt idx="82">
                  <c:v>2043</c:v>
                </c:pt>
                <c:pt idx="83">
                  <c:v>2044</c:v>
                </c:pt>
                <c:pt idx="84">
                  <c:v>2045</c:v>
                </c:pt>
                <c:pt idx="85">
                  <c:v>2046</c:v>
                </c:pt>
                <c:pt idx="86">
                  <c:v>2047</c:v>
                </c:pt>
                <c:pt idx="87">
                  <c:v>2048</c:v>
                </c:pt>
                <c:pt idx="88">
                  <c:v>2049</c:v>
                </c:pt>
                <c:pt idx="89">
                  <c:v>2050</c:v>
                </c:pt>
              </c:numCache>
            </c:numRef>
          </c:cat>
          <c:val>
            <c:numRef>
              <c:f>[0]!RegionOnlyK2O</c:f>
              <c:numCache>
                <c:formatCode>0.0</c:formatCode>
                <c:ptCount val="90"/>
                <c:pt idx="0">
                  <c:v>11.011300000000002</c:v>
                </c:pt>
                <c:pt idx="1">
                  <c:v>11.7684</c:v>
                </c:pt>
                <c:pt idx="2">
                  <c:v>12.953899999999999</c:v>
                </c:pt>
                <c:pt idx="3">
                  <c:v>14.581899999999999</c:v>
                </c:pt>
                <c:pt idx="4">
                  <c:v>15.984000000000002</c:v>
                </c:pt>
                <c:pt idx="5">
                  <c:v>17.490399999999998</c:v>
                </c:pt>
                <c:pt idx="6">
                  <c:v>18.206799999999998</c:v>
                </c:pt>
                <c:pt idx="7">
                  <c:v>18.866400000000002</c:v>
                </c:pt>
                <c:pt idx="8">
                  <c:v>19.571600000000004</c:v>
                </c:pt>
                <c:pt idx="9">
                  <c:v>21.158999999999999</c:v>
                </c:pt>
                <c:pt idx="10">
                  <c:v>22.331300000000002</c:v>
                </c:pt>
                <c:pt idx="11">
                  <c:v>24.119399999999999</c:v>
                </c:pt>
                <c:pt idx="12">
                  <c:v>25.663700000000002</c:v>
                </c:pt>
                <c:pt idx="13">
                  <c:v>24.153200000000002</c:v>
                </c:pt>
                <c:pt idx="14">
                  <c:v>25.614899999999999</c:v>
                </c:pt>
                <c:pt idx="15">
                  <c:v>27.9</c:v>
                </c:pt>
                <c:pt idx="16">
                  <c:v>29.064599999999999</c:v>
                </c:pt>
                <c:pt idx="17">
                  <c:v>30.455299999999998</c:v>
                </c:pt>
                <c:pt idx="18">
                  <c:v>32.017500000000005</c:v>
                </c:pt>
                <c:pt idx="19">
                  <c:v>31.840699999999998</c:v>
                </c:pt>
                <c:pt idx="20">
                  <c:v>31.394599999999997</c:v>
                </c:pt>
                <c:pt idx="21">
                  <c:v>31.152699999999996</c:v>
                </c:pt>
                <c:pt idx="22">
                  <c:v>33.174300000000002</c:v>
                </c:pt>
                <c:pt idx="23">
                  <c:v>34.4221</c:v>
                </c:pt>
                <c:pt idx="24">
                  <c:v>33.4636</c:v>
                </c:pt>
                <c:pt idx="25">
                  <c:v>34.833100000000009</c:v>
                </c:pt>
                <c:pt idx="26">
                  <c:v>36.2639</c:v>
                </c:pt>
                <c:pt idx="27">
                  <c:v>37.512900000000002</c:v>
                </c:pt>
                <c:pt idx="28">
                  <c:v>37.478099999999998</c:v>
                </c:pt>
                <c:pt idx="29">
                  <c:v>35.837100000000007</c:v>
                </c:pt>
                <c:pt idx="30">
                  <c:v>35.071800000000003</c:v>
                </c:pt>
                <c:pt idx="31">
                  <c:v>31.124599999999997</c:v>
                </c:pt>
                <c:pt idx="32">
                  <c:v>28.877800000000001</c:v>
                </c:pt>
                <c:pt idx="33">
                  <c:v>29.483700000000002</c:v>
                </c:pt>
                <c:pt idx="34">
                  <c:v>30.895499999999995</c:v>
                </c:pt>
                <c:pt idx="35">
                  <c:v>31.029500000000002</c:v>
                </c:pt>
                <c:pt idx="36">
                  <c:v>33.224299999999999</c:v>
                </c:pt>
                <c:pt idx="37">
                  <c:v>33.136800000000001</c:v>
                </c:pt>
                <c:pt idx="38">
                  <c:v>33.203099999999999</c:v>
                </c:pt>
                <c:pt idx="39">
                  <c:v>32.423557262197029</c:v>
                </c:pt>
                <c:pt idx="40">
                  <c:v>32.973785011595908</c:v>
                </c:pt>
                <c:pt idx="41">
                  <c:v>33.328968839337435</c:v>
                </c:pt>
                <c:pt idx="42">
                  <c:v>34.544470298524303</c:v>
                </c:pt>
                <c:pt idx="43">
                  <c:v>37.045208097661927</c:v>
                </c:pt>
                <c:pt idx="44">
                  <c:v>36.191504128706171</c:v>
                </c:pt>
                <c:pt idx="45">
                  <c:v>37.501012400172186</c:v>
                </c:pt>
                <c:pt idx="46">
                  <c:v>37.430791133317854</c:v>
                </c:pt>
                <c:pt idx="47">
                  <c:v>32.923952108688624</c:v>
                </c:pt>
                <c:pt idx="48">
                  <c:v>38.463766709872814</c:v>
                </c:pt>
                <c:pt idx="49">
                  <c:v>42.518007767268237</c:v>
                </c:pt>
                <c:pt idx="50">
                  <c:v>43.457233131680461</c:v>
                </c:pt>
                <c:pt idx="51">
                  <c:v>44.933039030368874</c:v>
                </c:pt>
                <c:pt idx="52">
                  <c:v>44.283364024414404</c:v>
                </c:pt>
                <c:pt idx="53">
                  <c:v>45.782987988984061</c:v>
                </c:pt>
                <c:pt idx="54">
                  <c:v>44.945072727285961</c:v>
                </c:pt>
                <c:pt idx="55">
                  <c:v>45.802733798168738</c:v>
                </c:pt>
                <c:pt idx="56">
                  <c:v>47.141640596198535</c:v>
                </c:pt>
                <c:pt idx="57">
                  <c:v>45.732436514639474</c:v>
                </c:pt>
                <c:pt idx="58">
                  <c:v>46.243329142951133</c:v>
                </c:pt>
                <c:pt idx="59">
                  <c:v>48.12206120307313</c:v>
                </c:pt>
                <c:pt idx="60">
                  <c:v>49.299268487228062</c:v>
                </c:pt>
                <c:pt idx="61">
                  <c:v>46.162206654087512</c:v>
                </c:pt>
                <c:pt idx="62">
                  <c:v>47.119115351989223</c:v>
                </c:pt>
                <c:pt idx="63">
                  <c:v>49.401697316274714</c:v>
                </c:pt>
                <c:pt idx="64">
                  <c:v>50.48496825952153</c:v>
                </c:pt>
                <c:pt idx="65">
                  <c:v>51.603224076344077</c:v>
                </c:pt>
                <c:pt idx="66">
                  <c:v>52.876916071316771</c:v>
                </c:pt>
                <c:pt idx="67">
                  <c:v>53.626615393394161</c:v>
                </c:pt>
                <c:pt idx="68">
                  <c:v>54.707311246368604</c:v>
                </c:pt>
                <c:pt idx="69">
                  <c:v>55.3662790910981</c:v>
                </c:pt>
                <c:pt idx="70">
                  <c:v>56.026128122566909</c:v>
                </c:pt>
                <c:pt idx="71">
                  <c:v>56.716104125397528</c:v>
                </c:pt>
                <c:pt idx="72">
                  <c:v>57.392108228197777</c:v>
                </c:pt>
                <c:pt idx="73">
                  <c:v>58.076355061500905</c:v>
                </c:pt>
                <c:pt idx="74">
                  <c:v>58.767473413511723</c:v>
                </c:pt>
                <c:pt idx="75">
                  <c:v>59.456512751668171</c:v>
                </c:pt>
                <c:pt idx="76">
                  <c:v>60.151349337962053</c:v>
                </c:pt>
                <c:pt idx="77">
                  <c:v>60.849852172666537</c:v>
                </c:pt>
                <c:pt idx="78">
                  <c:v>61.554400569585638</c:v>
                </c:pt>
                <c:pt idx="79">
                  <c:v>62.252344108533777</c:v>
                </c:pt>
                <c:pt idx="80">
                  <c:v>62.910603320175554</c:v>
                </c:pt>
                <c:pt idx="81">
                  <c:v>63.559187655875981</c:v>
                </c:pt>
                <c:pt idx="82">
                  <c:v>64.202168847379212</c:v>
                </c:pt>
                <c:pt idx="83">
                  <c:v>64.842829899124652</c:v>
                </c:pt>
                <c:pt idx="84">
                  <c:v>65.483309084669855</c:v>
                </c:pt>
                <c:pt idx="85">
                  <c:v>66.248518563891707</c:v>
                </c:pt>
                <c:pt idx="86">
                  <c:v>66.861291778075866</c:v>
                </c:pt>
                <c:pt idx="87">
                  <c:v>67.485542860467149</c:v>
                </c:pt>
                <c:pt idx="88">
                  <c:v>68.118524404593913</c:v>
                </c:pt>
                <c:pt idx="89">
                  <c:v>68.759135423631022</c:v>
                </c:pt>
              </c:numCache>
            </c:numRef>
          </c:val>
          <c:extLst>
            <c:ext xmlns:c16="http://schemas.microsoft.com/office/drawing/2014/chart" uri="{C3380CC4-5D6E-409C-BE32-E72D297353CC}">
              <c16:uniqueId val="{00000002-338E-4F44-BA96-3C50A8C757FC}"/>
            </c:ext>
          </c:extLst>
        </c:ser>
        <c:ser>
          <c:idx val="2"/>
          <c:order val="2"/>
          <c:tx>
            <c:strRef>
              <c:f>'Demand Viewer'!$B$11</c:f>
              <c:strCache>
                <c:ptCount val="1"/>
                <c:pt idx="0">
                  <c:v>K2O Consumption</c:v>
                </c:pt>
              </c:strCache>
            </c:strRef>
          </c:tx>
          <c:spPr>
            <a:solidFill>
              <a:schemeClr val="accent3"/>
            </a:solidFill>
            <a:ln>
              <a:noFill/>
            </a:ln>
            <a:effectLst/>
          </c:spPr>
          <c:cat>
            <c:numRef>
              <c:f>[0]!Years</c:f>
              <c:numCache>
                <c:formatCode>General</c:formatCode>
                <c:ptCount val="90"/>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pt idx="60">
                  <c:v>2021</c:v>
                </c:pt>
                <c:pt idx="61">
                  <c:v>2022</c:v>
                </c:pt>
                <c:pt idx="62">
                  <c:v>2023</c:v>
                </c:pt>
                <c:pt idx="63">
                  <c:v>2024</c:v>
                </c:pt>
                <c:pt idx="64">
                  <c:v>2025</c:v>
                </c:pt>
                <c:pt idx="65">
                  <c:v>2026</c:v>
                </c:pt>
                <c:pt idx="66">
                  <c:v>2027</c:v>
                </c:pt>
                <c:pt idx="67">
                  <c:v>2028</c:v>
                </c:pt>
                <c:pt idx="68">
                  <c:v>2029</c:v>
                </c:pt>
                <c:pt idx="69">
                  <c:v>2030</c:v>
                </c:pt>
                <c:pt idx="70">
                  <c:v>2031</c:v>
                </c:pt>
                <c:pt idx="71">
                  <c:v>2032</c:v>
                </c:pt>
                <c:pt idx="72">
                  <c:v>2033</c:v>
                </c:pt>
                <c:pt idx="73">
                  <c:v>2034</c:v>
                </c:pt>
                <c:pt idx="74">
                  <c:v>2035</c:v>
                </c:pt>
                <c:pt idx="75">
                  <c:v>2036</c:v>
                </c:pt>
                <c:pt idx="76">
                  <c:v>2037</c:v>
                </c:pt>
                <c:pt idx="77">
                  <c:v>2038</c:v>
                </c:pt>
                <c:pt idx="78">
                  <c:v>2039</c:v>
                </c:pt>
                <c:pt idx="79">
                  <c:v>2040</c:v>
                </c:pt>
                <c:pt idx="80">
                  <c:v>2041</c:v>
                </c:pt>
                <c:pt idx="81">
                  <c:v>2042</c:v>
                </c:pt>
                <c:pt idx="82">
                  <c:v>2043</c:v>
                </c:pt>
                <c:pt idx="83">
                  <c:v>2044</c:v>
                </c:pt>
                <c:pt idx="84">
                  <c:v>2045</c:v>
                </c:pt>
                <c:pt idx="85">
                  <c:v>2046</c:v>
                </c:pt>
                <c:pt idx="86">
                  <c:v>2047</c:v>
                </c:pt>
                <c:pt idx="87">
                  <c:v>2048</c:v>
                </c:pt>
                <c:pt idx="88">
                  <c:v>2049</c:v>
                </c:pt>
                <c:pt idx="89">
                  <c:v>2050</c:v>
                </c:pt>
              </c:numCache>
            </c:numRef>
          </c:cat>
          <c:val>
            <c:numRef>
              <c:f>[0]!RegionOnlyN</c:f>
              <c:numCache>
                <c:formatCode>0.0</c:formatCode>
                <c:ptCount val="90"/>
                <c:pt idx="0">
                  <c:v>8.8363999999999994</c:v>
                </c:pt>
                <c:pt idx="1">
                  <c:v>8.9850999999999992</c:v>
                </c:pt>
                <c:pt idx="2">
                  <c:v>9.7114999999999991</c:v>
                </c:pt>
                <c:pt idx="3">
                  <c:v>10.56</c:v>
                </c:pt>
                <c:pt idx="4">
                  <c:v>11.625299999999999</c:v>
                </c:pt>
                <c:pt idx="5">
                  <c:v>12.332900000000002</c:v>
                </c:pt>
                <c:pt idx="6">
                  <c:v>13.388999999999998</c:v>
                </c:pt>
                <c:pt idx="7">
                  <c:v>13.981699999999998</c:v>
                </c:pt>
                <c:pt idx="8">
                  <c:v>14.649199999999999</c:v>
                </c:pt>
                <c:pt idx="9">
                  <c:v>15.763999999999999</c:v>
                </c:pt>
                <c:pt idx="10">
                  <c:v>16.525500000000005</c:v>
                </c:pt>
                <c:pt idx="11">
                  <c:v>17.666400000000003</c:v>
                </c:pt>
                <c:pt idx="12">
                  <c:v>19.862200000000001</c:v>
                </c:pt>
                <c:pt idx="13">
                  <c:v>18.841699999999999</c:v>
                </c:pt>
                <c:pt idx="14">
                  <c:v>20.668500000000002</c:v>
                </c:pt>
                <c:pt idx="15">
                  <c:v>22.326400000000007</c:v>
                </c:pt>
                <c:pt idx="16">
                  <c:v>22.315200000000001</c:v>
                </c:pt>
                <c:pt idx="17">
                  <c:v>23.914900000000003</c:v>
                </c:pt>
                <c:pt idx="18">
                  <c:v>23.407799999999995</c:v>
                </c:pt>
                <c:pt idx="19">
                  <c:v>23.826399999999992</c:v>
                </c:pt>
                <c:pt idx="20">
                  <c:v>23.263900000000003</c:v>
                </c:pt>
                <c:pt idx="21">
                  <c:v>22.2546</c:v>
                </c:pt>
                <c:pt idx="22">
                  <c:v>24.848000000000003</c:v>
                </c:pt>
                <c:pt idx="23">
                  <c:v>25.430199999999999</c:v>
                </c:pt>
                <c:pt idx="24">
                  <c:v>25.145699999999998</c:v>
                </c:pt>
                <c:pt idx="25">
                  <c:v>25.651800000000001</c:v>
                </c:pt>
                <c:pt idx="26">
                  <c:v>26.885500000000004</c:v>
                </c:pt>
                <c:pt idx="27">
                  <c:v>27.4984</c:v>
                </c:pt>
                <c:pt idx="28">
                  <c:v>26.262799999999995</c:v>
                </c:pt>
                <c:pt idx="29">
                  <c:v>24.3202</c:v>
                </c:pt>
                <c:pt idx="30">
                  <c:v>23.595999999999997</c:v>
                </c:pt>
                <c:pt idx="31">
                  <c:v>20.547099999999997</c:v>
                </c:pt>
                <c:pt idx="32">
                  <c:v>19.1417</c:v>
                </c:pt>
                <c:pt idx="33">
                  <c:v>20.037500000000005</c:v>
                </c:pt>
                <c:pt idx="34">
                  <c:v>20.640899999999998</c:v>
                </c:pt>
                <c:pt idx="35">
                  <c:v>20.788</c:v>
                </c:pt>
                <c:pt idx="36">
                  <c:v>22.449300000000004</c:v>
                </c:pt>
                <c:pt idx="37">
                  <c:v>21.841499999999993</c:v>
                </c:pt>
                <c:pt idx="38">
                  <c:v>21.980400000000003</c:v>
                </c:pt>
                <c:pt idx="39">
                  <c:v>21.796358000000005</c:v>
                </c:pt>
                <c:pt idx="40">
                  <c:v>23.192126000000005</c:v>
                </c:pt>
                <c:pt idx="41">
                  <c:v>23.196931999999997</c:v>
                </c:pt>
                <c:pt idx="42">
                  <c:v>25.971311590000003</c:v>
                </c:pt>
                <c:pt idx="43">
                  <c:v>27.131530229999996</c:v>
                </c:pt>
                <c:pt idx="44">
                  <c:v>26.119266116000002</c:v>
                </c:pt>
                <c:pt idx="45">
                  <c:v>26.278251709999999</c:v>
                </c:pt>
                <c:pt idx="46">
                  <c:v>29.241232</c:v>
                </c:pt>
                <c:pt idx="47">
                  <c:v>23.490466999999995</c:v>
                </c:pt>
                <c:pt idx="48">
                  <c:v>23.069647999999997</c:v>
                </c:pt>
                <c:pt idx="49">
                  <c:v>28.063158549999997</c:v>
                </c:pt>
                <c:pt idx="50">
                  <c:v>29.166328999999998</c:v>
                </c:pt>
                <c:pt idx="51">
                  <c:v>28.08708250478055</c:v>
                </c:pt>
                <c:pt idx="52">
                  <c:v>30.389687895153777</c:v>
                </c:pt>
                <c:pt idx="53">
                  <c:v>33.624477150594302</c:v>
                </c:pt>
                <c:pt idx="54">
                  <c:v>34.741222328656015</c:v>
                </c:pt>
                <c:pt idx="55">
                  <c:v>35.933028104999664</c:v>
                </c:pt>
                <c:pt idx="56">
                  <c:v>37.90386209546395</c:v>
                </c:pt>
                <c:pt idx="57">
                  <c:v>37.477830965095407</c:v>
                </c:pt>
                <c:pt idx="58">
                  <c:v>36.349796873699667</c:v>
                </c:pt>
                <c:pt idx="59">
                  <c:v>39.635089112584055</c:v>
                </c:pt>
                <c:pt idx="60">
                  <c:v>40.744221223474455</c:v>
                </c:pt>
                <c:pt idx="61">
                  <c:v>35.478600498029017</c:v>
                </c:pt>
                <c:pt idx="62">
                  <c:v>36.76133924582043</c:v>
                </c:pt>
                <c:pt idx="63">
                  <c:v>38.974502682554984</c:v>
                </c:pt>
                <c:pt idx="64">
                  <c:v>40.739232180223489</c:v>
                </c:pt>
                <c:pt idx="65">
                  <c:v>42.001128413421128</c:v>
                </c:pt>
                <c:pt idx="66">
                  <c:v>42.836904425288353</c:v>
                </c:pt>
                <c:pt idx="67">
                  <c:v>43.118978801691938</c:v>
                </c:pt>
                <c:pt idx="68">
                  <c:v>43.60263931474725</c:v>
                </c:pt>
                <c:pt idx="69">
                  <c:v>44.230799805308081</c:v>
                </c:pt>
                <c:pt idx="70">
                  <c:v>44.864188027927703</c:v>
                </c:pt>
                <c:pt idx="71">
                  <c:v>45.533444284817875</c:v>
                </c:pt>
                <c:pt idx="72">
                  <c:v>46.188477298362372</c:v>
                </c:pt>
                <c:pt idx="73">
                  <c:v>46.852413964541398</c:v>
                </c:pt>
                <c:pt idx="74">
                  <c:v>47.523477730663899</c:v>
                </c:pt>
                <c:pt idx="75">
                  <c:v>48.196678533916817</c:v>
                </c:pt>
                <c:pt idx="76">
                  <c:v>48.876440282319976</c:v>
                </c:pt>
                <c:pt idx="77">
                  <c:v>49.559480672642607</c:v>
                </c:pt>
                <c:pt idx="78">
                  <c:v>50.248830987247253</c:v>
                </c:pt>
                <c:pt idx="79">
                  <c:v>50.935273948764696</c:v>
                </c:pt>
                <c:pt idx="80">
                  <c:v>51.592849415654413</c:v>
                </c:pt>
                <c:pt idx="81">
                  <c:v>52.248398973705918</c:v>
                </c:pt>
                <c:pt idx="82">
                  <c:v>52.905626134991671</c:v>
                </c:pt>
                <c:pt idx="83">
                  <c:v>53.565882565576949</c:v>
                </c:pt>
                <c:pt idx="84">
                  <c:v>54.230953580510075</c:v>
                </c:pt>
                <c:pt idx="85">
                  <c:v>54.996631966841655</c:v>
                </c:pt>
                <c:pt idx="86">
                  <c:v>55.650054274028356</c:v>
                </c:pt>
                <c:pt idx="87">
                  <c:v>56.321223391884644</c:v>
                </c:pt>
                <c:pt idx="88">
                  <c:v>57.009269652126136</c:v>
                </c:pt>
                <c:pt idx="89">
                  <c:v>57.713432134985148</c:v>
                </c:pt>
              </c:numCache>
            </c:numRef>
          </c:val>
          <c:extLst>
            <c:ext xmlns:c16="http://schemas.microsoft.com/office/drawing/2014/chart" uri="{C3380CC4-5D6E-409C-BE32-E72D297353CC}">
              <c16:uniqueId val="{00000003-338E-4F44-BA96-3C50A8C757FC}"/>
            </c:ext>
          </c:extLst>
        </c:ser>
        <c:dLbls>
          <c:showLegendKey val="0"/>
          <c:showVal val="0"/>
          <c:showCatName val="0"/>
          <c:showSerName val="0"/>
          <c:showPercent val="0"/>
          <c:showBubbleSize val="0"/>
        </c:dLbls>
        <c:axId val="73052544"/>
        <c:axId val="73054080"/>
      </c:areaChart>
      <c:catAx>
        <c:axId val="73052544"/>
        <c:scaling>
          <c:orientation val="minMax"/>
        </c:scaling>
        <c:delete val="0"/>
        <c:axPos val="b"/>
        <c:numFmt formatCode="General" sourceLinked="1"/>
        <c:majorTickMark val="none"/>
        <c:minorTickMark val="none"/>
        <c:tickLblPos val="nextTo"/>
        <c:spPr>
          <a:noFill/>
          <a:ln w="9525" cap="flat" cmpd="sng" algn="ctr">
            <a:solidFill>
              <a:schemeClr val="bg2">
                <a:lumMod val="10000"/>
              </a:schemeClr>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mn-lt"/>
                <a:ea typeface="+mn-ea"/>
                <a:cs typeface="+mn-cs"/>
              </a:defRPr>
            </a:pPr>
            <a:endParaRPr lang="en-US"/>
          </a:p>
        </c:txPr>
        <c:crossAx val="73054080"/>
        <c:crosses val="autoZero"/>
        <c:auto val="1"/>
        <c:lblAlgn val="ctr"/>
        <c:lblOffset val="100"/>
        <c:tickLblSkip val="1"/>
        <c:noMultiLvlLbl val="0"/>
      </c:catAx>
      <c:valAx>
        <c:axId val="73054080"/>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73052544"/>
        <c:crosses val="autoZero"/>
        <c:crossBetween val="midCat"/>
      </c:valAx>
      <c:spPr>
        <a:noFill/>
        <a:ln>
          <a:noFill/>
        </a:ln>
        <a:effectLst/>
      </c:spPr>
    </c:plotArea>
    <c:legend>
      <c:legendPos val="b"/>
      <c:layout>
        <c:manualLayout>
          <c:xMode val="edge"/>
          <c:yMode val="edge"/>
          <c:x val="0.35349712645597176"/>
          <c:y val="8.9519792607645227E-2"/>
          <c:w val="0.29263254311897713"/>
          <c:h val="4.0030350897540395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mailto:mauricio.fortuna@crugroup.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1079499</xdr:colOff>
      <xdr:row>0</xdr:row>
      <xdr:rowOff>104775</xdr:rowOff>
    </xdr:from>
    <xdr:to>
      <xdr:col>4</xdr:col>
      <xdr:colOff>876300</xdr:colOff>
      <xdr:row>0</xdr:row>
      <xdr:rowOff>857249</xdr:rowOff>
    </xdr:to>
    <xdr:sp macro="" textlink="">
      <xdr:nvSpPr>
        <xdr:cNvPr id="2" name="TextBox 1">
          <a:hlinkClick xmlns:r="http://schemas.openxmlformats.org/officeDocument/2006/relationships" r:id="rId1"/>
          <a:extLst>
            <a:ext uri="{FF2B5EF4-FFF2-40B4-BE49-F238E27FC236}">
              <a16:creationId xmlns:a16="http://schemas.microsoft.com/office/drawing/2014/main" id="{080E943F-526C-40E5-9515-6DADA4E89A2E}"/>
            </a:ext>
          </a:extLst>
        </xdr:cNvPr>
        <xdr:cNvSpPr txBox="1"/>
      </xdr:nvSpPr>
      <xdr:spPr>
        <a:xfrm>
          <a:off x="1079499" y="104775"/>
          <a:ext cx="3454401" cy="752474"/>
        </a:xfrm>
        <a:prstGeom prst="rect">
          <a:avLst/>
        </a:prstGeom>
        <a:solidFill>
          <a:schemeClr val="bg1">
            <a:lumMod val="9500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Bef>
              <a:spcPts val="300"/>
            </a:spcBef>
          </a:pPr>
          <a:r>
            <a:rPr lang="en-GB" sz="900" b="1">
              <a:latin typeface="Arial" panose="020B0604020202020204" pitchFamily="34" charset="0"/>
              <a:cs typeface="Arial" panose="020B0604020202020204" pitchFamily="34" charset="0"/>
            </a:rPr>
            <a:t>Contact the editor</a:t>
          </a:r>
        </a:p>
        <a:p>
          <a:pPr>
            <a:spcBef>
              <a:spcPts val="300"/>
            </a:spcBef>
          </a:pPr>
          <a:r>
            <a:rPr lang="en-GB" sz="900" b="0" i="1">
              <a:latin typeface="Arial" panose="020B0604020202020204" pitchFamily="34" charset="0"/>
              <a:cs typeface="Arial" panose="020B0604020202020204" pitchFamily="34" charset="0"/>
            </a:rPr>
            <a:t>Maria</a:t>
          </a:r>
          <a:r>
            <a:rPr lang="en-GB" sz="900" b="0" i="1" baseline="0">
              <a:latin typeface="Arial" panose="020B0604020202020204" pitchFamily="34" charset="0"/>
              <a:cs typeface="Arial" panose="020B0604020202020204" pitchFamily="34" charset="0"/>
            </a:rPr>
            <a:t> Gamboa-Delgado</a:t>
          </a:r>
          <a:r>
            <a:rPr lang="en-GB" sz="900" b="0" baseline="0">
              <a:latin typeface="Arial" panose="020B0604020202020204" pitchFamily="34" charset="0"/>
              <a:cs typeface="Arial" panose="020B0604020202020204" pitchFamily="34" charset="0"/>
            </a:rPr>
            <a:t>, Analyst, Phosphates</a:t>
          </a:r>
        </a:p>
        <a:p>
          <a:pPr>
            <a:spcBef>
              <a:spcPts val="300"/>
            </a:spcBef>
          </a:pPr>
          <a:r>
            <a:rPr lang="en-GB" sz="900" b="0" u="sng" baseline="0">
              <a:solidFill>
                <a:schemeClr val="accent1"/>
              </a:solidFill>
              <a:latin typeface="Arial" panose="020B0604020202020204" pitchFamily="34" charset="0"/>
              <a:cs typeface="Arial" panose="020B0604020202020204" pitchFamily="34" charset="0"/>
            </a:rPr>
            <a:t>maria.gamboa@crugroup.com</a:t>
          </a:r>
        </a:p>
        <a:p>
          <a:pPr>
            <a:spcBef>
              <a:spcPts val="300"/>
            </a:spcBef>
          </a:pPr>
          <a:r>
            <a:rPr lang="en-GB" sz="900" b="0" baseline="0">
              <a:latin typeface="Arial" panose="020B0604020202020204" pitchFamily="34" charset="0"/>
              <a:cs typeface="Arial" panose="020B0604020202020204" pitchFamily="34" charset="0"/>
            </a:rPr>
            <a:t>+44 20 7903 2151</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1556655</xdr:colOff>
      <xdr:row>18</xdr:row>
      <xdr:rowOff>152399</xdr:rowOff>
    </xdr:from>
    <xdr:to>
      <xdr:col>16</xdr:col>
      <xdr:colOff>48303</xdr:colOff>
      <xdr:row>41</xdr:row>
      <xdr:rowOff>4082</xdr:rowOff>
    </xdr:to>
    <xdr:graphicFrame macro="">
      <xdr:nvGraphicFramePr>
        <xdr:cNvPr id="2" name="Chart 1">
          <a:extLst>
            <a:ext uri="{FF2B5EF4-FFF2-40B4-BE49-F238E27FC236}">
              <a16:creationId xmlns:a16="http://schemas.microsoft.com/office/drawing/2014/main" id="{DCFB71BF-3E91-4554-AA36-EC78F3353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261937</xdr:colOff>
      <xdr:row>15</xdr:row>
      <xdr:rowOff>154779</xdr:rowOff>
    </xdr:from>
    <xdr:to>
      <xdr:col>25</xdr:col>
      <xdr:colOff>302417</xdr:colOff>
      <xdr:row>25</xdr:row>
      <xdr:rowOff>21429</xdr:rowOff>
    </xdr:to>
    <xdr:graphicFrame macro="">
      <xdr:nvGraphicFramePr>
        <xdr:cNvPr id="3" name="Chart 2">
          <a:extLst>
            <a:ext uri="{FF2B5EF4-FFF2-40B4-BE49-F238E27FC236}">
              <a16:creationId xmlns:a16="http://schemas.microsoft.com/office/drawing/2014/main" id="{CA178A2A-F9DD-4788-94E0-7DDB14263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273845</xdr:colOff>
      <xdr:row>0</xdr:row>
      <xdr:rowOff>0</xdr:rowOff>
    </xdr:from>
    <xdr:to>
      <xdr:col>0</xdr:col>
      <xdr:colOff>778669</xdr:colOff>
      <xdr:row>0</xdr:row>
      <xdr:rowOff>497264</xdr:rowOff>
    </xdr:to>
    <xdr:pic>
      <xdr:nvPicPr>
        <xdr:cNvPr id="6" name="Picture 5">
          <a:extLst>
            <a:ext uri="{FF2B5EF4-FFF2-40B4-BE49-F238E27FC236}">
              <a16:creationId xmlns:a16="http://schemas.microsoft.com/office/drawing/2014/main" id="{1F701106-3E12-ECBE-1486-F18E8C05B971}"/>
            </a:ext>
          </a:extLst>
        </xdr:cNvPr>
        <xdr:cNvPicPr>
          <a:picLocks noChangeAspect="1"/>
        </xdr:cNvPicPr>
      </xdr:nvPicPr>
      <xdr:blipFill>
        <a:blip xmlns:r="http://schemas.openxmlformats.org/officeDocument/2006/relationships" r:embed="rId3"/>
        <a:stretch>
          <a:fillRect/>
        </a:stretch>
      </xdr:blipFill>
      <xdr:spPr>
        <a:xfrm>
          <a:off x="273845" y="0"/>
          <a:ext cx="504824" cy="497264"/>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0.02409</cdr:x>
      <cdr:y>0</cdr:y>
    </cdr:from>
    <cdr:to>
      <cdr:x>1</cdr:x>
      <cdr:y>0.12299</cdr:y>
    </cdr:to>
    <cdr:sp macro="" textlink="">
      <cdr:nvSpPr>
        <cdr:cNvPr id="2" name="TextBox 1">
          <a:extLst xmlns:a="http://schemas.openxmlformats.org/drawingml/2006/main">
            <a:ext uri="{FF2B5EF4-FFF2-40B4-BE49-F238E27FC236}">
              <a16:creationId xmlns:a16="http://schemas.microsoft.com/office/drawing/2014/main" id="{B2F6F919-8596-4250-A8FB-72F4F6ABD15C}"/>
            </a:ext>
          </a:extLst>
        </cdr:cNvPr>
        <cdr:cNvSpPr txBox="1"/>
      </cdr:nvSpPr>
      <cdr:spPr>
        <a:xfrm xmlns:a="http://schemas.openxmlformats.org/drawingml/2006/main">
          <a:off x="189634" y="0"/>
          <a:ext cx="7681479" cy="5195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Long Run Marginal Costs</a:t>
          </a:r>
          <a:endParaRPr lang="en-GB" sz="1200" baseline="0">
            <a:latin typeface="Arial" panose="020B0604020202020204" pitchFamily="34" charset="0"/>
            <a:cs typeface="Arial" panose="020B0604020202020204" pitchFamily="34" charset="0"/>
          </a:endParaRPr>
        </a:p>
        <a:p xmlns:a="http://schemas.openxmlformats.org/drawingml/2006/main">
          <a:r>
            <a:rPr lang="en-GB" sz="1050" baseline="0">
              <a:latin typeface="Arial" panose="020B0604020202020204" pitchFamily="34" charset="0"/>
              <a:cs typeface="Arial" panose="020B0604020202020204" pitchFamily="34" charset="0"/>
            </a:rPr>
            <a:t>Marginal Costs or Historic and Medium Term Prices, USD/t</a:t>
          </a:r>
          <a:endParaRPr lang="en-GB" sz="1050">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86589</xdr:colOff>
      <xdr:row>16</xdr:row>
      <xdr:rowOff>31172</xdr:rowOff>
    </xdr:from>
    <xdr:to>
      <xdr:col>21</xdr:col>
      <xdr:colOff>346363</xdr:colOff>
      <xdr:row>50</xdr:row>
      <xdr:rowOff>138545</xdr:rowOff>
    </xdr:to>
    <xdr:graphicFrame macro="">
      <xdr:nvGraphicFramePr>
        <xdr:cNvPr id="2" name="Chart 1">
          <a:extLst>
            <a:ext uri="{FF2B5EF4-FFF2-40B4-BE49-F238E27FC236}">
              <a16:creationId xmlns:a16="http://schemas.microsoft.com/office/drawing/2014/main" id="{FF5992EE-2B30-40C5-8A17-3ADF7F67BF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15</xdr:row>
      <xdr:rowOff>103909</xdr:rowOff>
    </xdr:from>
    <xdr:to>
      <xdr:col>3</xdr:col>
      <xdr:colOff>17318</xdr:colOff>
      <xdr:row>18</xdr:row>
      <xdr:rowOff>34636</xdr:rowOff>
    </xdr:to>
    <xdr:sp macro="" textlink="">
      <xdr:nvSpPr>
        <xdr:cNvPr id="3" name="TextBox 2">
          <a:extLst>
            <a:ext uri="{FF2B5EF4-FFF2-40B4-BE49-F238E27FC236}">
              <a16:creationId xmlns:a16="http://schemas.microsoft.com/office/drawing/2014/main" id="{21E0A253-302C-46D5-B33C-CA378B73164B}"/>
            </a:ext>
          </a:extLst>
        </xdr:cNvPr>
        <xdr:cNvSpPr txBox="1"/>
      </xdr:nvSpPr>
      <xdr:spPr>
        <a:xfrm>
          <a:off x="1385455" y="4468091"/>
          <a:ext cx="3706090" cy="502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Note: N, P2O5, K2O consumption refer to fertilizer</a:t>
          </a:r>
          <a:r>
            <a:rPr lang="en-GB" sz="1100" baseline="0">
              <a:latin typeface="Arial" panose="020B0604020202020204" pitchFamily="34" charset="0"/>
              <a:cs typeface="Arial" panose="020B0604020202020204" pitchFamily="34" charset="0"/>
            </a:rPr>
            <a:t> consumption.</a:t>
          </a:r>
          <a:endParaRPr lang="en-GB" sz="1100">
            <a:latin typeface="Arial" panose="020B0604020202020204" pitchFamily="34" charset="0"/>
            <a:cs typeface="Arial" panose="020B0604020202020204" pitchFamily="34" charset="0"/>
          </a:endParaRPr>
        </a:p>
      </xdr:txBody>
    </xdr:sp>
    <xdr:clientData/>
  </xdr:twoCellAnchor>
  <xdr:twoCellAnchor editAs="oneCell">
    <xdr:from>
      <xdr:col>0</xdr:col>
      <xdr:colOff>408216</xdr:colOff>
      <xdr:row>0</xdr:row>
      <xdr:rowOff>1</xdr:rowOff>
    </xdr:from>
    <xdr:to>
      <xdr:col>0</xdr:col>
      <xdr:colOff>935332</xdr:colOff>
      <xdr:row>1</xdr:row>
      <xdr:rowOff>18370</xdr:rowOff>
    </xdr:to>
    <xdr:pic>
      <xdr:nvPicPr>
        <xdr:cNvPr id="7" name="Picture 6">
          <a:extLst>
            <a:ext uri="{FF2B5EF4-FFF2-40B4-BE49-F238E27FC236}">
              <a16:creationId xmlns:a16="http://schemas.microsoft.com/office/drawing/2014/main" id="{8DE55358-F502-4AA7-807B-04332686C11C}"/>
            </a:ext>
          </a:extLst>
        </xdr:cNvPr>
        <xdr:cNvPicPr>
          <a:picLocks noChangeAspect="1"/>
        </xdr:cNvPicPr>
      </xdr:nvPicPr>
      <xdr:blipFill>
        <a:blip xmlns:r="http://schemas.openxmlformats.org/officeDocument/2006/relationships" r:embed="rId2"/>
        <a:stretch>
          <a:fillRect/>
        </a:stretch>
      </xdr:blipFill>
      <xdr:spPr>
        <a:xfrm>
          <a:off x="408216" y="1"/>
          <a:ext cx="527116" cy="503464"/>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cdr:x>
      <cdr:y>0.00772</cdr:y>
    </cdr:from>
    <cdr:to>
      <cdr:x>1</cdr:x>
      <cdr:y>0.08662</cdr:y>
    </cdr:to>
    <cdr:sp macro="" textlink="">
      <cdr:nvSpPr>
        <cdr:cNvPr id="2" name="TextBox 1">
          <a:extLst xmlns:a="http://schemas.openxmlformats.org/drawingml/2006/main">
            <a:ext uri="{FF2B5EF4-FFF2-40B4-BE49-F238E27FC236}">
              <a16:creationId xmlns:a16="http://schemas.microsoft.com/office/drawing/2014/main" id="{631EB094-A1A0-4EA0-82FC-E22B644463B4}"/>
            </a:ext>
          </a:extLst>
        </cdr:cNvPr>
        <cdr:cNvSpPr txBox="1"/>
      </cdr:nvSpPr>
      <cdr:spPr>
        <a:xfrm xmlns:a="http://schemas.openxmlformats.org/drawingml/2006/main">
          <a:off x="50800" y="50800"/>
          <a:ext cx="13369637" cy="5195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Nutrient Demand Focus Viewer</a:t>
          </a:r>
          <a:endParaRPr lang="en-GB" sz="1200" baseline="0">
            <a:latin typeface="Arial" panose="020B0604020202020204" pitchFamily="34" charset="0"/>
            <a:cs typeface="Arial" panose="020B0604020202020204" pitchFamily="34" charset="0"/>
          </a:endParaRPr>
        </a:p>
        <a:p xmlns:a="http://schemas.openxmlformats.org/drawingml/2006/main">
          <a:r>
            <a:rPr lang="en-GB" sz="1050" baseline="0">
              <a:latin typeface="Arial" panose="020B0604020202020204" pitchFamily="34" charset="0"/>
              <a:cs typeface="Arial" panose="020B0604020202020204" pitchFamily="34" charset="0"/>
            </a:rPr>
            <a:t>NItrogen, Phosphate and Potassium demand, Million Nutrient Tonnes</a:t>
          </a:r>
          <a:endParaRPr lang="en-GB" sz="105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0.7101</cdr:x>
      <cdr:y>0.08749</cdr:y>
    </cdr:from>
    <cdr:to>
      <cdr:x>0.98897</cdr:x>
      <cdr:y>0.92547</cdr:y>
    </cdr:to>
    <cdr:sp macro="" textlink="">
      <cdr:nvSpPr>
        <cdr:cNvPr id="3" name="Rectangle 2">
          <a:extLst xmlns:a="http://schemas.openxmlformats.org/drawingml/2006/main">
            <a:ext uri="{FF2B5EF4-FFF2-40B4-BE49-F238E27FC236}">
              <a16:creationId xmlns:a16="http://schemas.microsoft.com/office/drawing/2014/main" id="{D06D4937-619F-D172-33A9-6B6DF9E68FE8}"/>
            </a:ext>
          </a:extLst>
        </cdr:cNvPr>
        <cdr:cNvSpPr/>
      </cdr:nvSpPr>
      <cdr:spPr>
        <a:xfrm xmlns:a="http://schemas.openxmlformats.org/drawingml/2006/main">
          <a:off x="10062827" y="513103"/>
          <a:ext cx="3951901" cy="4914507"/>
        </a:xfrm>
        <a:prstGeom xmlns:a="http://schemas.openxmlformats.org/drawingml/2006/main" prst="rect">
          <a:avLst/>
        </a:prstGeom>
        <a:solidFill xmlns:a="http://schemas.openxmlformats.org/drawingml/2006/main">
          <a:schemeClr val="bg2">
            <a:lumMod val="60000"/>
            <a:lumOff val="40000"/>
            <a:alpha val="10196"/>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dr:relSizeAnchor xmlns:cdr="http://schemas.openxmlformats.org/drawingml/2006/chartDrawing">
    <cdr:from>
      <cdr:x>0.7059</cdr:x>
      <cdr:y>0.05226</cdr:y>
    </cdr:from>
    <cdr:to>
      <cdr:x>0.84183</cdr:x>
      <cdr:y>0.13978</cdr:y>
    </cdr:to>
    <cdr:sp macro="" textlink="">
      <cdr:nvSpPr>
        <cdr:cNvPr id="4" name="TextBox 9">
          <a:extLst xmlns:a="http://schemas.openxmlformats.org/drawingml/2006/main">
            <a:ext uri="{FF2B5EF4-FFF2-40B4-BE49-F238E27FC236}">
              <a16:creationId xmlns:a16="http://schemas.microsoft.com/office/drawing/2014/main" id="{2064116E-437E-D958-A164-DBC5136E5785}"/>
            </a:ext>
          </a:extLst>
        </cdr:cNvPr>
        <cdr:cNvSpPr txBox="1"/>
      </cdr:nvSpPr>
      <cdr:spPr>
        <a:xfrm xmlns:a="http://schemas.openxmlformats.org/drawingml/2006/main">
          <a:off x="10557038" y="319898"/>
          <a:ext cx="2032900" cy="53577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Forecast period</a:t>
          </a:r>
        </a:p>
      </cdr:txBody>
    </cdr:sp>
  </cdr:relSizeAnchor>
  <cdr:relSizeAnchor xmlns:cdr="http://schemas.openxmlformats.org/drawingml/2006/chartDrawing">
    <cdr:from>
      <cdr:x>0.7098</cdr:x>
      <cdr:y>0.10305</cdr:y>
    </cdr:from>
    <cdr:to>
      <cdr:x>0.7098</cdr:x>
      <cdr:y>0.92103</cdr:y>
    </cdr:to>
    <cdr:cxnSp macro="">
      <cdr:nvCxnSpPr>
        <cdr:cNvPr id="6" name="Straight Connector 5">
          <a:extLst xmlns:a="http://schemas.openxmlformats.org/drawingml/2006/main">
            <a:ext uri="{FF2B5EF4-FFF2-40B4-BE49-F238E27FC236}">
              <a16:creationId xmlns:a16="http://schemas.microsoft.com/office/drawing/2014/main" id="{E5142F43-C522-143B-F2E2-9203CC6AE34E}"/>
            </a:ext>
          </a:extLst>
        </cdr:cNvPr>
        <cdr:cNvCxnSpPr/>
      </cdr:nvCxnSpPr>
      <cdr:spPr>
        <a:xfrm xmlns:a="http://schemas.openxmlformats.org/drawingml/2006/main">
          <a:off x="10058622" y="604358"/>
          <a:ext cx="0" cy="4797213"/>
        </a:xfrm>
        <a:prstGeom xmlns:a="http://schemas.openxmlformats.org/drawingml/2006/main" prst="line">
          <a:avLst/>
        </a:prstGeom>
        <a:ln xmlns:a="http://schemas.openxmlformats.org/drawingml/2006/main">
          <a:prstDash val="dash"/>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6.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598553</xdr:colOff>
      <xdr:row>1</xdr:row>
      <xdr:rowOff>20486</xdr:rowOff>
    </xdr:to>
    <xdr:pic>
      <xdr:nvPicPr>
        <xdr:cNvPr id="3" name="Picture 2">
          <a:extLst>
            <a:ext uri="{FF2B5EF4-FFF2-40B4-BE49-F238E27FC236}">
              <a16:creationId xmlns:a16="http://schemas.microsoft.com/office/drawing/2014/main" id="{45FE0BC9-CB0A-478F-AA65-AE010FD5A219}"/>
            </a:ext>
          </a:extLst>
        </xdr:cNvPr>
        <xdr:cNvPicPr>
          <a:picLocks noChangeAspect="1"/>
        </xdr:cNvPicPr>
      </xdr:nvPicPr>
      <xdr:blipFill>
        <a:blip xmlns:r="http://schemas.openxmlformats.org/officeDocument/2006/relationships" r:embed="rId1"/>
        <a:stretch>
          <a:fillRect/>
        </a:stretch>
      </xdr:blipFill>
      <xdr:spPr>
        <a:xfrm>
          <a:off x="66675" y="0"/>
          <a:ext cx="531878" cy="515786"/>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Brand Templates">
  <a:themeElements>
    <a:clrScheme name="Brand Template">
      <a:dk1>
        <a:srgbClr val="000E24"/>
      </a:dk1>
      <a:lt1>
        <a:srgbClr val="FFFFFF"/>
      </a:lt1>
      <a:dk2>
        <a:srgbClr val="30A3FD"/>
      </a:dk2>
      <a:lt2>
        <a:srgbClr val="E8E8E8"/>
      </a:lt2>
      <a:accent1>
        <a:srgbClr val="18517F"/>
      </a:accent1>
      <a:accent2>
        <a:srgbClr val="61C0BA"/>
      </a:accent2>
      <a:accent3>
        <a:srgbClr val="BF59A6"/>
      </a:accent3>
      <a:accent4>
        <a:srgbClr val="F07169"/>
      </a:accent4>
      <a:accent5>
        <a:srgbClr val="8159A6"/>
      </a:accent5>
      <a:accent6>
        <a:srgbClr val="260936"/>
      </a:accent6>
      <a:hlink>
        <a:srgbClr val="46B3AD"/>
      </a:hlink>
      <a:folHlink>
        <a:srgbClr val="46B3A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Brand Templates" id="{3ADCA828-B1D5-496D-A809-9FDF8C052087}" vid="{BC902E42-A06E-4018-9293-3E4FF303876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1D1C7-45E4-4E67-9989-263EB4039191}">
  <dimension ref="A1:BP123"/>
  <sheetViews>
    <sheetView showGridLines="0" tabSelected="1" workbookViewId="0"/>
  </sheetViews>
  <sheetFormatPr defaultColWidth="8.375" defaultRowHeight="15" customHeight="1" x14ac:dyDescent="0.25"/>
  <cols>
    <col min="1" max="1" width="21.75" style="46" customWidth="1"/>
    <col min="2" max="2" width="7.875" style="45" customWidth="1"/>
    <col min="3" max="3" width="7.875" style="44" customWidth="1"/>
    <col min="4" max="4" width="10.5" style="43" customWidth="1"/>
    <col min="5" max="5" width="13" style="43" customWidth="1"/>
    <col min="6" max="6" width="67.5" style="43" customWidth="1"/>
    <col min="7" max="17" width="7.875" style="43" customWidth="1"/>
    <col min="18" max="16384" width="8.375" style="43"/>
  </cols>
  <sheetData>
    <row r="1" spans="1:68" ht="69.95" customHeight="1" x14ac:dyDescent="0.25">
      <c r="A1" s="69" t="e" vm="1">
        <v>#VALUE!</v>
      </c>
      <c r="B1" s="68"/>
      <c r="C1" s="68"/>
    </row>
    <row r="2" spans="1:68" s="66" customFormat="1" ht="30" customHeight="1" x14ac:dyDescent="0.25">
      <c r="A2" s="104" t="s">
        <v>408</v>
      </c>
      <c r="B2" s="104"/>
      <c r="C2" s="104"/>
      <c r="D2" s="104"/>
      <c r="E2" s="104"/>
      <c r="G2" s="67"/>
      <c r="H2" s="67"/>
      <c r="I2" s="43"/>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row>
    <row r="3" spans="1:68" s="61" customFormat="1" ht="20.100000000000001" customHeight="1" x14ac:dyDescent="0.25">
      <c r="A3" s="65" t="s">
        <v>400</v>
      </c>
      <c r="B3" s="64"/>
      <c r="C3" s="62"/>
      <c r="I3" s="43"/>
    </row>
    <row r="4" spans="1:68" s="61" customFormat="1" ht="20.100000000000001" customHeight="1" x14ac:dyDescent="0.25">
      <c r="A4" s="63" t="s">
        <v>393</v>
      </c>
      <c r="B4" s="63"/>
      <c r="C4" s="62"/>
      <c r="I4" s="43"/>
    </row>
    <row r="5" spans="1:68" s="56" customFormat="1" ht="20.100000000000001" customHeight="1" x14ac:dyDescent="0.25">
      <c r="A5" s="60"/>
      <c r="B5" s="58"/>
      <c r="C5" s="57"/>
      <c r="I5" s="43"/>
    </row>
    <row r="6" spans="1:68" s="56" customFormat="1" ht="20.100000000000001" customHeight="1" x14ac:dyDescent="0.25">
      <c r="A6" s="59"/>
      <c r="B6" s="58"/>
      <c r="C6" s="57"/>
      <c r="I6" s="43"/>
    </row>
    <row r="7" spans="1:68" s="47" customFormat="1" ht="30" customHeight="1" x14ac:dyDescent="0.25">
      <c r="A7" s="55" t="s">
        <v>392</v>
      </c>
      <c r="B7" s="54"/>
      <c r="C7" s="53"/>
      <c r="I7" s="43"/>
    </row>
    <row r="8" spans="1:68" s="51" customFormat="1" ht="15" customHeight="1" x14ac:dyDescent="0.25">
      <c r="G8" s="52"/>
      <c r="I8" s="43"/>
    </row>
    <row r="9" spans="1:68" s="47" customFormat="1" ht="15" customHeight="1" x14ac:dyDescent="0.25">
      <c r="A9" s="50" t="s">
        <v>391</v>
      </c>
      <c r="B9" s="50" t="s">
        <v>390</v>
      </c>
      <c r="C9" s="49"/>
      <c r="D9" s="49"/>
      <c r="E9" s="49"/>
      <c r="F9" s="49"/>
      <c r="I9" s="43"/>
    </row>
    <row r="10" spans="1:68" s="47" customFormat="1" ht="15" customHeight="1" x14ac:dyDescent="0.25">
      <c r="A10" s="100" t="s">
        <v>397</v>
      </c>
      <c r="B10" s="70" t="s">
        <v>394</v>
      </c>
      <c r="C10" s="70"/>
      <c r="D10" s="70"/>
      <c r="E10" s="70"/>
      <c r="F10" s="70"/>
      <c r="I10" s="43"/>
    </row>
    <row r="11" spans="1:68" s="47" customFormat="1" ht="15" customHeight="1" x14ac:dyDescent="0.25">
      <c r="A11" s="101" t="s">
        <v>395</v>
      </c>
      <c r="B11" s="48" t="s">
        <v>399</v>
      </c>
      <c r="C11" s="48"/>
      <c r="D11" s="48"/>
      <c r="E11" s="48"/>
      <c r="F11" s="48"/>
      <c r="I11" s="43"/>
    </row>
    <row r="12" spans="1:68" s="47" customFormat="1" ht="15" customHeight="1" x14ac:dyDescent="0.25">
      <c r="A12" s="102" t="s">
        <v>396</v>
      </c>
      <c r="B12" s="71" t="s">
        <v>398</v>
      </c>
      <c r="C12" s="71"/>
      <c r="D12" s="71"/>
      <c r="E12" s="71"/>
      <c r="F12" s="71"/>
      <c r="I12" s="43"/>
    </row>
    <row r="13" spans="1:68" ht="15" customHeight="1" x14ac:dyDescent="0.25">
      <c r="A13" s="43"/>
    </row>
    <row r="14" spans="1:68" ht="15" customHeight="1" x14ac:dyDescent="0.25">
      <c r="A14" s="43"/>
    </row>
    <row r="16" spans="1:68" ht="15" customHeight="1" x14ac:dyDescent="0.25">
      <c r="A16" s="103" t="s">
        <v>72</v>
      </c>
      <c r="B16" s="103"/>
      <c r="C16" s="103"/>
      <c r="D16" s="103"/>
      <c r="E16" s="103"/>
    </row>
    <row r="17" spans="1:5" ht="15" customHeight="1" x14ac:dyDescent="0.25">
      <c r="A17" s="103"/>
      <c r="B17" s="103"/>
      <c r="C17" s="103"/>
      <c r="D17" s="103"/>
      <c r="E17" s="103"/>
    </row>
    <row r="18" spans="1:5" ht="15" customHeight="1" x14ac:dyDescent="0.25">
      <c r="A18" s="103"/>
      <c r="B18" s="103"/>
      <c r="C18" s="103"/>
      <c r="D18" s="103"/>
      <c r="E18" s="103"/>
    </row>
    <row r="19" spans="1:5" ht="15" customHeight="1" x14ac:dyDescent="0.25">
      <c r="A19" s="103"/>
      <c r="B19" s="103"/>
      <c r="C19" s="103"/>
      <c r="D19" s="103"/>
      <c r="E19" s="103"/>
    </row>
    <row r="45" spans="1:9" s="47" customFormat="1" ht="15" customHeight="1" x14ac:dyDescent="0.25">
      <c r="A45" s="46"/>
      <c r="B45" s="45"/>
      <c r="C45" s="44"/>
      <c r="I45" s="43"/>
    </row>
    <row r="46" spans="1:9" s="47" customFormat="1" ht="15" customHeight="1" x14ac:dyDescent="0.25">
      <c r="A46" s="46"/>
      <c r="B46" s="45"/>
      <c r="C46" s="44"/>
      <c r="I46" s="43"/>
    </row>
    <row r="47" spans="1:9" s="47" customFormat="1" ht="15" customHeight="1" x14ac:dyDescent="0.25">
      <c r="A47" s="46"/>
      <c r="B47" s="45"/>
      <c r="C47" s="44"/>
      <c r="I47" s="43"/>
    </row>
    <row r="48" spans="1:9" s="47" customFormat="1" ht="15" customHeight="1" x14ac:dyDescent="0.25">
      <c r="A48" s="46"/>
      <c r="B48" s="45"/>
      <c r="C48" s="44"/>
      <c r="I48" s="43"/>
    </row>
    <row r="49" spans="1:9" s="47" customFormat="1" ht="15" customHeight="1" x14ac:dyDescent="0.25">
      <c r="A49" s="46"/>
      <c r="B49" s="45"/>
      <c r="C49" s="44"/>
      <c r="I49" s="43"/>
    </row>
    <row r="50" spans="1:9" s="47" customFormat="1" ht="15" customHeight="1" x14ac:dyDescent="0.25">
      <c r="A50" s="46"/>
      <c r="B50" s="45"/>
      <c r="C50" s="44"/>
      <c r="I50" s="43"/>
    </row>
    <row r="51" spans="1:9" s="47" customFormat="1" ht="15" customHeight="1" x14ac:dyDescent="0.25">
      <c r="A51" s="46"/>
      <c r="B51" s="45"/>
      <c r="C51" s="44"/>
      <c r="I51" s="43"/>
    </row>
    <row r="52" spans="1:9" s="47" customFormat="1" ht="15" customHeight="1" x14ac:dyDescent="0.25">
      <c r="A52" s="46"/>
      <c r="B52" s="45"/>
      <c r="C52" s="44"/>
      <c r="I52" s="43"/>
    </row>
    <row r="53" spans="1:9" s="47" customFormat="1" ht="15" customHeight="1" x14ac:dyDescent="0.25">
      <c r="A53" s="46"/>
      <c r="B53" s="45"/>
      <c r="C53" s="44"/>
      <c r="I53" s="43"/>
    </row>
    <row r="54" spans="1:9" s="47" customFormat="1" ht="15" customHeight="1" x14ac:dyDescent="0.25">
      <c r="A54" s="46"/>
      <c r="B54" s="45"/>
      <c r="C54" s="44"/>
      <c r="I54" s="43"/>
    </row>
    <row r="55" spans="1:9" s="47" customFormat="1" ht="15" customHeight="1" x14ac:dyDescent="0.25">
      <c r="A55" s="46"/>
      <c r="B55" s="45"/>
      <c r="C55" s="44"/>
      <c r="I55" s="43"/>
    </row>
    <row r="56" spans="1:9" s="47" customFormat="1" ht="15" customHeight="1" x14ac:dyDescent="0.25">
      <c r="A56" s="46"/>
      <c r="B56" s="45"/>
      <c r="C56" s="44"/>
      <c r="I56" s="43"/>
    </row>
    <row r="57" spans="1:9" s="47" customFormat="1" ht="15" customHeight="1" x14ac:dyDescent="0.25">
      <c r="A57" s="46"/>
      <c r="B57" s="45"/>
      <c r="C57" s="44"/>
      <c r="I57" s="43"/>
    </row>
    <row r="58" spans="1:9" s="47" customFormat="1" ht="15" customHeight="1" x14ac:dyDescent="0.25">
      <c r="A58" s="46"/>
      <c r="B58" s="45"/>
      <c r="C58" s="44"/>
      <c r="I58" s="43"/>
    </row>
    <row r="59" spans="1:9" s="47" customFormat="1" ht="15" customHeight="1" x14ac:dyDescent="0.25">
      <c r="A59" s="46"/>
      <c r="B59" s="45"/>
      <c r="C59" s="44"/>
      <c r="I59" s="43"/>
    </row>
    <row r="60" spans="1:9" s="47" customFormat="1" ht="15" customHeight="1" x14ac:dyDescent="0.25">
      <c r="A60" s="46"/>
      <c r="B60" s="45"/>
      <c r="C60" s="44"/>
      <c r="I60" s="43"/>
    </row>
    <row r="61" spans="1:9" s="47" customFormat="1" ht="15" customHeight="1" x14ac:dyDescent="0.25">
      <c r="A61" s="46"/>
      <c r="B61" s="45"/>
      <c r="C61" s="44"/>
      <c r="I61" s="43"/>
    </row>
    <row r="62" spans="1:9" s="47" customFormat="1" ht="15" customHeight="1" x14ac:dyDescent="0.25">
      <c r="A62" s="46"/>
      <c r="B62" s="45"/>
      <c r="C62" s="44"/>
      <c r="I62" s="43"/>
    </row>
    <row r="63" spans="1:9" s="47" customFormat="1" ht="15" customHeight="1" x14ac:dyDescent="0.25">
      <c r="A63" s="46"/>
      <c r="B63" s="45"/>
      <c r="C63" s="44"/>
      <c r="I63" s="43"/>
    </row>
    <row r="64" spans="1:9" s="47" customFormat="1" ht="15" customHeight="1" x14ac:dyDescent="0.25">
      <c r="A64" s="46"/>
      <c r="B64" s="45"/>
      <c r="C64" s="44"/>
      <c r="I64" s="43"/>
    </row>
    <row r="65" spans="1:20" s="47" customFormat="1" ht="15" customHeight="1" x14ac:dyDescent="0.25">
      <c r="A65" s="46"/>
      <c r="B65" s="45"/>
      <c r="C65" s="44"/>
      <c r="I65" s="43"/>
    </row>
    <row r="66" spans="1:20" s="47" customFormat="1" ht="15" customHeight="1" x14ac:dyDescent="0.25">
      <c r="A66" s="46"/>
      <c r="B66" s="45"/>
      <c r="C66" s="44"/>
      <c r="I66" s="43"/>
    </row>
    <row r="67" spans="1:20" s="47" customFormat="1" ht="15" customHeight="1" x14ac:dyDescent="0.25">
      <c r="A67" s="46"/>
      <c r="B67" s="45"/>
      <c r="C67" s="44"/>
      <c r="I67" s="43"/>
    </row>
    <row r="68" spans="1:20" s="47" customFormat="1" ht="15" customHeight="1" x14ac:dyDescent="0.25">
      <c r="A68" s="46"/>
      <c r="B68" s="45"/>
      <c r="C68" s="44"/>
      <c r="I68" s="43"/>
    </row>
    <row r="69" spans="1:20" s="47" customFormat="1" ht="15" customHeight="1" x14ac:dyDescent="0.25">
      <c r="A69" s="46"/>
      <c r="B69" s="45"/>
      <c r="C69" s="44"/>
      <c r="I69" s="43"/>
    </row>
    <row r="70" spans="1:20" s="47" customFormat="1" ht="15" customHeight="1" x14ac:dyDescent="0.25">
      <c r="A70" s="46"/>
      <c r="B70" s="45"/>
      <c r="C70" s="44"/>
      <c r="I70" s="43"/>
    </row>
    <row r="71" spans="1:20" s="47" customFormat="1" ht="15" customHeight="1" x14ac:dyDescent="0.25">
      <c r="A71" s="46"/>
      <c r="B71" s="45"/>
      <c r="C71" s="44"/>
      <c r="I71" s="43"/>
    </row>
    <row r="72" spans="1:20" s="47" customFormat="1" ht="15" customHeight="1" x14ac:dyDescent="0.25">
      <c r="A72" s="46"/>
      <c r="B72" s="45"/>
      <c r="C72" s="44"/>
      <c r="I72" s="43"/>
    </row>
    <row r="73" spans="1:20" s="47" customFormat="1" ht="15" customHeight="1" x14ac:dyDescent="0.25">
      <c r="A73" s="46"/>
      <c r="B73" s="45"/>
      <c r="C73" s="44"/>
      <c r="I73" s="43"/>
      <c r="T73" s="47" t="s">
        <v>389</v>
      </c>
    </row>
    <row r="74" spans="1:20" s="47" customFormat="1" ht="15" customHeight="1" x14ac:dyDescent="0.25">
      <c r="A74" s="46"/>
      <c r="B74" s="45"/>
      <c r="C74" s="44"/>
      <c r="I74" s="43"/>
    </row>
    <row r="75" spans="1:20" s="47" customFormat="1" ht="15" customHeight="1" x14ac:dyDescent="0.25">
      <c r="A75" s="46"/>
      <c r="B75" s="45"/>
      <c r="C75" s="44"/>
      <c r="I75" s="43"/>
    </row>
    <row r="76" spans="1:20" s="47" customFormat="1" ht="15" customHeight="1" x14ac:dyDescent="0.25">
      <c r="A76" s="46"/>
      <c r="B76" s="45"/>
      <c r="C76" s="44"/>
      <c r="I76" s="43"/>
    </row>
    <row r="77" spans="1:20" s="47" customFormat="1" ht="15" customHeight="1" x14ac:dyDescent="0.25">
      <c r="A77" s="46"/>
      <c r="B77" s="45"/>
      <c r="C77" s="44"/>
      <c r="I77" s="43"/>
    </row>
    <row r="78" spans="1:20" s="47" customFormat="1" ht="15" customHeight="1" x14ac:dyDescent="0.25">
      <c r="A78" s="46"/>
      <c r="B78" s="45"/>
      <c r="C78" s="44"/>
      <c r="I78" s="43"/>
    </row>
    <row r="79" spans="1:20" s="47" customFormat="1" ht="15" customHeight="1" x14ac:dyDescent="0.25">
      <c r="A79" s="46"/>
      <c r="B79" s="45"/>
      <c r="C79" s="44"/>
      <c r="I79" s="43"/>
    </row>
    <row r="80" spans="1:20" s="47" customFormat="1" ht="15" customHeight="1" x14ac:dyDescent="0.25">
      <c r="A80" s="46"/>
      <c r="B80" s="45"/>
      <c r="C80" s="44"/>
      <c r="I80" s="43"/>
    </row>
    <row r="81" spans="1:9" s="47" customFormat="1" ht="15" customHeight="1" x14ac:dyDescent="0.25">
      <c r="A81" s="46"/>
      <c r="B81" s="45"/>
      <c r="C81" s="44"/>
      <c r="I81" s="43"/>
    </row>
    <row r="82" spans="1:9" s="47" customFormat="1" ht="15" customHeight="1" x14ac:dyDescent="0.25">
      <c r="A82" s="46"/>
      <c r="B82" s="45"/>
      <c r="C82" s="44"/>
      <c r="I82" s="43"/>
    </row>
    <row r="83" spans="1:9" s="47" customFormat="1" ht="15" customHeight="1" x14ac:dyDescent="0.25">
      <c r="A83" s="46"/>
      <c r="B83" s="45"/>
      <c r="C83" s="44"/>
      <c r="I83" s="43"/>
    </row>
    <row r="84" spans="1:9" s="47" customFormat="1" ht="15" customHeight="1" x14ac:dyDescent="0.25">
      <c r="A84" s="46"/>
      <c r="B84" s="45"/>
      <c r="C84" s="44"/>
      <c r="I84" s="43"/>
    </row>
    <row r="85" spans="1:9" s="47" customFormat="1" ht="15" customHeight="1" x14ac:dyDescent="0.25">
      <c r="A85" s="46"/>
      <c r="B85" s="45"/>
      <c r="C85" s="44"/>
      <c r="I85" s="43"/>
    </row>
    <row r="86" spans="1:9" s="47" customFormat="1" ht="15" customHeight="1" x14ac:dyDescent="0.25">
      <c r="A86" s="46"/>
      <c r="B86" s="45"/>
      <c r="C86" s="44"/>
      <c r="I86" s="43"/>
    </row>
    <row r="87" spans="1:9" s="47" customFormat="1" ht="15" customHeight="1" x14ac:dyDescent="0.25">
      <c r="A87" s="46"/>
      <c r="B87" s="45"/>
      <c r="C87" s="44"/>
      <c r="I87" s="43"/>
    </row>
    <row r="88" spans="1:9" s="47" customFormat="1" ht="15" customHeight="1" x14ac:dyDescent="0.25">
      <c r="A88" s="46"/>
      <c r="B88" s="45"/>
      <c r="C88" s="44"/>
      <c r="I88" s="43"/>
    </row>
    <row r="89" spans="1:9" s="47" customFormat="1" ht="15" customHeight="1" x14ac:dyDescent="0.25">
      <c r="A89" s="46"/>
      <c r="B89" s="45"/>
      <c r="C89" s="44"/>
      <c r="I89" s="43"/>
    </row>
    <row r="90" spans="1:9" s="47" customFormat="1" ht="15" customHeight="1" x14ac:dyDescent="0.25">
      <c r="A90" s="46"/>
      <c r="B90" s="45"/>
      <c r="C90" s="44"/>
      <c r="I90" s="43"/>
    </row>
    <row r="91" spans="1:9" s="47" customFormat="1" ht="15" customHeight="1" x14ac:dyDescent="0.25">
      <c r="A91" s="46"/>
      <c r="B91" s="45"/>
      <c r="C91" s="44"/>
      <c r="I91" s="43"/>
    </row>
    <row r="92" spans="1:9" s="47" customFormat="1" ht="15" customHeight="1" x14ac:dyDescent="0.25">
      <c r="A92" s="46"/>
      <c r="B92" s="45"/>
      <c r="C92" s="44"/>
      <c r="I92" s="43"/>
    </row>
    <row r="93" spans="1:9" s="47" customFormat="1" ht="15" customHeight="1" x14ac:dyDescent="0.25">
      <c r="A93" s="46"/>
      <c r="B93" s="45"/>
      <c r="C93" s="44"/>
      <c r="I93" s="43"/>
    </row>
    <row r="94" spans="1:9" s="47" customFormat="1" ht="15" customHeight="1" x14ac:dyDescent="0.25">
      <c r="A94" s="46"/>
      <c r="B94" s="45"/>
      <c r="C94" s="44"/>
      <c r="I94" s="43"/>
    </row>
    <row r="95" spans="1:9" s="47" customFormat="1" ht="15" customHeight="1" x14ac:dyDescent="0.25">
      <c r="A95" s="46"/>
      <c r="B95" s="45"/>
      <c r="C95" s="44"/>
      <c r="I95" s="43"/>
    </row>
    <row r="96" spans="1:9" s="47" customFormat="1" ht="15" customHeight="1" x14ac:dyDescent="0.25">
      <c r="A96" s="46"/>
      <c r="B96" s="45"/>
      <c r="C96" s="44"/>
      <c r="I96" s="43"/>
    </row>
    <row r="97" spans="1:9" s="47" customFormat="1" ht="15" customHeight="1" x14ac:dyDescent="0.25">
      <c r="A97" s="46"/>
      <c r="B97" s="45"/>
      <c r="C97" s="44"/>
      <c r="I97" s="43"/>
    </row>
    <row r="98" spans="1:9" s="47" customFormat="1" ht="15" customHeight="1" x14ac:dyDescent="0.25">
      <c r="A98" s="46"/>
      <c r="B98" s="45"/>
      <c r="C98" s="44"/>
      <c r="I98" s="43"/>
    </row>
    <row r="99" spans="1:9" s="47" customFormat="1" ht="15" customHeight="1" x14ac:dyDescent="0.25">
      <c r="A99" s="46"/>
      <c r="B99" s="45"/>
      <c r="C99" s="44"/>
      <c r="I99" s="43"/>
    </row>
    <row r="100" spans="1:9" s="47" customFormat="1" ht="15" customHeight="1" x14ac:dyDescent="0.25">
      <c r="A100" s="46"/>
      <c r="B100" s="45"/>
      <c r="C100" s="44"/>
      <c r="I100" s="43"/>
    </row>
    <row r="101" spans="1:9" s="47" customFormat="1" ht="15" customHeight="1" x14ac:dyDescent="0.25">
      <c r="A101" s="46"/>
      <c r="B101" s="45"/>
      <c r="C101" s="44"/>
      <c r="I101" s="43"/>
    </row>
    <row r="102" spans="1:9" s="47" customFormat="1" ht="15" customHeight="1" x14ac:dyDescent="0.25">
      <c r="A102" s="46"/>
      <c r="B102" s="45"/>
      <c r="C102" s="44"/>
      <c r="I102" s="43"/>
    </row>
    <row r="103" spans="1:9" s="47" customFormat="1" ht="15" customHeight="1" x14ac:dyDescent="0.25">
      <c r="A103" s="46"/>
      <c r="B103" s="45"/>
      <c r="C103" s="44"/>
      <c r="I103" s="43"/>
    </row>
    <row r="104" spans="1:9" s="47" customFormat="1" ht="15" customHeight="1" x14ac:dyDescent="0.25">
      <c r="A104" s="46"/>
      <c r="B104" s="45"/>
      <c r="C104" s="44"/>
      <c r="I104" s="43"/>
    </row>
    <row r="105" spans="1:9" s="47" customFormat="1" ht="15" customHeight="1" x14ac:dyDescent="0.25">
      <c r="A105" s="46"/>
      <c r="B105" s="45"/>
      <c r="C105" s="44"/>
      <c r="I105" s="43"/>
    </row>
    <row r="106" spans="1:9" s="47" customFormat="1" ht="15" customHeight="1" x14ac:dyDescent="0.25">
      <c r="A106" s="46"/>
      <c r="B106" s="45"/>
      <c r="C106" s="44"/>
      <c r="I106" s="43"/>
    </row>
    <row r="107" spans="1:9" s="47" customFormat="1" ht="15" customHeight="1" x14ac:dyDescent="0.25">
      <c r="A107" s="46"/>
      <c r="B107" s="45"/>
      <c r="C107" s="44"/>
      <c r="I107" s="43"/>
    </row>
    <row r="108" spans="1:9" s="47" customFormat="1" ht="15" customHeight="1" x14ac:dyDescent="0.25">
      <c r="A108" s="46"/>
      <c r="B108" s="45"/>
      <c r="C108" s="44"/>
      <c r="I108" s="43"/>
    </row>
    <row r="109" spans="1:9" s="47" customFormat="1" ht="15" customHeight="1" x14ac:dyDescent="0.25">
      <c r="A109" s="46"/>
      <c r="B109" s="45"/>
      <c r="C109" s="44"/>
      <c r="I109" s="43"/>
    </row>
    <row r="110" spans="1:9" s="47" customFormat="1" ht="15" customHeight="1" x14ac:dyDescent="0.25">
      <c r="A110" s="46"/>
      <c r="B110" s="45"/>
      <c r="C110" s="44"/>
      <c r="I110" s="43"/>
    </row>
    <row r="111" spans="1:9" s="47" customFormat="1" ht="15" customHeight="1" x14ac:dyDescent="0.25">
      <c r="A111" s="46"/>
      <c r="B111" s="45"/>
      <c r="C111" s="44"/>
      <c r="I111" s="43"/>
    </row>
    <row r="112" spans="1:9" s="47" customFormat="1" ht="15" customHeight="1" x14ac:dyDescent="0.25">
      <c r="A112" s="46"/>
      <c r="B112" s="45"/>
      <c r="C112" s="44"/>
      <c r="I112" s="43"/>
    </row>
    <row r="113" spans="1:9" s="47" customFormat="1" ht="15" customHeight="1" x14ac:dyDescent="0.25">
      <c r="A113" s="46"/>
      <c r="B113" s="45"/>
      <c r="C113" s="44"/>
      <c r="I113" s="43"/>
    </row>
    <row r="114" spans="1:9" s="47" customFormat="1" ht="15" customHeight="1" x14ac:dyDescent="0.25">
      <c r="A114" s="46"/>
      <c r="B114" s="45"/>
      <c r="C114" s="44"/>
      <c r="I114" s="43"/>
    </row>
    <row r="115" spans="1:9" s="47" customFormat="1" ht="15" customHeight="1" x14ac:dyDescent="0.25">
      <c r="A115" s="46"/>
      <c r="B115" s="45"/>
      <c r="C115" s="44"/>
      <c r="D115" s="43"/>
      <c r="I115" s="43"/>
    </row>
    <row r="116" spans="1:9" s="47" customFormat="1" ht="15" customHeight="1" x14ac:dyDescent="0.25">
      <c r="A116" s="46"/>
      <c r="B116" s="45"/>
      <c r="C116" s="44"/>
      <c r="D116" s="43"/>
      <c r="I116" s="43"/>
    </row>
    <row r="117" spans="1:9" s="47" customFormat="1" ht="15" customHeight="1" x14ac:dyDescent="0.25">
      <c r="A117" s="46"/>
      <c r="B117" s="45"/>
      <c r="C117" s="44"/>
      <c r="D117" s="43"/>
      <c r="I117" s="43"/>
    </row>
    <row r="118" spans="1:9" s="47" customFormat="1" ht="15" customHeight="1" x14ac:dyDescent="0.25">
      <c r="A118" s="46"/>
      <c r="B118" s="45"/>
      <c r="C118" s="44"/>
      <c r="D118" s="43"/>
      <c r="I118" s="43"/>
    </row>
    <row r="119" spans="1:9" s="47" customFormat="1" ht="15" customHeight="1" x14ac:dyDescent="0.25">
      <c r="A119" s="46"/>
      <c r="B119" s="45"/>
      <c r="C119" s="44"/>
      <c r="D119" s="43"/>
      <c r="I119" s="43"/>
    </row>
    <row r="120" spans="1:9" s="47" customFormat="1" ht="15" customHeight="1" x14ac:dyDescent="0.25">
      <c r="A120" s="46"/>
      <c r="B120" s="45"/>
      <c r="C120" s="44"/>
      <c r="D120" s="43"/>
      <c r="I120" s="43"/>
    </row>
    <row r="121" spans="1:9" s="47" customFormat="1" ht="15" customHeight="1" x14ac:dyDescent="0.25">
      <c r="A121" s="46"/>
      <c r="B121" s="45"/>
      <c r="C121" s="44"/>
      <c r="D121" s="43"/>
      <c r="I121" s="43"/>
    </row>
    <row r="122" spans="1:9" s="47" customFormat="1" ht="15" customHeight="1" x14ac:dyDescent="0.25">
      <c r="A122" s="46"/>
      <c r="B122" s="45"/>
      <c r="C122" s="44"/>
      <c r="D122" s="43"/>
      <c r="I122" s="43"/>
    </row>
    <row r="123" spans="1:9" s="47" customFormat="1" ht="15" customHeight="1" x14ac:dyDescent="0.25">
      <c r="A123" s="46"/>
      <c r="B123" s="45"/>
      <c r="C123" s="44"/>
      <c r="D123" s="43"/>
      <c r="I123" s="43"/>
    </row>
  </sheetData>
  <mergeCells count="2">
    <mergeCell ref="A16:E19"/>
    <mergeCell ref="A2:E2"/>
  </mergeCells>
  <hyperlinks>
    <hyperlink ref="A10" location="'LRMC Viewer'!A1" display="LRMC viewer" xr:uid="{7B3F7C6B-3780-464F-8704-92E1AA6B0D50}"/>
    <hyperlink ref="A12" location="'Long Run Pricing'!A1" display="Long Run Pricing" xr:uid="{45684FB3-07EE-4D17-B3B8-DF215BCAD636}"/>
    <hyperlink ref="A11" location="'Demand Viewer'!A1" display="Demand Viewer" xr:uid="{AF9387A9-675E-4466-BAB5-AE0A4A6586E7}"/>
  </hyperlinks>
  <pageMargins left="0.7" right="0.7" top="0.75" bottom="0.75" header="0.3" footer="0.3"/>
  <headerFooter>
    <oddFooter>&amp;L_x000D_&amp;1#&amp;"Calibri"&amp;11&amp;K0000FF THIS DOCUMENT IS CONFIDENTIAL TO CRU</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44"/>
  <sheetViews>
    <sheetView showGridLines="0" zoomScale="90" zoomScaleNormal="90" workbookViewId="0">
      <selection activeCell="C3" sqref="C3"/>
    </sheetView>
  </sheetViews>
  <sheetFormatPr defaultColWidth="9.125" defaultRowHeight="14.25" x14ac:dyDescent="0.2"/>
  <cols>
    <col min="1" max="1" width="15" style="12" customWidth="1"/>
    <col min="2" max="2" width="33.875" style="12" customWidth="1"/>
    <col min="3" max="3" width="21.875" style="12" customWidth="1"/>
    <col min="4" max="16384" width="9.125" style="12"/>
  </cols>
  <sheetData>
    <row r="1" spans="1:44" s="79" customFormat="1" ht="39" customHeight="1" x14ac:dyDescent="0.4">
      <c r="B1" s="80" t="s">
        <v>70</v>
      </c>
    </row>
    <row r="2" spans="1:44" ht="44.25" x14ac:dyDescent="0.55000000000000004">
      <c r="B2" s="13"/>
    </row>
    <row r="3" spans="1:44" x14ac:dyDescent="0.2">
      <c r="A3" s="91" t="s">
        <v>75</v>
      </c>
      <c r="B3" s="90" t="s">
        <v>69</v>
      </c>
      <c r="C3" s="14" t="s">
        <v>251</v>
      </c>
    </row>
    <row r="4" spans="1:44" ht="23.25" x14ac:dyDescent="0.35">
      <c r="D4" s="111" t="s">
        <v>59</v>
      </c>
      <c r="E4" s="112"/>
      <c r="F4" s="112"/>
      <c r="G4" s="112"/>
      <c r="H4" s="112"/>
      <c r="I4" s="112"/>
      <c r="J4" s="112"/>
      <c r="K4" s="112"/>
      <c r="L4" s="112"/>
      <c r="M4" s="112"/>
      <c r="N4" s="112"/>
      <c r="O4" s="112"/>
      <c r="P4" s="112"/>
      <c r="Q4" s="112"/>
      <c r="R4" s="113"/>
      <c r="S4" s="105" t="s">
        <v>60</v>
      </c>
      <c r="T4" s="106"/>
      <c r="U4" s="106"/>
      <c r="V4" s="106"/>
      <c r="W4" s="107"/>
      <c r="X4" s="108" t="s">
        <v>61</v>
      </c>
      <c r="Y4" s="109"/>
      <c r="Z4" s="109"/>
      <c r="AA4" s="109"/>
      <c r="AB4" s="109"/>
      <c r="AC4" s="109"/>
      <c r="AD4" s="109"/>
      <c r="AE4" s="109"/>
      <c r="AF4" s="109"/>
      <c r="AG4" s="109"/>
      <c r="AH4" s="109"/>
      <c r="AI4" s="109"/>
      <c r="AJ4" s="109"/>
      <c r="AK4" s="109"/>
      <c r="AL4" s="109"/>
      <c r="AM4" s="109"/>
      <c r="AN4" s="109"/>
      <c r="AO4" s="109"/>
      <c r="AP4" s="109"/>
      <c r="AQ4" s="109"/>
      <c r="AR4" s="110"/>
    </row>
    <row r="5" spans="1:44" ht="15" x14ac:dyDescent="0.25">
      <c r="B5" s="73" t="s">
        <v>36</v>
      </c>
      <c r="C5" s="74" t="s">
        <v>32</v>
      </c>
      <c r="D5" s="75">
        <v>2010</v>
      </c>
      <c r="E5" s="75">
        <v>2011</v>
      </c>
      <c r="F5" s="75">
        <v>2012</v>
      </c>
      <c r="G5" s="75">
        <v>2013</v>
      </c>
      <c r="H5" s="75">
        <v>2014</v>
      </c>
      <c r="I5" s="75">
        <v>2015</v>
      </c>
      <c r="J5" s="75">
        <v>2016</v>
      </c>
      <c r="K5" s="75">
        <v>2017</v>
      </c>
      <c r="L5" s="75">
        <v>2018</v>
      </c>
      <c r="M5" s="75">
        <v>2019</v>
      </c>
      <c r="N5" s="75">
        <v>2020</v>
      </c>
      <c r="O5" s="75">
        <v>2021</v>
      </c>
      <c r="P5" s="75">
        <v>2022</v>
      </c>
      <c r="Q5" s="76">
        <v>2023</v>
      </c>
      <c r="R5" s="76">
        <v>2024</v>
      </c>
      <c r="S5" s="77">
        <v>2025</v>
      </c>
      <c r="T5" s="77">
        <v>2026</v>
      </c>
      <c r="U5" s="77">
        <v>2027</v>
      </c>
      <c r="V5" s="75">
        <v>2028</v>
      </c>
      <c r="W5" s="75">
        <v>2029</v>
      </c>
      <c r="X5" s="75">
        <v>2030</v>
      </c>
      <c r="Y5" s="75">
        <v>2031</v>
      </c>
      <c r="Z5" s="75">
        <v>2032</v>
      </c>
      <c r="AA5" s="75">
        <v>2033</v>
      </c>
      <c r="AB5" s="75">
        <v>2034</v>
      </c>
      <c r="AC5" s="75">
        <v>2035</v>
      </c>
      <c r="AD5" s="75">
        <v>2036</v>
      </c>
      <c r="AE5" s="75">
        <v>2037</v>
      </c>
      <c r="AF5" s="75">
        <v>2038</v>
      </c>
      <c r="AG5" s="75">
        <v>2039</v>
      </c>
      <c r="AH5" s="75">
        <v>2040</v>
      </c>
      <c r="AI5" s="75">
        <v>2041</v>
      </c>
      <c r="AJ5" s="75">
        <v>2042</v>
      </c>
      <c r="AK5" s="75">
        <v>2043</v>
      </c>
      <c r="AL5" s="75">
        <v>2044</v>
      </c>
      <c r="AM5" s="75">
        <v>2045</v>
      </c>
      <c r="AN5" s="75">
        <v>2046</v>
      </c>
      <c r="AO5" s="75">
        <v>2047</v>
      </c>
      <c r="AP5" s="75">
        <v>2048</v>
      </c>
      <c r="AQ5" s="75">
        <v>2049</v>
      </c>
      <c r="AR5" s="78">
        <v>2050</v>
      </c>
    </row>
    <row r="6" spans="1:44" x14ac:dyDescent="0.2">
      <c r="B6" s="82" t="s">
        <v>62</v>
      </c>
      <c r="C6" s="83" t="str">
        <f>IF($C$3="Real","USD/t (2023)","USD/t")</f>
        <v>USD/t (2023)</v>
      </c>
      <c r="D6" s="15">
        <f>INDEX(LRMCData!$B$2:$S$48,MATCH('LRMC Viewer'!D$5,LRMCData!$B$2:$B$48,0),IF('LRMC Viewer'!$C$3="Real",11,10))</f>
        <v>100.34660045300686</v>
      </c>
      <c r="E6" s="16">
        <f>INDEX(LRMCData!$B$2:$S$48,MATCH('LRMC Viewer'!E$5,LRMCData!$B$2:$B$48,0),IF('LRMC Viewer'!$C$3="Real",11,10))</f>
        <v>99.202836510243515</v>
      </c>
      <c r="F6" s="16">
        <f>INDEX(LRMCData!$B$2:$S$48,MATCH('LRMC Viewer'!F$5,LRMCData!$B$2:$B$48,0),IF('LRMC Viewer'!$C$3="Real",11,10))</f>
        <v>95.186915546475078</v>
      </c>
      <c r="G6" s="16">
        <f>INDEX(LRMCData!$B$2:$S$48,MATCH('LRMC Viewer'!G$5,LRMCData!$B$2:$B$48,0),IF('LRMC Viewer'!$C$3="Real",11,10))</f>
        <v>93.544533304356861</v>
      </c>
      <c r="H6" s="16">
        <f>INDEX(LRMCData!$B$2:$S$48,MATCH('LRMC Viewer'!H$5,LRMCData!$B$2:$B$48,0),IF('LRMC Viewer'!$C$3="Real",11,10))</f>
        <v>90.997689855236132</v>
      </c>
      <c r="I6" s="16">
        <f>INDEX(LRMCData!$B$2:$S$48,MATCH('LRMC Viewer'!I$5,LRMCData!$B$2:$B$48,0),IF('LRMC Viewer'!$C$3="Real",11,10))</f>
        <v>75.344043380860782</v>
      </c>
      <c r="J6" s="16">
        <f>INDEX(LRMCData!$B$2:$S$48,MATCH('LRMC Viewer'!J$5,LRMCData!$B$2:$B$48,0),IF('LRMC Viewer'!$C$3="Real",11,10))</f>
        <v>72.122310366107513</v>
      </c>
      <c r="K6" s="16">
        <f>INDEX(LRMCData!$B$2:$S$48,MATCH('LRMC Viewer'!K$5,LRMCData!$B$2:$B$48,0),IF('LRMC Viewer'!$C$3="Real",11,10))</f>
        <v>74.82121133881455</v>
      </c>
      <c r="L6" s="16">
        <f>INDEX(LRMCData!$B$2:$S$48,MATCH('LRMC Viewer'!L$5,LRMCData!$B$2:$B$48,0),IF('LRMC Viewer'!$C$3="Real",11,10))</f>
        <v>78.401981269574875</v>
      </c>
      <c r="M6" s="16">
        <f>INDEX(LRMCData!$B$2:$S$48,MATCH('LRMC Viewer'!M$5,LRMCData!$B$2:$B$48,0),IF('LRMC Viewer'!$C$3="Real",11,10))</f>
        <v>78.866345425883338</v>
      </c>
      <c r="N6" s="16">
        <f>INDEX(LRMCData!$B$2:$S$48,MATCH('LRMC Viewer'!N$5,LRMCData!$B$2:$B$48,0),IF('LRMC Viewer'!$C$3="Real",11,10))</f>
        <v>76.613315278457833</v>
      </c>
      <c r="O6" s="16">
        <f>INDEX(LRMCData!$B$2:$S$48,MATCH('LRMC Viewer'!O$5,LRMCData!$B$2:$B$48,0),IF('LRMC Viewer'!$C$3="Real",11,10))</f>
        <v>93.991316977357187</v>
      </c>
      <c r="P6" s="16">
        <f>INDEX(LRMCData!$B$2:$S$48,MATCH('LRMC Viewer'!P$5,LRMCData!$B$2:$B$48,0),IF('LRMC Viewer'!$C$3="Real",11,10))</f>
        <v>97.399777631466904</v>
      </c>
      <c r="Q6" s="16">
        <f>INDEX(LRMCData!$B$2:$S$48,MATCH('LRMC Viewer'!Q$5,LRMCData!$B$2:$B$48,0),IF('LRMC Viewer'!$C$3="Real",11,10))</f>
        <v>80.566440478989207</v>
      </c>
      <c r="R6" s="17">
        <f>INDEX(LRMCData!$B$2:$S$48,MATCH('LRMC Viewer'!R$5,LRMCData!$B$2:$B$48,0),IF('LRMC Viewer'!$C$3="Real",11,10))</f>
        <v>79.663281558066615</v>
      </c>
      <c r="S6" s="16">
        <f>INDEX(LRMCData!$B$2:$S$48,MATCH('LRMC Viewer'!S$5,LRMCData!$B$2:$B$48,0),IF('LRMC Viewer'!$C$3="Real",11,10))</f>
        <v>77.893344126262647</v>
      </c>
      <c r="T6" s="16">
        <f>INDEX(LRMCData!$B$2:$S$48,MATCH('LRMC Viewer'!T$5,LRMCData!$B$2:$B$48,0),IF('LRMC Viewer'!$C$3="Real",11,10))</f>
        <v>80.032180504755388</v>
      </c>
      <c r="U6" s="16">
        <f>INDEX(LRMCData!$B$2:$S$48,MATCH('LRMC Viewer'!U$5,LRMCData!$B$2:$B$48,0),IF('LRMC Viewer'!$C$3="Real",11,10))</f>
        <v>82.068251777173714</v>
      </c>
      <c r="V6" s="16">
        <f>INDEX(LRMCData!$B$2:$S$48,MATCH('LRMC Viewer'!V$5,LRMCData!$B$2:$B$48,0),IF('LRMC Viewer'!$C$3="Real",11,10))</f>
        <v>85.502316566354835</v>
      </c>
      <c r="W6" s="17">
        <f>INDEX(LRMCData!$B$2:$S$48,MATCH('LRMC Viewer'!W$5,LRMCData!$B$2:$B$48,0),IF('LRMC Viewer'!$C$3="Real",11,10))</f>
        <v>87.526392930233925</v>
      </c>
      <c r="X6" s="16">
        <f>INDEX(LRMCData!$B$2:$S$48,MATCH('LRMC Viewer'!X$5,LRMCData!$B$2:$B$48,0),IF('LRMC Viewer'!$C$3="Real",11,10))</f>
        <v>89.120504638227985</v>
      </c>
      <c r="Y6" s="16">
        <f>INDEX(LRMCData!$B$2:$S$48,MATCH('LRMC Viewer'!Y$5,LRMCData!$B$2:$B$48,0),IF('LRMC Viewer'!$C$3="Real",11,10))</f>
        <v>90.690016722598614</v>
      </c>
      <c r="Z6" s="16">
        <f>INDEX(LRMCData!$B$2:$S$48,MATCH('LRMC Viewer'!Z$5,LRMCData!$B$2:$B$48,0),IF('LRMC Viewer'!$C$3="Real",11,10))</f>
        <v>91.888235575251926</v>
      </c>
      <c r="AA6" s="16">
        <f>INDEX(LRMCData!$B$2:$S$48,MATCH('LRMC Viewer'!AA$5,LRMCData!$B$2:$B$48,0),IF('LRMC Viewer'!$C$3="Real",11,10))</f>
        <v>92.958334034692228</v>
      </c>
      <c r="AB6" s="16">
        <f>INDEX(LRMCData!$B$2:$S$48,MATCH('LRMC Viewer'!AB$5,LRMCData!$B$2:$B$48,0),IF('LRMC Viewer'!$C$3="Real",11,10))</f>
        <v>93.736985340255288</v>
      </c>
      <c r="AC6" s="16">
        <f>INDEX(LRMCData!$B$2:$S$48,MATCH('LRMC Viewer'!AC$5,LRMCData!$B$2:$B$48,0),IF('LRMC Viewer'!$C$3="Real",11,10))</f>
        <v>96.089374368032665</v>
      </c>
      <c r="AD6" s="16">
        <f>INDEX(LRMCData!$B$2:$S$48,MATCH('LRMC Viewer'!AD$5,LRMCData!$B$2:$B$48,0),IF('LRMC Viewer'!$C$3="Real",11,10))</f>
        <v>97.599052379236511</v>
      </c>
      <c r="AE6" s="16">
        <f>INDEX(LRMCData!$B$2:$S$48,MATCH('LRMC Viewer'!AE$5,LRMCData!$B$2:$B$48,0),IF('LRMC Viewer'!$C$3="Real",11,10))</f>
        <v>98.736927649216369</v>
      </c>
      <c r="AF6" s="16">
        <f>INDEX(LRMCData!$B$2:$S$48,MATCH('LRMC Viewer'!AF$5,LRMCData!$B$2:$B$48,0),IF('LRMC Viewer'!$C$3="Real",11,10))</f>
        <v>99.839567184558632</v>
      </c>
      <c r="AG6" s="16">
        <f>INDEX(LRMCData!$B$2:$S$48,MATCH('LRMC Viewer'!AG$5,LRMCData!$B$2:$B$48,0),IF('LRMC Viewer'!$C$3="Real",11,10))</f>
        <v>100.93887028976908</v>
      </c>
      <c r="AH6" s="16">
        <f>INDEX(LRMCData!$B$2:$S$48,MATCH('LRMC Viewer'!AH$5,LRMCData!$B$2:$B$48,0),IF('LRMC Viewer'!$C$3="Real",11,10))</f>
        <v>102.05583470578999</v>
      </c>
      <c r="AI6" s="16">
        <f>INDEX(LRMCData!$B$2:$S$48,MATCH('LRMC Viewer'!AI$5,LRMCData!$B$2:$B$48,0),IF('LRMC Viewer'!$C$3="Real",11,10))</f>
        <v>103.19871513574944</v>
      </c>
      <c r="AJ6" s="16">
        <f>INDEX(LRMCData!$B$2:$S$48,MATCH('LRMC Viewer'!AJ$5,LRMCData!$B$2:$B$48,0),IF('LRMC Viewer'!$C$3="Real",11,10))</f>
        <v>104.38040620299607</v>
      </c>
      <c r="AK6" s="16">
        <f>INDEX(LRMCData!$B$2:$U$51,MATCH('LRMC Viewer'!AK$5,LRMCData!$B$2:$B$51,0),IF('LRMC Viewer'!$C$3="Real",11,10))</f>
        <v>105.60461059304441</v>
      </c>
      <c r="AL6" s="16">
        <f>INDEX(LRMCData!$B$2:$U$51,MATCH('LRMC Viewer'!AL$5,LRMCData!$B$2:$B$51,0),IF('LRMC Viewer'!$C$3="Real",11,10))</f>
        <v>106.8747427682308</v>
      </c>
      <c r="AM6" s="16">
        <f>INDEX(LRMCData!$B$2:$U$51,MATCH('LRMC Viewer'!AM$5,LRMCData!$B$2:$B$51,0),IF('LRMC Viewer'!$C$3="Real",11,10))</f>
        <v>108.1927977450577</v>
      </c>
      <c r="AN6" s="16">
        <f>INDEX(LRMCData!$B$2:$U$70,MATCH('LRMC Viewer'!AN$5,LRMCData!$B$2:$B$70,0),IF('LRMC Viewer'!$C$3="Real",11,10))</f>
        <v>109.54349888266599</v>
      </c>
      <c r="AO6" s="16">
        <f>INDEX(LRMCData!$B$2:$U$70,MATCH('LRMC Viewer'!AO$5,LRMCData!$B$2:$B$70,0),IF('LRMC Viewer'!$C$3="Real",11,10))</f>
        <v>110.94819692081545</v>
      </c>
      <c r="AP6" s="16">
        <f>INDEX(LRMCData!$B$2:$U$70,MATCH('LRMC Viewer'!AP$5,LRMCData!$B$2:$B$70,0),IF('LRMC Viewer'!$C$3="Real",11,10))</f>
        <v>112.40890048095297</v>
      </c>
      <c r="AQ6" s="16">
        <f>INDEX(LRMCData!$B$2:$U$70,MATCH('LRMC Viewer'!AQ$5,LRMCData!$B$2:$B$70,0),IF('LRMC Viewer'!$C$3="Real",11,10))</f>
        <v>113.92783579134884</v>
      </c>
      <c r="AR6" s="17">
        <f>INDEX(LRMCData!$B$2:$U$70,MATCH('LRMC Viewer'!AR$5,LRMCData!$B$2:$B$70,0),IF('LRMC Viewer'!$C$3="Real",11,10))</f>
        <v>115.47797955657013</v>
      </c>
    </row>
    <row r="7" spans="1:44" x14ac:dyDescent="0.2">
      <c r="B7" s="84" t="s">
        <v>258</v>
      </c>
      <c r="C7" s="85" t="str">
        <f>IF($C$3="Real","USD/t (2023)","USD/t")</f>
        <v>USD/t (2023)</v>
      </c>
      <c r="D7" s="18">
        <f>INDEX(LRMCData!$B$2:$S$48,MATCH('LRMC Viewer'!D$5,LRMCData!$B$2:$B$48,0),IF('LRMC Viewer'!$C$3="Real",13,12))</f>
        <v>248.90361056875787</v>
      </c>
      <c r="E7" s="19">
        <f>INDEX(LRMCData!$B$2:$S$48,MATCH('LRMC Viewer'!E$5,LRMCData!$B$2:$B$48,0),IF('LRMC Viewer'!$C$3="Real",13,12))</f>
        <v>246.06657400043412</v>
      </c>
      <c r="F7" s="19">
        <f>INDEX(LRMCData!$B$2:$S$48,MATCH('LRMC Viewer'!F$5,LRMCData!$B$2:$B$48,0),IF('LRMC Viewer'!$C$3="Real",13,12))</f>
        <v>236.1053274496968</v>
      </c>
      <c r="G7" s="19">
        <f>INDEX(LRMCData!$B$2:$S$48,MATCH('LRMC Viewer'!G$5,LRMCData!$B$2:$B$48,0),IF('LRMC Viewer'!$C$3="Real",13,12))</f>
        <v>232.03149865876856</v>
      </c>
      <c r="H7" s="19">
        <f>INDEX(LRMCData!$B$2:$S$48,MATCH('LRMC Viewer'!H$5,LRMCData!$B$2:$B$48,0),IF('LRMC Viewer'!$C$3="Real",13,12))</f>
        <v>225.71420911255811</v>
      </c>
      <c r="I7" s="19">
        <f>INDEX(LRMCData!$B$2:$S$48,MATCH('LRMC Viewer'!I$5,LRMCData!$B$2:$B$48,0),IF('LRMC Viewer'!$C$3="Real",13,12))</f>
        <v>186.8862955763783</v>
      </c>
      <c r="J7" s="19">
        <f>INDEX(LRMCData!$B$2:$S$48,MATCH('LRMC Viewer'!J$5,LRMCData!$B$2:$B$48,0),IF('LRMC Viewer'!$C$3="Real",13,12))</f>
        <v>178.89498370292623</v>
      </c>
      <c r="K7" s="19">
        <f>INDEX(LRMCData!$B$2:$S$48,MATCH('LRMC Viewer'!K$5,LRMCData!$B$2:$B$48,0),IF('LRMC Viewer'!$C$3="Real",13,12))</f>
        <v>185.58944264465106</v>
      </c>
      <c r="L7" s="19">
        <f>INDEX(LRMCData!$B$2:$S$48,MATCH('LRMC Viewer'!L$5,LRMCData!$B$2:$B$48,0),IF('LRMC Viewer'!$C$3="Real",13,12))</f>
        <v>194.47132364867841</v>
      </c>
      <c r="M7" s="19">
        <f>INDEX(LRMCData!$B$2:$S$48,MATCH('LRMC Viewer'!M$5,LRMCData!$B$2:$B$48,0),IF('LRMC Viewer'!$C$3="Real",13,12))</f>
        <v>195.62315056261576</v>
      </c>
      <c r="N7" s="19">
        <f>INDEX(LRMCData!$B$2:$S$48,MATCH('LRMC Viewer'!N$5,LRMCData!$B$2:$B$48,0),IF('LRMC Viewer'!$C$3="Real",13,12))</f>
        <v>190.03464695728346</v>
      </c>
      <c r="O7" s="19">
        <f>INDEX(LRMCData!$B$2:$S$48,MATCH('LRMC Viewer'!O$5,LRMCData!$B$2:$B$48,0),IF('LRMC Viewer'!$C$3="Real",13,12))</f>
        <v>233.13971825814627</v>
      </c>
      <c r="P7" s="19">
        <f>INDEX(LRMCData!$B$2:$S$48,MATCH('LRMC Viewer'!P$5,LRMCData!$B$2:$B$48,0),IF('LRMC Viewer'!$C$3="Real",13,12))</f>
        <v>217.5979262360753</v>
      </c>
      <c r="Q7" s="19">
        <f>INDEX(LRMCData!$B$2:$S$48,MATCH('LRMC Viewer'!Q$5,LRMCData!$B$2:$B$48,0),IF('LRMC Viewer'!$C$3="Real",13,12))</f>
        <v>202.43016845194126</v>
      </c>
      <c r="R7" s="20">
        <f>INDEX(LRMCData!$B$2:$S$48,MATCH('LRMC Viewer'!R$5,LRMCData!$B$2:$B$48,0),IF('LRMC Viewer'!$C$3="Real",13,12))</f>
        <v>197.59990194031701</v>
      </c>
      <c r="S7" s="19">
        <f>INDEX(LRMCData!$B$2:$S$48,MATCH('LRMC Viewer'!S$5,LRMCData!$B$2:$B$48,0),IF('LRMC Viewer'!$C$3="Real",13,12))</f>
        <v>193.20968029585671</v>
      </c>
      <c r="T7" s="19">
        <f>INDEX(LRMCData!$B$2:$S$48,MATCH('LRMC Viewer'!T$5,LRMCData!$B$2:$B$48,0),IF('LRMC Viewer'!$C$3="Real",13,12))</f>
        <v>198.5149332353617</v>
      </c>
      <c r="U7" s="19">
        <f>INDEX(LRMCData!$B$2:$S$48,MATCH('LRMC Viewer'!U$5,LRMCData!$B$2:$B$48,0),IF('LRMC Viewer'!$C$3="Real",13,12))</f>
        <v>203.56528360889109</v>
      </c>
      <c r="V7" s="19">
        <f>INDEX(LRMCData!$B$2:$S$48,MATCH('LRMC Viewer'!V$5,LRMCData!$B$2:$B$48,0),IF('LRMC Viewer'!$C$3="Real",13,12))</f>
        <v>212.08327147390608</v>
      </c>
      <c r="W7" s="20">
        <f>INDEX(LRMCData!$B$2:$S$48,MATCH('LRMC Viewer'!W$5,LRMCData!$B$2:$B$48,0),IF('LRMC Viewer'!$C$3="Real",13,12))</f>
        <v>217.10386920977379</v>
      </c>
      <c r="X7" s="19">
        <f>INDEX(LRMCData!$B$2:$S$48,MATCH('LRMC Viewer'!X$5,LRMCData!$B$2:$B$48,0),IF('LRMC Viewer'!$C$3="Real",13,12))</f>
        <v>221.0579658904627</v>
      </c>
      <c r="Y7" s="19">
        <f>INDEX(LRMCData!$B$2:$S$48,MATCH('LRMC Viewer'!Y$5,LRMCData!$B$2:$B$48,0),IF('LRMC Viewer'!$C$3="Real",13,12))</f>
        <v>224.95104470795684</v>
      </c>
      <c r="Z7" s="19">
        <f>INDEX(LRMCData!$B$2:$S$48,MATCH('LRMC Viewer'!Z$5,LRMCData!$B$2:$B$48,0),IF('LRMC Viewer'!$C$3="Real",13,12))</f>
        <v>227.92315335269996</v>
      </c>
      <c r="AA7" s="19">
        <f>INDEX(LRMCData!$B$2:$S$48,MATCH('LRMC Viewer'!AA$5,LRMCData!$B$2:$B$48,0),IF('LRMC Viewer'!$C$3="Real",13,12))</f>
        <v>230.5774671910994</v>
      </c>
      <c r="AB7" s="19">
        <f>INDEX(LRMCData!$B$2:$S$48,MATCH('LRMC Viewer'!AB$5,LRMCData!$B$2:$B$48,0),IF('LRMC Viewer'!$C$3="Real",13,12))</f>
        <v>232.50886417369554</v>
      </c>
      <c r="AC7" s="19">
        <f>INDEX(LRMCData!$B$2:$S$48,MATCH('LRMC Viewer'!AC$5,LRMCData!$B$2:$B$48,0),IF('LRMC Viewer'!$C$3="Real",13,12))</f>
        <v>238.34382141024213</v>
      </c>
      <c r="AD7" s="19">
        <f>INDEX(LRMCData!$B$2:$S$48,MATCH('LRMC Viewer'!AD$5,LRMCData!$B$2:$B$48,0),IF('LRMC Viewer'!$C$3="Real",13,12))</f>
        <v>242.08848546551195</v>
      </c>
      <c r="AE7" s="19">
        <f>INDEX(LRMCData!$B$2:$S$48,MATCH('LRMC Viewer'!AE$5,LRMCData!$B$2:$B$48,0),IF('LRMC Viewer'!$C$3="Real",13,12))</f>
        <v>244.91091554083397</v>
      </c>
      <c r="AF7" s="19">
        <f>INDEX(LRMCData!$B$2:$S$48,MATCH('LRMC Viewer'!AF$5,LRMCData!$B$2:$B$48,0),IF('LRMC Viewer'!$C$3="Real",13,12))</f>
        <v>247.64594552952872</v>
      </c>
      <c r="AG7" s="19">
        <f>INDEX(LRMCData!$B$2:$S$48,MATCH('LRMC Viewer'!AG$5,LRMCData!$B$2:$B$48,0),IF('LRMC Viewer'!$C$3="Real",13,12))</f>
        <v>250.37269970716</v>
      </c>
      <c r="AH7" s="19">
        <f>INDEX(LRMCData!$B$2:$S$48,MATCH('LRMC Viewer'!AH$5,LRMCData!$B$2:$B$48,0),IF('LRMC Viewer'!$C$3="Real",13,12))</f>
        <v>253.14326168703121</v>
      </c>
      <c r="AI7" s="19">
        <f>INDEX(LRMCData!$B$2:$S$48,MATCH('LRMC Viewer'!AI$5,LRMCData!$B$2:$B$48,0),IF('LRMC Viewer'!$C$3="Real",13,12))</f>
        <v>255.97810675583349</v>
      </c>
      <c r="AJ7" s="19">
        <f>INDEX(LRMCData!$B$2:$S$48,MATCH('LRMC Viewer'!AJ$5,LRMCData!$B$2:$B$48,0),IF('LRMC Viewer'!$C$3="Real",13,12))</f>
        <v>258.90921923883462</v>
      </c>
      <c r="AK7" s="19">
        <f>INDEX(LRMCData!$B$2:$U$51,MATCH('LRMC Viewer'!AK$5,LRMCData!$B$2:$B$51,0),IF('LRMC Viewer'!$C$3="Real",13,12))</f>
        <v>261.94578342119428</v>
      </c>
      <c r="AL7" s="19">
        <f>INDEX(LRMCData!$B$2:$U$51,MATCH('LRMC Viewer'!AL$5,LRMCData!$B$2:$B$51,0),IF('LRMC Viewer'!$C$3="Real",13,12))</f>
        <v>265.09626866809106</v>
      </c>
      <c r="AM7" s="19">
        <f>INDEX(LRMCData!$B$2:$U$70,MATCH('LRMC Viewer'!AM$5,LRMCData!$B$2:$B$70,0),IF('LRMC Viewer'!$C$3="Real",13,12))</f>
        <v>268.36562349605032</v>
      </c>
      <c r="AN7" s="19">
        <f>INDEX(LRMCData!$B$2:$U$70,MATCH('LRMC Viewer'!AN$5,LRMCData!$B$2:$B$70,0),IF('LRMC Viewer'!$C$3="Real",13,12))</f>
        <v>271.71595513092689</v>
      </c>
      <c r="AO7" s="19">
        <f>INDEX(LRMCData!$B$2:$U$70,MATCH('LRMC Viewer'!AO$5,LRMCData!$B$2:$B$70,0),IF('LRMC Viewer'!$C$3="Real",13,12))</f>
        <v>275.20022277802065</v>
      </c>
      <c r="AP7" s="19">
        <f>INDEX(LRMCData!$B$2:$U$70,MATCH('LRMC Viewer'!AP$5,LRMCData!$B$2:$B$70,0),IF('LRMC Viewer'!$C$3="Real",13,12))</f>
        <v>278.82340870009011</v>
      </c>
      <c r="AQ7" s="19">
        <f>INDEX(LRMCData!$B$2:$U$70,MATCH('LRMC Viewer'!AQ$5,LRMCData!$B$2:$B$70,0),IF('LRMC Viewer'!$C$3="Real",13,12))</f>
        <v>282.59103492032227</v>
      </c>
      <c r="AR7" s="20">
        <f>INDEX(LRMCData!$B$2:$U$70,MATCH('LRMC Viewer'!AR$5,LRMCData!$B$2:$B$70,0),IF('LRMC Viewer'!$C$3="Real",13,12))</f>
        <v>286.43607180570154</v>
      </c>
    </row>
    <row r="8" spans="1:44" x14ac:dyDescent="0.2">
      <c r="B8" s="84" t="s">
        <v>259</v>
      </c>
      <c r="C8" s="85" t="str">
        <f>IF($C$3="Real","USD/t (2023)","USD/t")</f>
        <v>USD/t (2023)</v>
      </c>
      <c r="D8" s="18">
        <f>INDEX(LRMCData!$B$2:$S$48,MATCH('LRMC Viewer'!D$5,LRMCData!$B$2:$B$48,0),IF('LRMC Viewer'!$C$3="Real",16,14))</f>
        <v>171.9477596934029</v>
      </c>
      <c r="E8" s="19">
        <f>INDEX(LRMCData!$B$2:$S$48,MATCH('LRMC Viewer'!E$5,LRMCData!$B$2:$B$48,0),IF('LRMC Viewer'!$C$3="Real",16,14))</f>
        <v>253.28804518997364</v>
      </c>
      <c r="F8" s="19">
        <f>INDEX(LRMCData!$B$2:$S$48,MATCH('LRMC Viewer'!F$5,LRMCData!$B$2:$B$48,0),IF('LRMC Viewer'!$C$3="Real",16,14))</f>
        <v>249.73832898040462</v>
      </c>
      <c r="G8" s="19">
        <f>INDEX(LRMCData!$B$2:$S$48,MATCH('LRMC Viewer'!G$5,LRMCData!$B$2:$B$48,0),IF('LRMC Viewer'!$C$3="Real",16,14))</f>
        <v>196.0286150969217</v>
      </c>
      <c r="H8" s="19">
        <f>INDEX(LRMCData!$B$2:$S$48,MATCH('LRMC Viewer'!H$5,LRMCData!$B$2:$B$48,0),IF('LRMC Viewer'!$C$3="Real",16,14))</f>
        <v>143.12862263532014</v>
      </c>
      <c r="I8" s="19">
        <f>INDEX(LRMCData!$B$2:$S$48,MATCH('LRMC Viewer'!I$5,LRMCData!$B$2:$B$48,0),IF('LRMC Viewer'!$C$3="Real",16,14))</f>
        <v>151.05424058282728</v>
      </c>
      <c r="J8" s="19">
        <f>INDEX(LRMCData!$B$2:$S$48,MATCH('LRMC Viewer'!J$5,LRMCData!$B$2:$B$48,0),IF('LRMC Viewer'!$C$3="Real",16,14))</f>
        <v>142.93796601815973</v>
      </c>
      <c r="K8" s="19">
        <f>INDEX(LRMCData!$B$2:$S$48,MATCH('LRMC Viewer'!K$5,LRMCData!$B$2:$B$48,0),IF('LRMC Viewer'!$C$3="Real",16,14))</f>
        <v>111.95220894237013</v>
      </c>
      <c r="L8" s="19">
        <f>INDEX(LRMCData!$B$2:$S$48,MATCH('LRMC Viewer'!L$5,LRMCData!$B$2:$B$48,0),IF('LRMC Viewer'!$C$3="Real",16,14))</f>
        <v>111.89312307741221</v>
      </c>
      <c r="M8" s="19">
        <f>INDEX(LRMCData!$B$2:$S$48,MATCH('LRMC Viewer'!M$5,LRMCData!$B$2:$B$48,0),IF('LRMC Viewer'!$C$3="Real",16,14))</f>
        <v>114.51859268111875</v>
      </c>
      <c r="N8" s="19">
        <f>INDEX(LRMCData!$B$2:$S$48,MATCH('LRMC Viewer'!N$5,LRMCData!$B$2:$B$48,0),IF('LRMC Viewer'!$C$3="Real",16,14))</f>
        <v>107.23097309044894</v>
      </c>
      <c r="O8" s="19">
        <f>INDEX(LRMCData!$B$2:$S$48,MATCH('LRMC Viewer'!O$5,LRMCData!$B$2:$B$48,0),IF('LRMC Viewer'!$C$3="Real",16,14))</f>
        <v>154.55396074209065</v>
      </c>
      <c r="P8" s="19">
        <f>INDEX(LRMCData!$B$2:$S$51,MATCH('LRMC Viewer'!P$5,LRMCData!$B$2:$B$518,0),IF('LRMC Viewer'!$C$3="Real",16,14))</f>
        <v>294.14534663330534</v>
      </c>
      <c r="Q8" s="19">
        <f>INDEX(LRMCData!$B$2:$S$51,MATCH('LRMC Viewer'!Q$5,LRMCData!$B$2:$B$518,0),IF('LRMC Viewer'!$C$3="Real",16,14))</f>
        <v>261.23339358152219</v>
      </c>
      <c r="R8" s="20">
        <f>INDEX(LRMCData!$B$2:$S$51,MATCH('LRMC Viewer'!R$5,LRMCData!$B$2:$B$518,0),IF('LRMC Viewer'!$C$3="Real",16,14))</f>
        <v>217</v>
      </c>
      <c r="S8" s="19">
        <f>INDEX(LRMCData!$B$2:$S$51,MATCH('LRMC Viewer'!S$5,LRMCData!$B$2:$B$518,0),IF('LRMC Viewer'!$C$3="Real",16,14))</f>
        <v>0</v>
      </c>
      <c r="T8" s="19">
        <f>INDEX(LRMCData!$B$2:$S$51,MATCH('LRMC Viewer'!T$5,LRMCData!$B$2:$B$518,0),IF('LRMC Viewer'!$C$3="Real",16,14))</f>
        <v>0</v>
      </c>
      <c r="U8" s="19">
        <f>INDEX(LRMCData!$B$2:$S$51,MATCH('LRMC Viewer'!U$5,LRMCData!$B$2:$B$518,0),IF('LRMC Viewer'!$C$3="Real",16,14))</f>
        <v>0</v>
      </c>
      <c r="V8" s="19">
        <f>INDEX(LRMCData!$B$2:$S$51,MATCH('LRMC Viewer'!V$5,LRMCData!$B$2:$B$518,0),IF('LRMC Viewer'!$C$3="Real",16,14))</f>
        <v>0</v>
      </c>
      <c r="W8" s="20">
        <f>INDEX(LRMCData!$B$2:$S$48,MATCH('LRMC Viewer'!W$5,LRMCData!$B$2:$B$48,0),IF('LRMC Viewer'!$C$3="Real",16,14))</f>
        <v>0</v>
      </c>
      <c r="X8" s="19">
        <f>INDEX(LRMCData!$B$2:$S$48,MATCH('LRMC Viewer'!X$5,LRMCData!$B$2:$B$48,0),IF('LRMC Viewer'!$C$3="Real",16,14))</f>
        <v>0</v>
      </c>
      <c r="Y8" s="19">
        <f>INDEX(LRMCData!$B$2:$S$48,MATCH('LRMC Viewer'!Y$5,LRMCData!$B$2:$B$48,0),IF('LRMC Viewer'!$C$3="Real",16,14))</f>
        <v>0</v>
      </c>
      <c r="Z8" s="19">
        <f>INDEX(LRMCData!$B$2:$S$48,MATCH('LRMC Viewer'!Z$5,LRMCData!$B$2:$B$48,0),IF('LRMC Viewer'!$C$3="Real",16,14))</f>
        <v>0</v>
      </c>
      <c r="AA8" s="19">
        <f>INDEX(LRMCData!$B$2:$S$48,MATCH('LRMC Viewer'!AA$5,LRMCData!$B$2:$B$48,0),IF('LRMC Viewer'!$C$3="Real",16,14))</f>
        <v>0</v>
      </c>
      <c r="AB8" s="19">
        <f>INDEX(LRMCData!$B$2:$S$48,MATCH('LRMC Viewer'!AB$5,LRMCData!$B$2:$B$48,0),IF('LRMC Viewer'!$C$3="Real",16,14))</f>
        <v>0</v>
      </c>
      <c r="AC8" s="19">
        <f>INDEX(LRMCData!$B$2:$S$48,MATCH('LRMC Viewer'!AC$5,LRMCData!$B$2:$B$48,0),IF('LRMC Viewer'!$C$3="Real",16,14))</f>
        <v>0</v>
      </c>
      <c r="AD8" s="19">
        <f>INDEX(LRMCData!$B$2:$S$48,MATCH('LRMC Viewer'!AD$5,LRMCData!$B$2:$B$48,0),IF('LRMC Viewer'!$C$3="Real",16,14))</f>
        <v>0</v>
      </c>
      <c r="AE8" s="19">
        <f>INDEX(LRMCData!$B$2:$S$48,MATCH('LRMC Viewer'!AE$5,LRMCData!$B$2:$B$48,0),IF('LRMC Viewer'!$C$3="Real",16,14))</f>
        <v>0</v>
      </c>
      <c r="AF8" s="19">
        <f>INDEX(LRMCData!$B$2:$S$48,MATCH('LRMC Viewer'!AF$5,LRMCData!$B$2:$B$48,0),IF('LRMC Viewer'!$C$3="Real",16,14))</f>
        <v>0</v>
      </c>
      <c r="AG8" s="19">
        <f>INDEX(LRMCData!$B$2:$S$48,MATCH('LRMC Viewer'!AG$5,LRMCData!$B$2:$B$48,0),IF('LRMC Viewer'!$C$3="Real",16,14))</f>
        <v>0</v>
      </c>
      <c r="AH8" s="19">
        <f>INDEX(LRMCData!$B$2:$S$48,MATCH('LRMC Viewer'!AH$5,LRMCData!$B$2:$B$48,0),IF('LRMC Viewer'!$C$3="Real",16,14))</f>
        <v>0</v>
      </c>
      <c r="AI8" s="19">
        <f>INDEX(LRMCData!$B$2:$S$48,MATCH('LRMC Viewer'!AI$5,LRMCData!$B$2:$B$48,0),IF('LRMC Viewer'!$C$3="Real",16,14))</f>
        <v>0</v>
      </c>
      <c r="AJ8" s="19">
        <f>INDEX(LRMCData!$B$2:$S$48,MATCH('LRMC Viewer'!AJ$5,LRMCData!$B$2:$B$48,0),IF('LRMC Viewer'!$C$3="Real",16,14))</f>
        <v>0</v>
      </c>
      <c r="AK8" s="19">
        <f>INDEX(LRMCData!$B$2:$U$51,MATCH('LRMC Viewer'!AK$5,LRMCData!$B$2:$B$51,0),IF('LRMC Viewer'!$C$3="Real",16,14))</f>
        <v>0</v>
      </c>
      <c r="AL8" s="19">
        <f>INDEX(LRMCData!$B$2:$U$51,MATCH('LRMC Viewer'!AL$5,LRMCData!$B$2:$B$51,0),IF('LRMC Viewer'!$C$3="Real",16,14))</f>
        <v>0</v>
      </c>
      <c r="AM8" s="19">
        <f>INDEX(LRMCData!$B$2:$U$70,MATCH('LRMC Viewer'!AM$5,LRMCData!$B$2:$B$70,0),IF('LRMC Viewer'!$C$3="Real",16,14))</f>
        <v>0</v>
      </c>
      <c r="AN8" s="19">
        <f>INDEX(LRMCData!$B$2:$U$70,MATCH('LRMC Viewer'!AN$5,LRMCData!$B$2:$B$70,0),IF('LRMC Viewer'!$C$3="Real",16,14))</f>
        <v>0</v>
      </c>
      <c r="AO8" s="19">
        <f>INDEX(LRMCData!$B$2:$U$70,MATCH('LRMC Viewer'!AO$5,LRMCData!$B$2:$B$70,0),IF('LRMC Viewer'!$C$3="Real",16,14))</f>
        <v>0</v>
      </c>
      <c r="AP8" s="19">
        <f>INDEX(LRMCData!$B$2:$U$70,MATCH('LRMC Viewer'!AP$5,LRMCData!$B$2:$B$70,0),IF('LRMC Viewer'!$C$3="Real",16,14))</f>
        <v>0</v>
      </c>
      <c r="AQ8" s="19">
        <f>INDEX(LRMCData!$B$2:$U$70,MATCH('LRMC Viewer'!AQ$5,LRMCData!$B$2:$B$70,0),IF('LRMC Viewer'!$C$3="Real",16,14))</f>
        <v>0</v>
      </c>
      <c r="AR8" s="20">
        <f>INDEX(LRMCData!$B$2:$U$70,MATCH('LRMC Viewer'!AR$5,LRMCData!$B$2:$B$70,0),IF('LRMC Viewer'!$C$3="Real",16,14))</f>
        <v>0</v>
      </c>
    </row>
    <row r="9" spans="1:44" x14ac:dyDescent="0.2">
      <c r="B9" s="84" t="s">
        <v>260</v>
      </c>
      <c r="C9" s="85" t="str">
        <f>IF($C$3="Real","USD/t (2023)","USD/t")</f>
        <v>USD/t (2023)</v>
      </c>
      <c r="D9" s="21">
        <f>IF(INDEX(LRMCData!$B$2:$S$48,MATCH('LRMC Viewer'!D$5,LRMCData!$B$2:$B$48,0),IF('LRMC Viewer'!$C$3="Real",17,15))&gt;100000,0,INDEX(LRMCData!$B$2:$S$48,MATCH('LRMC Viewer'!D$5,LRMCData!$B$2:$B$48,0),IF('LRMC Viewer'!$C$3="Real",17,15)))</f>
        <v>0</v>
      </c>
      <c r="E9" s="22">
        <f>IF(INDEX(LRMCData!$B$2:$S$48,MATCH('LRMC Viewer'!E$5,LRMCData!$B$2:$B$48,0),IF('LRMC Viewer'!$C$3="Real",17,15))&gt;100000,0,INDEX(LRMCData!$B$2:$S$48,MATCH('LRMC Viewer'!E$5,LRMCData!$B$2:$B$48,0),IF('LRMC Viewer'!$C$3="Real",17,15)))</f>
        <v>0</v>
      </c>
      <c r="F9" s="22">
        <f>IF(INDEX(LRMCData!$B$2:$S$48,MATCH('LRMC Viewer'!F$5,LRMCData!$B$2:$B$48,0),IF('LRMC Viewer'!$C$3="Real",17,15))&gt;100000,0,INDEX(LRMCData!$B$2:$S$48,MATCH('LRMC Viewer'!F$5,LRMCData!$B$2:$B$48,0),IF('LRMC Viewer'!$C$3="Real",17,15)))</f>
        <v>0</v>
      </c>
      <c r="G9" s="22">
        <f>IF(INDEX(LRMCData!$B$2:$S$48,MATCH('LRMC Viewer'!G$5,LRMCData!$B$2:$B$48,0),IF('LRMC Viewer'!$C$3="Real",17,15))&gt;100000,0,INDEX(LRMCData!$B$2:$S$48,MATCH('LRMC Viewer'!G$5,LRMCData!$B$2:$B$48,0),IF('LRMC Viewer'!$C$3="Real",17,15)))</f>
        <v>0</v>
      </c>
      <c r="H9" s="22">
        <f>IF(INDEX(LRMCData!$B$2:$S$48,MATCH('LRMC Viewer'!H$5,LRMCData!$B$2:$B$48,0),IF('LRMC Viewer'!$C$3="Real",17,15))&gt;100000,0,INDEX(LRMCData!$B$2:$S$48,MATCH('LRMC Viewer'!H$5,LRMCData!$B$2:$B$48,0),IF('LRMC Viewer'!$C$3="Real",17,15)))</f>
        <v>0</v>
      </c>
      <c r="I9" s="22">
        <f>IF(INDEX(LRMCData!$B$2:$S$48,MATCH('LRMC Viewer'!I$5,LRMCData!$B$2:$B$48,0),IF('LRMC Viewer'!$C$3="Real",17,15))&gt;100000,0,INDEX(LRMCData!$B$2:$S$48,MATCH('LRMC Viewer'!I$5,LRMCData!$B$2:$B$48,0),IF('LRMC Viewer'!$C$3="Real",17,15)))</f>
        <v>0</v>
      </c>
      <c r="J9" s="22">
        <f>IF(INDEX(LRMCData!$B$2:$S$48,MATCH('LRMC Viewer'!J$5,LRMCData!$B$2:$B$48,0),IF('LRMC Viewer'!$C$3="Real",17,15))&gt;100000,0,INDEX(LRMCData!$B$2:$S$48,MATCH('LRMC Viewer'!J$5,LRMCData!$B$2:$B$48,0),IF('LRMC Viewer'!$C$3="Real",17,15)))</f>
        <v>0</v>
      </c>
      <c r="K9" s="22">
        <f>IF(INDEX(LRMCData!$B$2:$S$48,MATCH('LRMC Viewer'!K$5,LRMCData!$B$2:$B$48,0),IF('LRMC Viewer'!$C$3="Real",17,15))&gt;100000,0,INDEX(LRMCData!$B$2:$S$48,MATCH('LRMC Viewer'!K$5,LRMCData!$B$2:$B$48,0),IF('LRMC Viewer'!$C$3="Real",17,15)))</f>
        <v>0</v>
      </c>
      <c r="L9" s="22">
        <f>IF(INDEX(LRMCData!$B$2:$S$48,MATCH('LRMC Viewer'!L$5,LRMCData!$B$2:$B$48,0),IF('LRMC Viewer'!$C$3="Real",17,15))&gt;100000,0,INDEX(LRMCData!$B$2:$S$48,MATCH('LRMC Viewer'!L$5,LRMCData!$B$2:$B$48,0),IF('LRMC Viewer'!$C$3="Real",17,15)))</f>
        <v>0</v>
      </c>
      <c r="M9" s="22">
        <f>IF(INDEX(LRMCData!$B$2:$S$48,MATCH('LRMC Viewer'!M$5,LRMCData!$B$2:$B$48,0),IF('LRMC Viewer'!$C$3="Real",17,15))&gt;100000,0,INDEX(LRMCData!$B$2:$S$48,MATCH('LRMC Viewer'!M$5,LRMCData!$B$2:$B$48,0),IF('LRMC Viewer'!$C$3="Real",17,15)))</f>
        <v>0</v>
      </c>
      <c r="N9" s="22">
        <f>IF(INDEX(LRMCData!$B$2:$S$48,MATCH('LRMC Viewer'!N$5,LRMCData!$B$2:$B$48,0),IF('LRMC Viewer'!$C$3="Real",17,15))&gt;100000,0,INDEX(LRMCData!$B$2:$S$48,MATCH('LRMC Viewer'!N$5,LRMCData!$B$2:$B$48,0),IF('LRMC Viewer'!$C$3="Real",17,15)))</f>
        <v>0</v>
      </c>
      <c r="O9" s="22">
        <f>IF(INDEX(LRMCData!$B$2:$S$48,MATCH('LRMC Viewer'!O$5,LRMCData!$B$2:$B$48,0),IF('LRMC Viewer'!$C$3="Real",17,15))&gt;100000,0,INDEX(LRMCData!$B$2:$S$48,MATCH('LRMC Viewer'!O$5,LRMCData!$B$2:$B$48,0),IF('LRMC Viewer'!$C$3="Real",17,15)))</f>
        <v>0</v>
      </c>
      <c r="P9" s="22">
        <f>IF(INDEX(LRMCData!$B$2:$S$48,MATCH('LRMC Viewer'!P$5,LRMCData!$B$2:$B$48,0),IF('LRMC Viewer'!$C$3="Real",17,15))&gt;100000,0,INDEX(LRMCData!$B$2:$S$48,MATCH('LRMC Viewer'!P$5,LRMCData!$B$2:$B$48,0),IF('LRMC Viewer'!$C$3="Real",17,15)))</f>
        <v>0</v>
      </c>
      <c r="Q9" s="22">
        <f>IF(INDEX(LRMCData!$B$2:$S$48,MATCH('LRMC Viewer'!Q$5,LRMCData!$B$2:$B$48,0),IF('LRMC Viewer'!$C$3="Real",17,15))&gt;100000,0,INDEX(LRMCData!$B$2:$S$48,MATCH('LRMC Viewer'!Q$5,LRMCData!$B$2:$B$48,0),IF('LRMC Viewer'!$C$3="Real",17,15)))</f>
        <v>0</v>
      </c>
      <c r="R9" s="23">
        <f>R8</f>
        <v>217</v>
      </c>
      <c r="S9" s="22">
        <f>IF(INDEX(LRMCData!$B$2:$S$48,MATCH('LRMC Viewer'!S$5,LRMCData!$B$2:$B$48,0),IF('LRMC Viewer'!$C$3="Real",17,15))&gt;100000,0,INDEX(LRMCData!$B$2:$S$48,MATCH('LRMC Viewer'!S$5,LRMCData!$B$2:$B$48,0),IF('LRMC Viewer'!$C$3="Real",17,15)))</f>
        <v>178.25433755978165</v>
      </c>
      <c r="T9" s="22">
        <f>IF(INDEX(LRMCData!$B$2:$S$48,MATCH('LRMC Viewer'!T$5,LRMCData!$B$2:$B$48,0),IF('LRMC Viewer'!$C$3="Real",17,15))&gt;100000,0,INDEX(LRMCData!$B$2:$S$48,MATCH('LRMC Viewer'!T$5,LRMCData!$B$2:$B$48,0),IF('LRMC Viewer'!$C$3="Real",17,15)))</f>
        <v>168.4769111909784</v>
      </c>
      <c r="U9" s="22">
        <f>IF(INDEX(LRMCData!$B$2:$S$48,MATCH('LRMC Viewer'!U$5,LRMCData!$B$2:$B$48,0),IF('LRMC Viewer'!$C$3="Real",17,15))&gt;100000,0,INDEX(LRMCData!$B$2:$S$48,MATCH('LRMC Viewer'!U$5,LRMCData!$B$2:$B$48,0),IF('LRMC Viewer'!$C$3="Real",17,15)))</f>
        <v>165.43461876081091</v>
      </c>
      <c r="V9" s="22">
        <f>IF(INDEX(LRMCData!$B$2:$S$48,MATCH('LRMC Viewer'!V$5,LRMCData!$B$2:$B$48,0),IF('LRMC Viewer'!$C$3="Real",17,15))&gt;100000,0,INDEX(LRMCData!$B$2:$S$48,MATCH('LRMC Viewer'!V$5,LRMCData!$B$2:$B$48,0),IF('LRMC Viewer'!$C$3="Real",17,15)))</f>
        <v>149.11532847332563</v>
      </c>
      <c r="W9" s="23">
        <f>IF(INDEX(LRMCData!$B$2:$S$48,MATCH('LRMC Viewer'!W$5,LRMCData!$B$2:$B$48,0),IF('LRMC Viewer'!$C$3="Real",17,15))&gt;100000,0,INDEX(LRMCData!$B$2:$S$48,MATCH('LRMC Viewer'!W$5,LRMCData!$B$2:$B$48,0),IF('LRMC Viewer'!$C$3="Real",17,15)))</f>
        <v>140.24003160014729</v>
      </c>
      <c r="X9" s="22">
        <f>IF(INDEX(LRMCData!$B$2:$S$48,MATCH('LRMC Viewer'!X$5,LRMCData!$B$2:$B$48,0),IF('LRMC Viewer'!$C$3="Real",17,15))&gt;100000,0,INDEX(LRMCData!$B$2:$S$48,MATCH('LRMC Viewer'!X$5,LRMCData!$B$2:$B$48,0),IF('LRMC Viewer'!$C$3="Real",17,15)))</f>
        <v>156.84726016726853</v>
      </c>
      <c r="Y9" s="22">
        <f>IF(INDEX(LRMCData!$B$2:$S$48,MATCH('LRMC Viewer'!Y$5,LRMCData!$B$2:$B$48,0),IF('LRMC Viewer'!$C$3="Real",17,15))&gt;100000,0,INDEX(LRMCData!$B$2:$S$48,MATCH('LRMC Viewer'!Y$5,LRMCData!$B$2:$B$48,0),IF('LRMC Viewer'!$C$3="Real",17,15)))</f>
        <v>172.14820523409284</v>
      </c>
      <c r="Z9" s="22">
        <f>IF(INDEX(LRMCData!$B$2:$S$48,MATCH('LRMC Viewer'!Z$5,LRMCData!$B$2:$B$48,0),IF('LRMC Viewer'!$C$3="Real",17,15))&gt;100000,0,INDEX(LRMCData!$B$2:$S$48,MATCH('LRMC Viewer'!Z$5,LRMCData!$B$2:$B$48,0),IF('LRMC Viewer'!$C$3="Real",17,15)))</f>
        <v>186.2952888563112</v>
      </c>
      <c r="AA9" s="22">
        <f>IF(INDEX(LRMCData!$B$2:$S$48,MATCH('LRMC Viewer'!AA$5,LRMCData!$B$2:$B$48,0),IF('LRMC Viewer'!$C$3="Real",17,15))&gt;100000,0,INDEX(LRMCData!$B$2:$S$48,MATCH('LRMC Viewer'!AA$5,LRMCData!$B$2:$B$48,0),IF('LRMC Viewer'!$C$3="Real",17,15)))</f>
        <v>199.39841590954933</v>
      </c>
      <c r="AB9" s="22">
        <f>IF(INDEX(LRMCData!$B$2:$S$48,MATCH('LRMC Viewer'!AB$5,LRMCData!$B$2:$B$48,0),IF('LRMC Viewer'!$C$3="Real",17,15))&gt;100000,0,INDEX(LRMCData!$B$2:$S$48,MATCH('LRMC Viewer'!AB$5,LRMCData!$B$2:$B$48,0),IF('LRMC Viewer'!$C$3="Real",17,15)))</f>
        <v>211.53908475353853</v>
      </c>
      <c r="AC9" s="22">
        <f>IF(INDEX(LRMCData!$B$2:$S$48,MATCH('LRMC Viewer'!AC$5,LRMCData!$B$2:$B$48,0),IF('LRMC Viewer'!$C$3="Real",17,15))&gt;100000,0,INDEX(LRMCData!$B$2:$S$48,MATCH('LRMC Viewer'!AC$5,LRMCData!$B$2:$B$48,0),IF('LRMC Viewer'!$C$3="Real",17,15)))</f>
        <v>222.78084433082276</v>
      </c>
      <c r="AD9" s="22">
        <f>IF(INDEX(LRMCData!$B$2:$S$48,MATCH('LRMC Viewer'!AD$5,LRMCData!$B$2:$B$48,0),IF('LRMC Viewer'!$C$3="Real",17,15))&gt;100000,0,INDEX(LRMCData!$B$2:$S$48,MATCH('LRMC Viewer'!AD$5,LRMCData!$B$2:$B$48,0),IF('LRMC Viewer'!$C$3="Real",17,15)))</f>
        <v>234.3483663739531</v>
      </c>
      <c r="AE9" s="22">
        <f>IF(INDEX(LRMCData!$B$2:$S$48,MATCH('LRMC Viewer'!AE$5,LRMCData!$B$2:$B$48,0),IF('LRMC Viewer'!$C$3="Real",17,15))&gt;100000,0,INDEX(LRMCData!$B$2:$S$48,MATCH('LRMC Viewer'!AE$5,LRMCData!$B$2:$B$48,0),IF('LRMC Viewer'!$C$3="Real",17,15)))</f>
        <v>244.910915540834</v>
      </c>
      <c r="AF9" s="22">
        <f>IF(INDEX(LRMCData!$B$2:$S$48,MATCH('LRMC Viewer'!AF$5,LRMCData!$B$2:$B$48,0),IF('LRMC Viewer'!$C$3="Real",17,15))&gt;100000,0,INDEX(LRMCData!$B$2:$S$48,MATCH('LRMC Viewer'!AF$5,LRMCData!$B$2:$B$48,0),IF('LRMC Viewer'!$C$3="Real",17,15)))</f>
        <v>0</v>
      </c>
      <c r="AG9" s="22">
        <f>IF(INDEX(LRMCData!$B$2:$S$48,MATCH('LRMC Viewer'!AG$5,LRMCData!$B$2:$B$48,0),IF('LRMC Viewer'!$C$3="Real",17,15))&gt;100000,0,INDEX(LRMCData!$B$2:$S$48,MATCH('LRMC Viewer'!AG$5,LRMCData!$B$2:$B$48,0),IF('LRMC Viewer'!$C$3="Real",17,15)))</f>
        <v>0</v>
      </c>
      <c r="AH9" s="22">
        <f>IF(INDEX(LRMCData!$B$2:$S$48,MATCH('LRMC Viewer'!AH$5,LRMCData!$B$2:$B$48,0),IF('LRMC Viewer'!$C$3="Real",17,15))&gt;100000,0,INDEX(LRMCData!$B$2:$S$48,MATCH('LRMC Viewer'!AH$5,LRMCData!$B$2:$B$48,0),IF('LRMC Viewer'!$C$3="Real",17,15)))</f>
        <v>0</v>
      </c>
      <c r="AI9" s="22">
        <f>IF(INDEX(LRMCData!$B$2:$S$48,MATCH('LRMC Viewer'!AI$5,LRMCData!$B$2:$B$48,0),IF('LRMC Viewer'!$C$3="Real",17,15))&gt;100000,0,INDEX(LRMCData!$B$2:$S$48,MATCH('LRMC Viewer'!AI$5,LRMCData!$B$2:$B$48,0),IF('LRMC Viewer'!$C$3="Real",17,15)))</f>
        <v>0</v>
      </c>
      <c r="AJ9" s="22">
        <f>IF(INDEX(LRMCData!$B$2:$S$48,MATCH('LRMC Viewer'!AJ$5,LRMCData!$B$2:$B$48,0),IF('LRMC Viewer'!$C$3="Real",17,15))&gt;100000,0,INDEX(LRMCData!$B$2:$S$48,MATCH('LRMC Viewer'!AJ$5,LRMCData!$B$2:$B$48,0),IF('LRMC Viewer'!$C$3="Real",17,15)))</f>
        <v>0</v>
      </c>
      <c r="AK9" s="22">
        <f>IF(INDEX(LRMCData!$B$2:$U$51,MATCH('LRMC Viewer'!AK$5,LRMCData!$B$2:$B$51,0),IF('LRMC Viewer'!$C$3="Real",17,15))&gt;100000,0,INDEX(LRMCData!$B$2:$U$51,MATCH('LRMC Viewer'!AK$5,LRMCData!$B$2:$B$51,0),IF('LRMC Viewer'!$C$3="Real",17,15)))</f>
        <v>0</v>
      </c>
      <c r="AL9" s="22">
        <f>IF(INDEX(LRMCData!$B$2:$U$51,MATCH('LRMC Viewer'!AL$5,LRMCData!$B$2:$B$51,0),IF('LRMC Viewer'!$C$3="Real",17,15))&gt;100000,0,INDEX(LRMCData!$B$2:$U$51,MATCH('LRMC Viewer'!AL$5,LRMCData!$B$2:$B$51,0),IF('LRMC Viewer'!$C$3="Real",17,15)))</f>
        <v>0</v>
      </c>
      <c r="AM9" s="22">
        <f>IF(INDEX(LRMCData!$B$2:$U$70,MATCH('LRMC Viewer'!AM$5,LRMCData!$B$2:$B$70,0),IF('LRMC Viewer'!$C$3="Real",17,15))&gt;100000,0,INDEX(LRMCData!$B$2:$U$70,MATCH('LRMC Viewer'!AM$5,LRMCData!$B$2:$B$70,0),IF('LRMC Viewer'!$C$3="Real",17,15)))</f>
        <v>0</v>
      </c>
      <c r="AN9" s="22">
        <f>IF(INDEX(LRMCData!$B$2:$U$70,MATCH('LRMC Viewer'!AN$5,LRMCData!$B$2:$B$70,0),IF('LRMC Viewer'!$C$3="Real",17,15))&gt;100000,0,INDEX(LRMCData!$B$2:$U$70,MATCH('LRMC Viewer'!AN$5,LRMCData!$B$2:$B$70,0),IF('LRMC Viewer'!$C$3="Real",17,15)))</f>
        <v>0</v>
      </c>
      <c r="AO9" s="22">
        <f>IF(INDEX(LRMCData!$B$2:$U$70,MATCH('LRMC Viewer'!AO$5,LRMCData!$B$2:$B$70,0),IF('LRMC Viewer'!$C$3="Real",17,15))&gt;100000,0,INDEX(LRMCData!$B$2:$U$70,MATCH('LRMC Viewer'!AO$5,LRMCData!$B$2:$B$70,0),IF('LRMC Viewer'!$C$3="Real",17,15)))</f>
        <v>0</v>
      </c>
      <c r="AP9" s="22">
        <f>IF(INDEX(LRMCData!$B$2:$U$70,MATCH('LRMC Viewer'!AP$5,LRMCData!$B$2:$B$70,0),IF('LRMC Viewer'!$C$3="Real",17,15))&gt;100000,0,INDEX(LRMCData!$B$2:$U$70,MATCH('LRMC Viewer'!AP$5,LRMCData!$B$2:$B$70,0),IF('LRMC Viewer'!$C$3="Real",17,15)))</f>
        <v>0</v>
      </c>
      <c r="AQ9" s="22">
        <f>IF(INDEX(LRMCData!$B$2:$U$70,MATCH('LRMC Viewer'!AQ$5,LRMCData!$B$2:$B$70,0),IF('LRMC Viewer'!$C$3="Real",17,15))&gt;100000,0,INDEX(LRMCData!$B$2:$U$70,MATCH('LRMC Viewer'!AQ$5,LRMCData!$B$2:$B$70,0),IF('LRMC Viewer'!$C$3="Real",17,15)))</f>
        <v>0</v>
      </c>
      <c r="AR9" s="23">
        <f>IF(INDEX(LRMCData!$B$2:$U$70,MATCH('LRMC Viewer'!AR$5,LRMCData!$B$2:$B$70,0),IF('LRMC Viewer'!$C$3="Real",17,15))&gt;100000,0,INDEX(LRMCData!$B$2:$U$70,MATCH('LRMC Viewer'!AR$5,LRMCData!$B$2:$B$70,0),IF('LRMC Viewer'!$C$3="Real",17,15)))</f>
        <v>0</v>
      </c>
    </row>
    <row r="10" spans="1:44" x14ac:dyDescent="0.2">
      <c r="A10" s="24">
        <v>2</v>
      </c>
      <c r="B10" s="82" t="s">
        <v>63</v>
      </c>
      <c r="C10" s="83" t="s">
        <v>54</v>
      </c>
      <c r="D10" s="15">
        <f>INDEX(LRMCData!$B$2:$S$48,MATCH('LRMC Viewer'!D$5,LRMCData!$B$2:$B$48,0),'LRMC Viewer'!$A10)</f>
        <v>109.91111424533</v>
      </c>
      <c r="E10" s="16">
        <f>INDEX(LRMCData!$B$2:$S$48,MATCH('LRMC Viewer'!E$5,LRMCData!$B$2:$B$48,0),'LRMC Viewer'!$A10)</f>
        <v>112.176949799018</v>
      </c>
      <c r="F10" s="16">
        <f>INDEX(LRMCData!$B$2:$S$48,MATCH('LRMC Viewer'!F$5,LRMCData!$B$2:$B$48,0),'LRMC Viewer'!$A10)</f>
        <v>114.27416303591301</v>
      </c>
      <c r="G10" s="16">
        <f>INDEX(LRMCData!$B$2:$S$48,MATCH('LRMC Viewer'!G$5,LRMCData!$B$2:$B$48,0),'LRMC Viewer'!$A10)</f>
        <v>116.248708412413</v>
      </c>
      <c r="H10" s="16">
        <f>INDEX(LRMCData!$B$2:$S$48,MATCH('LRMC Viewer'!H$5,LRMCData!$B$2:$B$48,0),'LRMC Viewer'!$A10)</f>
        <v>118.272629994266</v>
      </c>
      <c r="I10" s="16">
        <f>INDEX(LRMCData!$B$2:$S$48,MATCH('LRMC Viewer'!I$5,LRMCData!$B$2:$B$48,0),'LRMC Viewer'!$A10)</f>
        <v>119.30345946177999</v>
      </c>
      <c r="J10" s="16">
        <f>INDEX(LRMCData!$B$2:$S$48,MATCH('LRMC Viewer'!J$5,LRMCData!$B$2:$B$48,0),'LRMC Viewer'!$A10)</f>
        <v>120.445563224171</v>
      </c>
      <c r="K10" s="16">
        <f>INDEX(LRMCData!$B$2:$S$48,MATCH('LRMC Viewer'!K$5,LRMCData!$B$2:$B$48,0),'LRMC Viewer'!$A10)</f>
        <v>122.64302512042001</v>
      </c>
      <c r="L10" s="16">
        <f>INDEX(LRMCData!$B$2:$S$48,MATCH('LRMC Viewer'!L$5,LRMCData!$B$2:$B$48,0),'LRMC Viewer'!$A10)</f>
        <v>125.451496095343</v>
      </c>
      <c r="M10" s="16">
        <f>INDEX(LRMCData!$B$2:$S$48,MATCH('LRMC Viewer'!M$5,LRMCData!$B$2:$B$48,0),'LRMC Viewer'!$A10)</f>
        <v>127.52637598152999</v>
      </c>
      <c r="N10" s="16">
        <f>INDEX(LRMCData!$B$2:$S$48,MATCH('LRMC Viewer'!N$5,LRMCData!$B$2:$B$48,0),'LRMC Viewer'!$A10)</f>
        <v>129.24129768909299</v>
      </c>
      <c r="O10" s="16">
        <f>INDEX(LRMCData!$B$2:$S$48,MATCH('LRMC Viewer'!O$5,LRMCData!$B$2:$B$48,0),'LRMC Viewer'!$A10)</f>
        <v>135.119224648857</v>
      </c>
      <c r="P10" s="16">
        <f>INDEX(LRMCData!$B$2:$S$48,MATCH('LRMC Viewer'!P$5,LRMCData!$B$2:$B$48,0),'LRMC Viewer'!$A10)</f>
        <v>144.77002842259199</v>
      </c>
      <c r="Q10" s="16">
        <f>INDEX(LRMCData!$B$2:$S$48,MATCH('LRMC Viewer'!Q$5,LRMCData!$B$2:$B$48,0),'LRMC Viewer'!$A10)</f>
        <v>149.95845457137699</v>
      </c>
      <c r="R10" s="17">
        <f>INDEX(LRMCData!$B$2:$S$48,MATCH('LRMC Viewer'!R$5,LRMCData!$B$2:$B$48,0),'LRMC Viewer'!$A10)</f>
        <v>153.62414111341701</v>
      </c>
      <c r="S10" s="16">
        <f>INDEX(LRMCData!$B$2:$S$48,MATCH('LRMC Viewer'!S$5,LRMCData!$B$2:$B$48,0),'LRMC Viewer'!$A10)</f>
        <v>157.326252724981</v>
      </c>
      <c r="T10" s="16">
        <f>INDEX(LRMCData!$B$2:$S$48,MATCH('LRMC Viewer'!T$5,LRMCData!$B$2:$B$48,0),'LRMC Viewer'!$A10)</f>
        <v>160.42299685113201</v>
      </c>
      <c r="U10" s="16">
        <f>INDEX(LRMCData!$B$2:$S$48,MATCH('LRMC Viewer'!U$5,LRMCData!$B$2:$B$48,0),'LRMC Viewer'!$A10)</f>
        <v>163.692668075021</v>
      </c>
      <c r="V10" s="16">
        <f>INDEX(LRMCData!$B$2:$S$48,MATCH('LRMC Viewer'!V$5,LRMCData!$B$2:$B$48,0),'LRMC Viewer'!$A10)</f>
        <v>167.20431459240999</v>
      </c>
      <c r="W10" s="17">
        <f>INDEX(LRMCData!$B$2:$S$48,MATCH('LRMC Viewer'!W$5,LRMCData!$B$2:$B$48,0),'LRMC Viewer'!$A10)</f>
        <v>170.59994051798401</v>
      </c>
      <c r="X10" s="16">
        <f>INDEX(LRMCData!$B$2:$S$48,MATCH('LRMC Viewer'!X$5,LRMCData!$B$2:$B$48,0),'LRMC Viewer'!$A10)</f>
        <v>174.89123218751101</v>
      </c>
      <c r="Y10" s="16">
        <f>INDEX(LRMCData!$B$2:$S$48,MATCH('LRMC Viewer'!Y$5,LRMCData!$B$2:$B$48,0),'LRMC Viewer'!$A10)</f>
        <v>179.71421834158701</v>
      </c>
      <c r="Z10" s="16">
        <f>INDEX(LRMCData!$B$2:$S$48,MATCH('LRMC Viewer'!Z$5,LRMCData!$B$2:$B$48,0),'LRMC Viewer'!$A10)</f>
        <v>184.887926585099</v>
      </c>
      <c r="AA10" s="16">
        <f>INDEX(LRMCData!$B$2:$S$48,MATCH('LRMC Viewer'!AA$5,LRMCData!$B$2:$B$48,0),'LRMC Viewer'!$A10)</f>
        <v>190.32257133423599</v>
      </c>
      <c r="AB10" s="16">
        <f>INDEX(LRMCData!$B$2:$S$48,MATCH('LRMC Viewer'!AB$5,LRMCData!$B$2:$B$48,0),'LRMC Viewer'!$A10)</f>
        <v>195.97460597337101</v>
      </c>
      <c r="AC10" s="16">
        <f>INDEX(LRMCData!$B$2:$S$48,MATCH('LRMC Viewer'!AC$5,LRMCData!$B$2:$B$48,0),'LRMC Viewer'!$A10)</f>
        <v>201.82416699362901</v>
      </c>
      <c r="AD10" s="16">
        <f>INDEX(LRMCData!$B$2:$S$48,MATCH('LRMC Viewer'!AD$5,LRMCData!$B$2:$B$48,0),'LRMC Viewer'!$A10)</f>
        <v>206.82383507007944</v>
      </c>
      <c r="AE10" s="16">
        <f>INDEX(LRMCData!$B$2:$S$48,MATCH('LRMC Viewer'!AE$5,LRMCData!$B$2:$B$48,0),'LRMC Viewer'!$A10)</f>
        <v>212.22042026079725</v>
      </c>
      <c r="AF10" s="16">
        <f>INDEX(LRMCData!$B$2:$S$48,MATCH('LRMC Viewer'!AF$5,LRMCData!$B$2:$B$48,0),'LRMC Viewer'!$A10)</f>
        <v>217.61700545151325</v>
      </c>
      <c r="AG10" s="16">
        <f>INDEX(LRMCData!$B$2:$S$48,MATCH('LRMC Viewer'!AG$5,LRMCData!$B$2:$B$48,0),'LRMC Viewer'!$A10)</f>
        <v>223.01359064222925</v>
      </c>
      <c r="AH10" s="16">
        <f>INDEX(LRMCData!$B$2:$S$48,MATCH('LRMC Viewer'!AH$5,LRMCData!$B$2:$B$48,0),'LRMC Viewer'!$A10)</f>
        <v>228.41017583294706</v>
      </c>
      <c r="AI10" s="16">
        <f>INDEX(LRMCData!$B$2:$S$48,MATCH('LRMC Viewer'!AI$5,LRMCData!$B$2:$B$48,0),'LRMC Viewer'!$A10)</f>
        <v>233.80676102366306</v>
      </c>
      <c r="AJ10" s="16">
        <f>INDEX(LRMCData!$B$2:$S$48,MATCH('LRMC Viewer'!AJ$5,LRMCData!$B$2:$B$48,0),'LRMC Viewer'!$A10)</f>
        <v>239.20334621437905</v>
      </c>
      <c r="AK10" s="16">
        <f>INDEX(LRMCData!$B$2:$U$50,MATCH('LRMC Viewer'!AK$5,LRMCData!$B$2:$B$50,0),'LRMC Viewer'!$A10)</f>
        <v>244.59993140509505</v>
      </c>
      <c r="AL10" s="16">
        <f>INDEX(LRMCData!$B$2:$U$51,MATCH('LRMC Viewer'!AL$5,LRMCData!$B$2:$B$51,0),'LRMC Viewer'!$A10)</f>
        <v>249.99651659581286</v>
      </c>
      <c r="AM10" s="16">
        <f>INDEX(LRMCData!$B$2:$U$70,MATCH('LRMC Viewer'!AM$5,LRMCData!$B$2:$B$70,0),'LRMC Viewer'!$A10)</f>
        <v>255.39310178652886</v>
      </c>
      <c r="AN10" s="16">
        <f>INDEX(LRMCData!$B$2:$U$70,MATCH('LRMC Viewer'!AN$5,LRMCData!$B$2:$B$70,0),'LRMC Viewer'!$A10)</f>
        <v>260.78968697724486</v>
      </c>
      <c r="AO10" s="16">
        <f>INDEX(LRMCData!$B$2:$U$70,MATCH('LRMC Viewer'!AO$5,LRMCData!$B$2:$B$70,0),'LRMC Viewer'!$A10)</f>
        <v>266.18627216796267</v>
      </c>
      <c r="AP10" s="16">
        <f>INDEX(LRMCData!$B$2:$U$70,MATCH('LRMC Viewer'!AP$5,LRMCData!$B$2:$B$70,0),'LRMC Viewer'!$A10)</f>
        <v>271.58285735867867</v>
      </c>
      <c r="AQ10" s="16">
        <f>INDEX(LRMCData!$B$2:$U$70,MATCH('LRMC Viewer'!AQ$5,LRMCData!$B$2:$B$70,0),'LRMC Viewer'!$A10)</f>
        <v>276.97944254939466</v>
      </c>
      <c r="AR10" s="17">
        <f>INDEX(LRMCData!$B$2:$U$70,MATCH('LRMC Viewer'!AR$5,LRMCData!$B$2:$B$70,0),'LRMC Viewer'!$A10)</f>
        <v>282.37602774011248</v>
      </c>
    </row>
    <row r="11" spans="1:44" x14ac:dyDescent="0.2">
      <c r="A11" s="24">
        <v>4</v>
      </c>
      <c r="B11" s="84" t="s">
        <v>64</v>
      </c>
      <c r="C11" s="85" t="s">
        <v>54</v>
      </c>
      <c r="D11" s="18">
        <f>INDEX(LRMCData!$B$2:$S$48,MATCH('LRMC Viewer'!D$5,LRMCData!$B$2:$B$48,0),'LRMC Viewer'!$A11)</f>
        <v>0.86328740996361253</v>
      </c>
      <c r="E11" s="19">
        <f>INDEX(LRMCData!$B$2:$S$48,MATCH('LRMC Viewer'!E$5,LRMCData!$B$2:$B$48,0),'LRMC Viewer'!$A11)</f>
        <v>0.99896795743668665</v>
      </c>
      <c r="F11" s="19">
        <f>INDEX(LRMCData!$B$2:$S$48,MATCH('LRMC Viewer'!F$5,LRMCData!$B$2:$B$48,0),'LRMC Viewer'!$A11)</f>
        <v>1.0551102277245512</v>
      </c>
      <c r="G11" s="19">
        <f>INDEX(LRMCData!$B$2:$S$48,MATCH('LRMC Viewer'!G$5,LRMCData!$B$2:$B$48,0),'LRMC Viewer'!$A11)</f>
        <v>1.0692761032913685</v>
      </c>
      <c r="H11" s="19">
        <f>INDEX(LRMCData!$B$2:$S$48,MATCH('LRMC Viewer'!H$5,LRMCData!$B$2:$B$48,0),'LRMC Viewer'!$A11)</f>
        <v>1.0659945779572528</v>
      </c>
      <c r="I11" s="19">
        <f>INDEX(LRMCData!$B$2:$S$48,MATCH('LRMC Viewer'!I$5,LRMCData!$B$2:$B$48,0),'LRMC Viewer'!$A11)</f>
        <v>0.95351928623839954</v>
      </c>
      <c r="J11" s="19">
        <f>INDEX(LRMCData!$B$2:$S$48,MATCH('LRMC Viewer'!J$5,LRMCData!$B$2:$B$48,0),'LRMC Viewer'!$A11)</f>
        <v>0.97936720990399317</v>
      </c>
      <c r="K11" s="19">
        <f>INDEX(LRMCData!$B$2:$S$48,MATCH('LRMC Viewer'!K$5,LRMCData!$B$2:$B$48,0),'LRMC Viewer'!$A11)</f>
        <v>0.8704693604978615</v>
      </c>
      <c r="L11" s="19">
        <f>INDEX(LRMCData!$B$2:$S$48,MATCH('LRMC Viewer'!L$5,LRMCData!$B$2:$B$48,0),'LRMC Viewer'!$A11)</f>
        <v>0.93313329099657405</v>
      </c>
      <c r="M11" s="19">
        <f>INDEX(LRMCData!$B$2:$S$48,MATCH('LRMC Viewer'!M$5,LRMCData!$B$2:$B$48,0),'LRMC Viewer'!$A11)</f>
        <v>0.94483906517028826</v>
      </c>
      <c r="N11" s="19">
        <f>INDEX(LRMCData!$B$2:$S$48,MATCH('LRMC Viewer'!N$5,LRMCData!$B$2:$B$48,0),'LRMC Viewer'!$A11)</f>
        <v>0.96783014620712027</v>
      </c>
      <c r="O11" s="19">
        <f>INDEX(LRMCData!$B$2:$S$48,MATCH('LRMC Viewer'!O$5,LRMCData!$B$2:$B$48,0),'LRMC Viewer'!$A11)</f>
        <v>1.0715882461795974</v>
      </c>
      <c r="P11" s="19">
        <f>INDEX(LRMCData!$B$2:$S$48,MATCH('LRMC Viewer'!P$5,LRMCData!$B$2:$B$48,0),'LRMC Viewer'!$A11)</f>
        <v>1.0265429619941144</v>
      </c>
      <c r="Q11" s="19">
        <f>INDEX(LRMCData!$B$2:$S$48,MATCH('LRMC Viewer'!Q$5,LRMCData!$B$2:$B$48,0),'LRMC Viewer'!$A11)</f>
        <v>0.99392131066252065</v>
      </c>
      <c r="R11" s="20">
        <f>INDEX(LRMCData!$B$2:$S$48,MATCH('LRMC Viewer'!R$5,LRMCData!$B$2:$B$48,0),'LRMC Viewer'!$A11)</f>
        <v>1</v>
      </c>
      <c r="S11" s="19">
        <f>INDEX(LRMCData!$B$2:$S$48,MATCH('LRMC Viewer'!S$5,LRMCData!$B$2:$B$48,0),'LRMC Viewer'!$A11)</f>
        <v>1.0273965801624654</v>
      </c>
      <c r="T11" s="19">
        <f>INDEX(LRMCData!$B$2:$S$48,MATCH('LRMC Viewer'!T$5,LRMCData!$B$2:$B$48,0),'LRMC Viewer'!$A11)</f>
        <v>1.1349013364016898</v>
      </c>
      <c r="U11" s="19">
        <f>INDEX(LRMCData!$B$2:$S$48,MATCH('LRMC Viewer'!U$5,LRMCData!$B$2:$B$48,0),'LRMC Viewer'!$A11)</f>
        <v>1.2231253797697554</v>
      </c>
      <c r="V11" s="19">
        <f>INDEX(LRMCData!$B$2:$S$48,MATCH('LRMC Viewer'!V$5,LRMCData!$B$2:$B$48,0),'LRMC Viewer'!$A11)</f>
        <v>1.2948842927347395</v>
      </c>
      <c r="W11" s="20">
        <f>INDEX(LRMCData!$B$2:$S$48,MATCH('LRMC Viewer'!W$5,LRMCData!$B$2:$B$48,0),'LRMC Viewer'!$A11)</f>
        <v>1.3542642156833364</v>
      </c>
      <c r="X11" s="19">
        <f>INDEX(LRMCData!$B$2:$S$48,MATCH('LRMC Viewer'!X$5,LRMCData!$B$2:$B$48,0),'LRMC Viewer'!$A11)</f>
        <v>1.4114143927710034</v>
      </c>
      <c r="Y11" s="19">
        <f>INDEX(LRMCData!$B$2:$S$48,MATCH('LRMC Viewer'!Y$5,LRMCData!$B$2:$B$48,0),'LRMC Viewer'!$A11)</f>
        <v>1.4759207484103234</v>
      </c>
      <c r="Z11" s="19">
        <f>INDEX(LRMCData!$B$2:$S$48,MATCH('LRMC Viewer'!Z$5,LRMCData!$B$2:$B$48,0),'LRMC Viewer'!$A11)</f>
        <v>1.547134302112088</v>
      </c>
      <c r="AA11" s="19">
        <f>INDEX(LRMCData!$B$2:$S$48,MATCH('LRMC Viewer'!AA$5,LRMCData!$B$2:$B$48,0),'LRMC Viewer'!$A11)</f>
        <v>1.624931302606492</v>
      </c>
      <c r="AB11" s="19">
        <f>INDEX(LRMCData!$B$2:$S$48,MATCH('LRMC Viewer'!AB$5,LRMCData!$B$2:$B$48,0),'LRMC Viewer'!$A11)</f>
        <v>1.7094676665901933</v>
      </c>
      <c r="AC11" s="19">
        <f>INDEX(LRMCData!$B$2:$S$48,MATCH('LRMC Viewer'!AC$5,LRMCData!$B$2:$B$48,0),'LRMC Viewer'!$A11)</f>
        <v>1.7912053146811522</v>
      </c>
      <c r="AD11" s="19">
        <f>INDEX(LRMCData!$B$2:$S$48,MATCH('LRMC Viewer'!AD$5,LRMCData!$B$2:$B$48,0),'LRMC Viewer'!$A11)</f>
        <v>1.8850747888700223</v>
      </c>
      <c r="AE11" s="19">
        <f>INDEX(LRMCData!$B$2:$U$48,MATCH('LRMC Viewer'!AE$5,LRMCData!$B$2:$B$48,0),'LRMC Viewer'!$A11)</f>
        <v>1.9840865104264831</v>
      </c>
      <c r="AF11" s="19">
        <f>INDEX(LRMCData!$B$2:$S$48,MATCH('LRMC Viewer'!AF$5,LRMCData!$B$2:$B$48,0),'LRMC Viewer'!$A11)</f>
        <v>2.088497608922729</v>
      </c>
      <c r="AG11" s="19">
        <f>INDEX(LRMCData!$B$2:$S$48,MATCH('LRMC Viewer'!AG$5,LRMCData!$B$2:$B$48,0),'LRMC Viewer'!$A11)</f>
        <v>2.1985943156856891</v>
      </c>
      <c r="AH11" s="19">
        <f>INDEX(LRMCData!$B$2:$S$48,MATCH('LRMC Viewer'!AH$5,LRMCData!$B$2:$B$48,0),'LRMC Viewer'!$A11)</f>
        <v>2.3146868909488716</v>
      </c>
      <c r="AI11" s="19">
        <f>INDEX(LRMCData!$B$2:$S$48,MATCH('LRMC Viewer'!AI$5,LRMCData!$B$2:$B$48,0),'LRMC Viewer'!$A11)</f>
        <v>2.4371074772494548</v>
      </c>
      <c r="AJ11" s="19">
        <f>INDEX(LRMCData!$B$2:$S$48,MATCH('LRMC Viewer'!AJ$5,LRMCData!$B$2:$B$48,0),'LRMC Viewer'!$A11)</f>
        <v>2.5662095219543106</v>
      </c>
      <c r="AK11" s="19">
        <f>INDEX(LRMCData!$B$2:$U$50,MATCH('LRMC Viewer'!AK$5,LRMCData!$B$2:$B$50,0),'LRMC Viewer'!$A11)</f>
        <v>2.7023680582532954</v>
      </c>
      <c r="AL11" s="19">
        <f>INDEX(LRMCData!$B$2:$U$51,MATCH('LRMC Viewer'!AL$5,LRMCData!$B$2:$B$51,0),'LRMC Viewer'!$A11)</f>
        <v>2.8459804733016711</v>
      </c>
      <c r="AM11" s="19">
        <f>INDEX(LRMCData!$B$2:$U$70,MATCH('LRMC Viewer'!AM$5,LRMCData!$B$2:$B$70,0),'LRMC Viewer'!$A11)</f>
        <v>2.9974675705690594</v>
      </c>
      <c r="AN11" s="19">
        <f>INDEX(LRMCData!$B$2:$U$70,MATCH('LRMC Viewer'!AN$5,LRMCData!$B$2:$B$70,0),'LRMC Viewer'!$A11)</f>
        <v>3.1572748273366944</v>
      </c>
      <c r="AO11" s="19">
        <f>INDEX(LRMCData!$B$2:$U$70,MATCH('LRMC Viewer'!AO$5,LRMCData!$B$2:$B$70,0),'LRMC Viewer'!$A11)</f>
        <v>3.3258737977912154</v>
      </c>
      <c r="AP11" s="19">
        <f>INDEX(LRMCData!$B$2:$U$70,MATCH('LRMC Viewer'!AP$5,LRMCData!$B$2:$B$70,0),'LRMC Viewer'!$A11)</f>
        <v>3.503763638355617</v>
      </c>
      <c r="AQ11" s="19">
        <f>INDEX(LRMCData!$B$2:$U$70,MATCH('LRMC Viewer'!AQ$5,LRMCData!$B$2:$B$70,0),'LRMC Viewer'!$A11)</f>
        <v>3.6914727458439289</v>
      </c>
      <c r="AR11" s="20">
        <f>INDEX(LRMCData!$B$2:$U$70,MATCH('LRMC Viewer'!AR$5,LRMCData!$B$2:$B$70,0),'LRMC Viewer'!$A11)</f>
        <v>3.8895605065455179</v>
      </c>
    </row>
    <row r="12" spans="1:44" x14ac:dyDescent="0.2">
      <c r="A12" s="24">
        <v>5</v>
      </c>
      <c r="B12" s="84" t="s">
        <v>65</v>
      </c>
      <c r="C12" s="85" t="s">
        <v>54</v>
      </c>
      <c r="D12" s="18">
        <f>INDEX(LRMCData!$B$2:$S$48,MATCH('LRMC Viewer'!D$5,LRMCData!$B$2:$B$48,0),'LRMC Viewer'!$A12)</f>
        <v>0.94698837443988682</v>
      </c>
      <c r="E12" s="19">
        <f>INDEX(LRMCData!$B$2:$S$48,MATCH('LRMC Viewer'!E$5,LRMCData!$B$2:$B$48,0),'LRMC Viewer'!$A12)</f>
        <v>0.97969077842985131</v>
      </c>
      <c r="F12" s="19">
        <f>INDEX(LRMCData!$B$2:$S$48,MATCH('LRMC Viewer'!F$5,LRMCData!$B$2:$B$48,0),'LRMC Viewer'!$A12)</f>
        <v>1.0077093356622882</v>
      </c>
      <c r="G12" s="19">
        <f>INDEX(LRMCData!$B$2:$S$48,MATCH('LRMC Viewer'!G$5,LRMCData!$B$2:$B$48,0),'LRMC Viewer'!$A12)</f>
        <v>1.0955164330352409</v>
      </c>
      <c r="H12" s="19">
        <f>INDEX(LRMCData!$B$2:$S$48,MATCH('LRMC Viewer'!H$5,LRMCData!$B$2:$B$48,0),'LRMC Viewer'!$A12)</f>
        <v>1.0639079965817535</v>
      </c>
      <c r="I12" s="19">
        <f>INDEX(LRMCData!$B$2:$S$48,MATCH('LRMC Viewer'!I$5,LRMCData!$B$2:$B$48,0),'LRMC Viewer'!$A12)</f>
        <v>0.98587158090240135</v>
      </c>
      <c r="J12" s="19">
        <f>INDEX(LRMCData!$B$2:$S$48,MATCH('LRMC Viewer'!J$5,LRMCData!$B$2:$B$48,0),'LRMC Viewer'!$A12)</f>
        <v>0.96930266886036287</v>
      </c>
      <c r="K12" s="19">
        <f>INDEX(LRMCData!$B$2:$S$48,MATCH('LRMC Viewer'!K$5,LRMCData!$B$2:$B$48,0),'LRMC Viewer'!$A12)</f>
        <v>1.0061331684514421</v>
      </c>
      <c r="L12" s="19">
        <f>INDEX(LRMCData!$B$2:$S$48,MATCH('LRMC Viewer'!L$5,LRMCData!$B$2:$B$48,0),'LRMC Viewer'!$A12)</f>
        <v>0.94471295344790407</v>
      </c>
      <c r="M12" s="19">
        <f>INDEX(LRMCData!$B$2:$S$48,MATCH('LRMC Viewer'!M$5,LRMCData!$B$2:$B$48,0),'LRMC Viewer'!$A12)</f>
        <v>1.086831627722203</v>
      </c>
      <c r="N12" s="19">
        <f>INDEX(LRMCData!$B$2:$S$48,MATCH('LRMC Viewer'!N$5,LRMCData!$B$2:$B$48,0),'LRMC Viewer'!$A12)</f>
        <v>1.1123968686124381</v>
      </c>
      <c r="O12" s="19">
        <f>INDEX(LRMCData!$B$2:$S$48,MATCH('LRMC Viewer'!O$5,LRMCData!$B$2:$B$48,0),'LRMC Viewer'!$A12)</f>
        <v>1.2002905790079563</v>
      </c>
      <c r="P12" s="19">
        <f>INDEX(LRMCData!$B$2:$S$48,MATCH('LRMC Viewer'!P$5,LRMCData!$B$2:$B$48,0),'LRMC Viewer'!$A12)</f>
        <v>1.2983083040084253</v>
      </c>
      <c r="Q12" s="19">
        <f>INDEX(LRMCData!$B$2:$S$48,MATCH('LRMC Viewer'!Q$5,LRMCData!$B$2:$B$48,0),'LRMC Viewer'!$A12)</f>
        <v>1.004347697115535</v>
      </c>
      <c r="R12" s="20">
        <f>INDEX(LRMCData!$B$2:$S$48,MATCH('LRMC Viewer'!R$5,LRMCData!$B$2:$B$48,0),'LRMC Viewer'!$A12)</f>
        <v>1</v>
      </c>
      <c r="S12" s="19">
        <f>INDEX(LRMCData!$B$2:$S$48,MATCH('LRMC Viewer'!S$5,LRMCData!$B$2:$B$48,0),'LRMC Viewer'!$A12)</f>
        <v>1.1511816851644243</v>
      </c>
      <c r="T12" s="19">
        <f>INDEX(LRMCData!$B$2:$S$48,MATCH('LRMC Viewer'!T$5,LRMCData!$B$2:$B$48,0),'LRMC Viewer'!$A12)</f>
        <v>1.3167706445456999</v>
      </c>
      <c r="U12" s="19">
        <f>INDEX(LRMCData!$B$2:$S$48,MATCH('LRMC Viewer'!U$5,LRMCData!$B$2:$B$48,0),'LRMC Viewer'!$A12)</f>
        <v>1.4504295093461343</v>
      </c>
      <c r="V12" s="19">
        <f>INDEX(LRMCData!$B$2:$S$48,MATCH('LRMC Viewer'!V$5,LRMCData!$B$2:$B$48,0),'LRMC Viewer'!$A12)</f>
        <v>1.5065821564636603</v>
      </c>
      <c r="W12" s="20">
        <f>INDEX(LRMCData!$B$2:$S$48,MATCH('LRMC Viewer'!W$5,LRMCData!$B$2:$B$48,0),'LRMC Viewer'!$A12)</f>
        <v>1.5921619724632661</v>
      </c>
      <c r="X12" s="19">
        <f>INDEX(LRMCData!$B$2:$S$48,MATCH('LRMC Viewer'!X$5,LRMCData!$B$2:$B$48,0),'LRMC Viewer'!$A12)</f>
        <v>1.6683179785305036</v>
      </c>
      <c r="Y12" s="19">
        <f>INDEX(LRMCData!$B$2:$S$48,MATCH('LRMC Viewer'!Y$5,LRMCData!$B$2:$B$48,0),'LRMC Viewer'!$A12)</f>
        <v>1.779416948007835</v>
      </c>
      <c r="Z12" s="19">
        <f>INDEX(LRMCData!$B$2:$S$48,MATCH('LRMC Viewer'!Z$5,LRMCData!$B$2:$B$48,0),'LRMC Viewer'!$A12)</f>
        <v>1.8828398307203993</v>
      </c>
      <c r="AA12" s="19">
        <f>INDEX(LRMCData!$B$2:$S$48,MATCH('LRMC Viewer'!AA$5,LRMCData!$B$2:$B$48,0),'LRMC Viewer'!$A12)</f>
        <v>1.9828210976968044</v>
      </c>
      <c r="AB12" s="19">
        <f>INDEX(LRMCData!$B$2:$S$48,MATCH('LRMC Viewer'!AB$5,LRMCData!$B$2:$B$48,0),'LRMC Viewer'!$A12)</f>
        <v>2.0823092906921339</v>
      </c>
      <c r="AC12" s="19">
        <f>INDEX(LRMCData!$B$2:$S$48,MATCH('LRMC Viewer'!AC$5,LRMCData!$B$2:$B$48,0),'LRMC Viewer'!$A12)</f>
        <v>2.2190910733640288</v>
      </c>
      <c r="AD12" s="19">
        <f>INDEX(LRMCData!$B$2:$S$48,MATCH('LRMC Viewer'!AD$5,LRMCData!$B$2:$B$48,0),'LRMC Viewer'!$A12)</f>
        <v>2.3355596323237306</v>
      </c>
      <c r="AE12" s="19">
        <f>INDEX(LRMCData!$B$2:$S$48,MATCH('LRMC Viewer'!AE$5,LRMCData!$B$2:$B$48,0),'LRMC Viewer'!$A12)</f>
        <v>2.4444914571534491</v>
      </c>
      <c r="AF12" s="19">
        <f>INDEX(LRMCData!$B$2:$S$48,MATCH('LRMC Viewer'!AF$5,LRMCData!$B$2:$B$48,0),'LRMC Viewer'!$A12)</f>
        <v>2.550455085907442</v>
      </c>
      <c r="AG12" s="19">
        <f>INDEX(LRMCData!$B$2:$S$48,MATCH('LRMC Viewer'!AG$5,LRMCData!$B$2:$B$48,0),'LRMC Viewer'!$A12)</f>
        <v>2.656236080695082</v>
      </c>
      <c r="AH12" s="19">
        <f>INDEX(LRMCData!$B$2:$S$48,MATCH('LRMC Viewer'!AH$5,LRMCData!$B$2:$B$48,0),'LRMC Viewer'!$A12)</f>
        <v>2.7638229553828517</v>
      </c>
      <c r="AI12" s="19">
        <f>INDEX(LRMCData!$B$2:$S$48,MATCH('LRMC Viewer'!AI$5,LRMCData!$B$2:$B$48,0),'LRMC Viewer'!$A12)</f>
        <v>2.8745334144356716</v>
      </c>
      <c r="AJ12" s="19">
        <f>INDEX(LRMCData!$B$2:$S$48,MATCH('LRMC Viewer'!AJ$5,LRMCData!$B$2:$B$48,0),'LRMC Viewer'!$A12)</f>
        <v>2.9892478182940816</v>
      </c>
      <c r="AK12" s="19">
        <f>INDEX(LRMCData!$B$2:$U$50,MATCH('LRMC Viewer'!AK$5,LRMCData!$B$2:$B$50,0),'LRMC Viewer'!$A12)</f>
        <v>3.1084028562818711</v>
      </c>
      <c r="AL12" s="19">
        <f>INDEX(LRMCData!$B$2:$U$51,MATCH('LRMC Viewer'!AL$5,LRMCData!$B$2:$B$51,0),'LRMC Viewer'!$A12)</f>
        <v>3.2324338794295144</v>
      </c>
      <c r="AM12" s="19">
        <f>INDEX(LRMCData!$B$2:$U$70,MATCH('LRMC Viewer'!AM$5,LRMCData!$B$2:$B$70,0),'LRMC Viewer'!$A12)</f>
        <v>3.3616145158317705</v>
      </c>
      <c r="AN12" s="19">
        <f>INDEX(LRMCData!$B$2:$U$70,MATCH('LRMC Viewer'!AN$5,LRMCData!$B$2:$B$70,0),'LRMC Viewer'!$A12)</f>
        <v>3.4940550870253939</v>
      </c>
      <c r="AO12" s="19">
        <f>INDEX(LRMCData!$B$2:$U$70,MATCH('LRMC Viewer'!AO$5,LRMCData!$B$2:$B$70,0),'LRMC Viewer'!$A12)</f>
        <v>3.6323967932613641</v>
      </c>
      <c r="AP12" s="19">
        <f>INDEX(LRMCData!$B$2:$U$70,MATCH('LRMC Viewer'!AP$5,LRMCData!$B$2:$B$70,0),'LRMC Viewer'!$A12)</f>
        <v>3.7769477903579838</v>
      </c>
      <c r="AQ12" s="19">
        <f>INDEX(LRMCData!$B$2:$U$70,MATCH('LRMC Viewer'!AQ$5,LRMCData!$B$2:$B$70,0),'LRMC Viewer'!$A12)</f>
        <v>3.9280427193462377</v>
      </c>
      <c r="AR12" s="20">
        <f>INDEX(LRMCData!$B$2:$U$70,MATCH('LRMC Viewer'!AR$5,LRMCData!$B$2:$B$70,0),'LRMC Viewer'!$A12)</f>
        <v>4.0822189892619152</v>
      </c>
    </row>
    <row r="13" spans="1:44" x14ac:dyDescent="0.2">
      <c r="A13" s="24">
        <v>6</v>
      </c>
      <c r="B13" s="84" t="s">
        <v>66</v>
      </c>
      <c r="C13" s="85" t="s">
        <v>54</v>
      </c>
      <c r="D13" s="18">
        <f>INDEX(LRMCData!$B$2:$S$48,MATCH('LRMC Viewer'!D$5,LRMCData!$B$2:$B$48,0),'LRMC Viewer'!$A13)</f>
        <v>0.80327439131156364</v>
      </c>
      <c r="E13" s="19">
        <f>INDEX(LRMCData!$B$2:$S$48,MATCH('LRMC Viewer'!E$5,LRMCData!$B$2:$B$48,0),'LRMC Viewer'!$A13)</f>
        <v>0.84265488712245906</v>
      </c>
      <c r="F13" s="19">
        <f>INDEX(LRMCData!$B$2:$S$48,MATCH('LRMC Viewer'!F$5,LRMCData!$B$2:$B$48,0),'LRMC Viewer'!$A13)</f>
        <v>0.86358145941560971</v>
      </c>
      <c r="G13" s="19">
        <f>INDEX(LRMCData!$B$2:$S$48,MATCH('LRMC Viewer'!G$5,LRMCData!$B$2:$B$48,0),'LRMC Viewer'!$A13)</f>
        <v>0.86457599809318331</v>
      </c>
      <c r="H13" s="19">
        <f>INDEX(LRMCData!$B$2:$S$48,MATCH('LRMC Viewer'!H$5,LRMCData!$B$2:$B$48,0),'LRMC Viewer'!$A13)</f>
        <v>0.88371079898074234</v>
      </c>
      <c r="I13" s="19">
        <f>INDEX(LRMCData!$B$2:$S$48,MATCH('LRMC Viewer'!I$5,LRMCData!$B$2:$B$48,0),'LRMC Viewer'!$A13)</f>
        <v>0.87217516214461577</v>
      </c>
      <c r="J13" s="19">
        <f>INDEX(LRMCData!$B$2:$S$48,MATCH('LRMC Viewer'!J$5,LRMCData!$B$2:$B$48,0),'LRMC Viewer'!$A13)</f>
        <v>0.84998316124833095</v>
      </c>
      <c r="K13" s="19">
        <f>INDEX(LRMCData!$B$2:$S$48,MATCH('LRMC Viewer'!K$5,LRMCData!$B$2:$B$48,0),'LRMC Viewer'!$A13)</f>
        <v>0.81420723448918142</v>
      </c>
      <c r="L13" s="19">
        <f>INDEX(LRMCData!$B$2:$S$48,MATCH('LRMC Viewer'!L$5,LRMCData!$B$2:$B$48,0),'LRMC Viewer'!$A13)</f>
        <v>0.85589129935159669</v>
      </c>
      <c r="M13" s="19">
        <f>INDEX(LRMCData!$B$2:$S$48,MATCH('LRMC Viewer'!M$5,LRMCData!$B$2:$B$48,0),'LRMC Viewer'!$A13)</f>
        <v>0.88711318000139361</v>
      </c>
      <c r="N13" s="19">
        <f>INDEX(LRMCData!$B$2:$S$48,MATCH('LRMC Viewer'!N$5,LRMCData!$B$2:$B$48,0),'LRMC Viewer'!$A13)</f>
        <v>0.91474057527411334</v>
      </c>
      <c r="O13" s="19">
        <f>INDEX(LRMCData!$B$2:$S$48,MATCH('LRMC Viewer'!O$5,LRMCData!$B$2:$B$48,0),'LRMC Viewer'!$A13)</f>
        <v>0.96311834876001079</v>
      </c>
      <c r="P13" s="19">
        <f>INDEX(LRMCData!$B$2:$S$48,MATCH('LRMC Viewer'!P$5,LRMCData!$B$2:$B$48,0),'LRMC Viewer'!$A13)</f>
        <v>0.99710455669513409</v>
      </c>
      <c r="Q13" s="19">
        <f>INDEX(LRMCData!$B$2:$S$48,MATCH('LRMC Viewer'!Q$5,LRMCData!$B$2:$B$48,0),'LRMC Viewer'!$A13)</f>
        <v>0.99897262758399963</v>
      </c>
      <c r="R13" s="20">
        <f>INDEX(LRMCData!$B$2:$S$48,MATCH('LRMC Viewer'!R$5,LRMCData!$B$2:$B$48,0),'LRMC Viewer'!$A13)</f>
        <v>1</v>
      </c>
      <c r="S13" s="19">
        <f>INDEX(LRMCData!$B$2:$S$48,MATCH('LRMC Viewer'!S$5,LRMCData!$B$2:$B$48,0),'LRMC Viewer'!$A13)</f>
        <v>1.0275573876917816</v>
      </c>
      <c r="T13" s="19">
        <f>INDEX(LRMCData!$B$2:$S$48,MATCH('LRMC Viewer'!T$5,LRMCData!$B$2:$B$48,0),'LRMC Viewer'!$A13)</f>
        <v>1.0601060448071393</v>
      </c>
      <c r="U13" s="19">
        <f>INDEX(LRMCData!$B$2:$S$48,MATCH('LRMC Viewer'!U$5,LRMCData!$B$2:$B$48,0),'LRMC Viewer'!$A13)</f>
        <v>1.086302643874316</v>
      </c>
      <c r="V13" s="19">
        <f>INDEX(LRMCData!$B$2:$S$48,MATCH('LRMC Viewer'!V$5,LRMCData!$B$2:$B$48,0),'LRMC Viewer'!$A13)</f>
        <v>1.1120098914445797</v>
      </c>
      <c r="W13" s="20">
        <f>INDEX(LRMCData!$B$2:$S$48,MATCH('LRMC Viewer'!W$5,LRMCData!$B$2:$B$48,0),'LRMC Viewer'!$A13)</f>
        <v>1.1364758144319995</v>
      </c>
      <c r="X13" s="19">
        <f>INDEX(LRMCData!$B$2:$S$48,MATCH('LRMC Viewer'!X$5,LRMCData!$B$2:$B$48,0),'LRMC Viewer'!$A13)</f>
        <v>1.1641446296564004</v>
      </c>
      <c r="Y13" s="19">
        <f>INDEX(LRMCData!$B$2:$S$48,MATCH('LRMC Viewer'!Y$5,LRMCData!$B$2:$B$48,0),'LRMC Viewer'!$A13)</f>
        <v>1.1961693079156361</v>
      </c>
      <c r="Z13" s="19">
        <f>INDEX(LRMCData!$B$2:$S$48,MATCH('LRMC Viewer'!Z$5,LRMCData!$B$2:$B$48,0),'LRMC Viewer'!$A13)</f>
        <v>1.231466514613593</v>
      </c>
      <c r="AA13" s="19">
        <f>INDEX(LRMCData!$B$2:$S$48,MATCH('LRMC Viewer'!AA$5,LRMCData!$B$2:$B$48,0),'LRMC Viewer'!$A13)</f>
        <v>1.2695411671370544</v>
      </c>
      <c r="AB13" s="19">
        <f>INDEX(LRMCData!$B$2:$S$48,MATCH('LRMC Viewer'!AB$5,LRMCData!$B$2:$B$48,0),'LRMC Viewer'!$A13)</f>
        <v>1.3101917498497755</v>
      </c>
      <c r="AC13" s="19">
        <f>INDEX(LRMCData!$B$2:$S$48,MATCH('LRMC Viewer'!AC$5,LRMCData!$B$2:$B$48,0),'LRMC Viewer'!$A13)</f>
        <v>1.3529385491576518</v>
      </c>
      <c r="AD13" s="19">
        <f>INDEX(LRMCData!$B$2:$S$48,MATCH('LRMC Viewer'!AD$5,LRMCData!$B$2:$B$48,0),'LRMC Viewer'!$A13)</f>
        <v>1.3965886696588579</v>
      </c>
      <c r="AE13" s="19">
        <f>INDEX(LRMCData!$B$2:$S$48,MATCH('LRMC Viewer'!AE$5,LRMCData!$B$2:$B$48,0),'LRMC Viewer'!$A13)</f>
        <v>1.4417159533146999</v>
      </c>
      <c r="AF13" s="19">
        <f>INDEX(LRMCData!$B$2:$S$48,MATCH('LRMC Viewer'!AF$5,LRMCData!$B$2:$B$48,0),'LRMC Viewer'!$A13)</f>
        <v>1.4883443164162717</v>
      </c>
      <c r="AG13" s="19">
        <f>INDEX(LRMCData!$B$2:$S$48,MATCH('LRMC Viewer'!AG$5,LRMCData!$B$2:$B$48,0),'LRMC Viewer'!$A13)</f>
        <v>1.5365104350111756</v>
      </c>
      <c r="AH13" s="19">
        <f>INDEX(LRMCData!$B$2:$S$48,MATCH('LRMC Viewer'!AH$5,LRMCData!$B$2:$B$48,0),'LRMC Viewer'!$A13)</f>
        <v>1.5862583771879046</v>
      </c>
      <c r="AI13" s="19">
        <f>INDEX(LRMCData!$B$2:$S$48,MATCH('LRMC Viewer'!AI$5,LRMCData!$B$2:$B$48,0),'LRMC Viewer'!$A13)</f>
        <v>1.6376368599834867</v>
      </c>
      <c r="AJ13" s="19">
        <f>INDEX(LRMCData!$B$2:$S$48,MATCH('LRMC Viewer'!AJ$5,LRMCData!$B$2:$B$48,0),'LRMC Viewer'!$A13)</f>
        <v>1.69069786125292</v>
      </c>
      <c r="AK13" s="19">
        <f>INDEX(LRMCData!$B$2:$U$50,MATCH('LRMC Viewer'!AK$5,LRMCData!$B$2:$B$50,0),'LRMC Viewer'!$A13)</f>
        <v>1.7454959317509864</v>
      </c>
      <c r="AL13" s="19">
        <f>INDEX(LRMCData!$B$2:$U$51,MATCH('LRMC Viewer'!AL$5,LRMCData!$B$2:$B$51,0),'LRMC Viewer'!$A13)</f>
        <v>1.8020878696124074</v>
      </c>
      <c r="AM13" s="19">
        <f>INDEX(LRMCData!$B$2:$U$70,MATCH('LRMC Viewer'!AM$5,LRMCData!$B$2:$B$70,0),'LRMC Viewer'!$A13)</f>
        <v>1.86053258290512</v>
      </c>
      <c r="AN13" s="19">
        <f>INDEX(LRMCData!$B$2:$U$70,MATCH('LRMC Viewer'!AN$5,LRMCData!$B$2:$B$70,0),'LRMC Viewer'!$A13)</f>
        <v>1.9208910503019239</v>
      </c>
      <c r="AO13" s="19">
        <f>INDEX(LRMCData!$B$2:$U$70,MATCH('LRMC Viewer'!AO$5,LRMCData!$B$2:$B$70,0),'LRMC Viewer'!$A13)</f>
        <v>1.9832263334659102</v>
      </c>
      <c r="AP13" s="19">
        <f>INDEX(LRMCData!$B$2:$U$70,MATCH('LRMC Viewer'!AP$5,LRMCData!$B$2:$B$70,0),'LRMC Viewer'!$A13)</f>
        <v>2.0476036172279581</v>
      </c>
      <c r="AQ13" s="19">
        <f>INDEX(LRMCData!$B$2:$U$70,MATCH('LRMC Viewer'!AQ$5,LRMCData!$B$2:$B$70,0),'LRMC Viewer'!$A13)</f>
        <v>2.1140902652425311</v>
      </c>
      <c r="AR13" s="20">
        <f>INDEX(LRMCData!$B$2:$U$70,MATCH('LRMC Viewer'!AR$5,LRMCData!$B$2:$B$70,0),'LRMC Viewer'!$A13)</f>
        <v>2.1827558848021913</v>
      </c>
    </row>
    <row r="14" spans="1:44" x14ac:dyDescent="0.2">
      <c r="A14" s="24">
        <v>7</v>
      </c>
      <c r="B14" s="84" t="s">
        <v>67</v>
      </c>
      <c r="C14" s="85" t="s">
        <v>54</v>
      </c>
      <c r="D14" s="18">
        <f>INDEX(LRMCData!$B$2:$S$48,MATCH('LRMC Viewer'!D$5,LRMCData!$B$2:$B$48,0),'LRMC Viewer'!$A14)</f>
        <v>0.98393455959625709</v>
      </c>
      <c r="E14" s="19">
        <f>INDEX(LRMCData!$B$2:$S$48,MATCH('LRMC Viewer'!E$5,LRMCData!$B$2:$B$48,0),'LRMC Viewer'!$A14)</f>
        <v>0.92090239699247789</v>
      </c>
      <c r="F14" s="19">
        <f>INDEX(LRMCData!$B$2:$S$48,MATCH('LRMC Viewer'!F$5,LRMCData!$B$2:$B$48,0),'LRMC Viewer'!$A14)</f>
        <v>0.83528676145201608</v>
      </c>
      <c r="G14" s="19">
        <f>INDEX(LRMCData!$B$2:$S$48,MATCH('LRMC Viewer'!G$5,LRMCData!$B$2:$B$48,0),'LRMC Viewer'!$A14)</f>
        <v>0.80266277435325106</v>
      </c>
      <c r="H14" s="19">
        <f>INDEX(LRMCData!$B$2:$S$48,MATCH('LRMC Viewer'!H$5,LRMCData!$B$2:$B$48,0),'LRMC Viewer'!$A14)</f>
        <v>0.78455319022704839</v>
      </c>
      <c r="I14" s="19">
        <f>INDEX(LRMCData!$B$2:$S$48,MATCH('LRMC Viewer'!I$5,LRMCData!$B$2:$B$48,0),'LRMC Viewer'!$A14)</f>
        <v>0.51840149494966004</v>
      </c>
      <c r="J14" s="19">
        <f>INDEX(LRMCData!$B$2:$S$48,MATCH('LRMC Viewer'!J$5,LRMCData!$B$2:$B$48,0),'LRMC Viewer'!$A14)</f>
        <v>0.47840279814262515</v>
      </c>
      <c r="K14" s="19">
        <f>INDEX(LRMCData!$B$2:$S$48,MATCH('LRMC Viewer'!K$5,LRMCData!$B$2:$B$48,0),'LRMC Viewer'!$A14)</f>
        <v>0.61683776063031182</v>
      </c>
      <c r="L14" s="19">
        <f>INDEX(LRMCData!$B$2:$S$48,MATCH('LRMC Viewer'!L$5,LRMCData!$B$2:$B$48,0),'LRMC Viewer'!$A14)</f>
        <v>0.71805036208907513</v>
      </c>
      <c r="M14" s="19">
        <f>INDEX(LRMCData!$B$2:$S$48,MATCH('LRMC Viewer'!M$5,LRMCData!$B$2:$B$48,0),'LRMC Viewer'!$A14)</f>
        <v>0.6713020909977917</v>
      </c>
      <c r="N14" s="19">
        <f>INDEX(LRMCData!$B$2:$S$48,MATCH('LRMC Viewer'!N$5,LRMCData!$B$2:$B$48,0),'LRMC Viewer'!$A14)</f>
        <v>0.6066742884227635</v>
      </c>
      <c r="O14" s="19">
        <f>INDEX(LRMCData!$B$2:$S$48,MATCH('LRMC Viewer'!O$5,LRMCData!$B$2:$B$48,0),'LRMC Viewer'!$A14)</f>
        <v>1.0415309338138545</v>
      </c>
      <c r="P14" s="19">
        <f>INDEX(LRMCData!$B$2:$S$48,MATCH('LRMC Viewer'!P$5,LRMCData!$B$2:$B$48,0),'LRMC Viewer'!$A14)</f>
        <v>1.2219639241523295</v>
      </c>
      <c r="Q14" s="19">
        <f>INDEX(LRMCData!$B$2:$S$48,MATCH('LRMC Viewer'!Q$5,LRMCData!$B$2:$B$48,0),'LRMC Viewer'!$A14)</f>
        <v>0.96111862833869288</v>
      </c>
      <c r="R14" s="20">
        <f>INDEX(LRMCData!$B$2:$S$48,MATCH('LRMC Viewer'!R$5,LRMCData!$B$2:$B$48,0),'LRMC Viewer'!$A14)</f>
        <v>1</v>
      </c>
      <c r="S14" s="19">
        <f>INDEX(LRMCData!$B$2:$S$48,MATCH('LRMC Viewer'!S$5,LRMCData!$B$2:$B$48,0),'LRMC Viewer'!$A14)</f>
        <v>0.92205411596282849</v>
      </c>
      <c r="T14" s="19">
        <f>INDEX(LRMCData!$B$2:$S$48,MATCH('LRMC Viewer'!T$5,LRMCData!$B$2:$B$48,0),'LRMC Viewer'!$A14)</f>
        <v>0.91607512594669382</v>
      </c>
      <c r="U14" s="19">
        <f>INDEX(LRMCData!$B$2:$S$48,MATCH('LRMC Viewer'!U$5,LRMCData!$B$2:$B$48,0),'LRMC Viewer'!$A14)</f>
        <v>0.93674535646761403</v>
      </c>
      <c r="V14" s="19">
        <f>INDEX(LRMCData!$B$2:$S$48,MATCH('LRMC Viewer'!V$5,LRMCData!$B$2:$B$48,0),'LRMC Viewer'!$A14)</f>
        <v>1.0420685951167905</v>
      </c>
      <c r="W14" s="20">
        <f>INDEX(LRMCData!$B$2:$S$48,MATCH('LRMC Viewer'!W$5,LRMCData!$B$2:$B$48,0),'LRMC Viewer'!$A14)</f>
        <v>1.098332975662103</v>
      </c>
      <c r="X14" s="19">
        <f>INDEX(LRMCData!$B$2:$S$48,MATCH('LRMC Viewer'!X$5,LRMCData!$B$2:$B$48,0),'LRMC Viewer'!$A14)</f>
        <v>1.1604259049339318</v>
      </c>
      <c r="Y14" s="19">
        <f>INDEX(LRMCData!$B$2:$S$48,MATCH('LRMC Viewer'!Y$5,LRMCData!$B$2:$B$48,0),'LRMC Viewer'!$A14)</f>
        <v>1.2162413142979243</v>
      </c>
      <c r="Z14" s="19">
        <f>INDEX(LRMCData!$B$2:$S$48,MATCH('LRMC Viewer'!Z$5,LRMCData!$B$2:$B$48,0),'LRMC Viewer'!$A14)</f>
        <v>1.2673122565743176</v>
      </c>
      <c r="AA14" s="19">
        <f>INDEX(LRMCData!$B$2:$S$48,MATCH('LRMC Viewer'!AA$5,LRMCData!$B$2:$B$48,0),'LRMC Viewer'!$A14)</f>
        <v>1.3186357402676994</v>
      </c>
      <c r="AB14" s="19">
        <f>INDEX(LRMCData!$B$2:$S$48,MATCH('LRMC Viewer'!AB$5,LRMCData!$B$2:$B$48,0),'LRMC Viewer'!$A14)</f>
        <v>1.3623018871639374</v>
      </c>
      <c r="AC14" s="19">
        <f>INDEX(LRMCData!$B$2:$S$48,MATCH('LRMC Viewer'!AC$5,LRMCData!$B$2:$B$48,0),'LRMC Viewer'!$A14)</f>
        <v>1.4093922098349552</v>
      </c>
      <c r="AD14" s="19">
        <f>INDEX(LRMCData!$B$2:$S$48,MATCH('LRMC Viewer'!AD$5,LRMCData!$B$2:$B$48,0),'LRMC Viewer'!$A14)</f>
        <v>1.4624852248584557</v>
      </c>
      <c r="AE14" s="19">
        <f>INDEX(LRMCData!$B$2:$S$48,MATCH('LRMC Viewer'!AE$5,LRMCData!$B$2:$B$48,0),'LRMC Viewer'!$A14)</f>
        <v>1.5120377027669263</v>
      </c>
      <c r="AF14" s="19">
        <f>INDEX(LRMCData!$B$2:$S$48,MATCH('LRMC Viewer'!AF$5,LRMCData!$B$2:$B$48,0),'LRMC Viewer'!$A14)</f>
        <v>1.5615901806753967</v>
      </c>
      <c r="AG14" s="19">
        <f>INDEX(LRMCData!$B$2:$S$48,MATCH('LRMC Viewer'!AG$5,LRMCData!$B$2:$B$48,0),'LRMC Viewer'!$A14)</f>
        <v>1.6111426585838793</v>
      </c>
      <c r="AH14" s="19">
        <f>INDEX(LRMCData!$B$2:$S$48,MATCH('LRMC Viewer'!AH$5,LRMCData!$B$2:$B$48,0),'LRMC Viewer'!$A14)</f>
        <v>1.6606951364923499</v>
      </c>
      <c r="AI14" s="19">
        <f>INDEX(LRMCData!$B$2:$S$48,MATCH('LRMC Viewer'!AI$5,LRMCData!$B$2:$B$48,0),'LRMC Viewer'!$A14)</f>
        <v>1.7102476144008205</v>
      </c>
      <c r="AJ14" s="19">
        <f>INDEX(LRMCData!$B$2:$S$48,MATCH('LRMC Viewer'!AJ$5,LRMCData!$B$2:$B$48,0),'LRMC Viewer'!$A14)</f>
        <v>1.7598000923092911</v>
      </c>
      <c r="AK14" s="19">
        <f>INDEX(LRMCData!$B$2:$U$50,MATCH('LRMC Viewer'!AK$5,LRMCData!$B$2:$B$50,0),'LRMC Viewer'!$A14)</f>
        <v>1.8093525702177615</v>
      </c>
      <c r="AL14" s="19">
        <f>INDEX(LRMCData!$B$2:$U$51,MATCH('LRMC Viewer'!AL$5,LRMCData!$B$2:$B$51,0),'LRMC Viewer'!$A14)</f>
        <v>1.8589050481262321</v>
      </c>
      <c r="AM14" s="19">
        <f>INDEX(LRMCData!$B$2:$U$70,MATCH('LRMC Viewer'!AM$5,LRMCData!$B$2:$B$70,0),'LRMC Viewer'!$A14)</f>
        <v>1.9084575260347147</v>
      </c>
      <c r="AN14" s="19">
        <f>INDEX(LRMCData!$B$2:$U$70,MATCH('LRMC Viewer'!AN$5,LRMCData!$B$2:$B$70,0),'LRMC Viewer'!$A14)</f>
        <v>1.9580100039431854</v>
      </c>
      <c r="AO14" s="19">
        <f>INDEX(LRMCData!$B$2:$U$70,MATCH('LRMC Viewer'!AO$5,LRMCData!$B$2:$B$70,0),'LRMC Viewer'!$A14)</f>
        <v>2.007562481851656</v>
      </c>
      <c r="AP14" s="19">
        <f>INDEX(LRMCData!$B$2:$U$70,MATCH('LRMC Viewer'!AP$5,LRMCData!$B$2:$B$70,0),'LRMC Viewer'!$A14)</f>
        <v>2.0571149597601264</v>
      </c>
      <c r="AQ14" s="19">
        <f>INDEX(LRMCData!$B$2:$U$70,MATCH('LRMC Viewer'!AQ$5,LRMCData!$B$2:$B$70,0),'LRMC Viewer'!$A14)</f>
        <v>2.1066674376685972</v>
      </c>
      <c r="AR14" s="20">
        <f>INDEX(LRMCData!$B$2:$U$70,MATCH('LRMC Viewer'!AR$5,LRMCData!$B$2:$B$70,0),'LRMC Viewer'!$A14)</f>
        <v>2.1562199155770676</v>
      </c>
    </row>
    <row r="15" spans="1:44" x14ac:dyDescent="0.2">
      <c r="A15" s="24">
        <v>8</v>
      </c>
      <c r="B15" s="86" t="s">
        <v>68</v>
      </c>
      <c r="C15" s="87" t="s">
        <v>54</v>
      </c>
      <c r="D15" s="21">
        <f>INDEX(LRMCData!$B$2:$S$48,MATCH('LRMC Viewer'!D$5,LRMCData!$B$2:$B$48,0),'LRMC Viewer'!$A15)</f>
        <v>0.7311349102257978</v>
      </c>
      <c r="E15" s="22">
        <f>INDEX(LRMCData!$B$2:$S$48,MATCH('LRMC Viewer'!E$5,LRMCData!$B$2:$B$48,0),'LRMC Viewer'!$A15)</f>
        <v>0.81007909350096818</v>
      </c>
      <c r="F15" s="22">
        <f>INDEX(LRMCData!$B$2:$S$48,MATCH('LRMC Viewer'!F$5,LRMCData!$B$2:$B$48,0),'LRMC Viewer'!$A15)</f>
        <v>0.83532443990571659</v>
      </c>
      <c r="G15" s="22">
        <f>INDEX(LRMCData!$B$2:$S$48,MATCH('LRMC Viewer'!G$5,LRMCData!$B$2:$B$48,0),'LRMC Viewer'!$A15)</f>
        <v>0.81959169219296191</v>
      </c>
      <c r="H15" s="22">
        <f>INDEX(LRMCData!$B$2:$S$48,MATCH('LRMC Viewer'!H$5,LRMCData!$B$2:$B$48,0),'LRMC Viewer'!$A15)</f>
        <v>0.82881179059919652</v>
      </c>
      <c r="I15" s="22">
        <f>INDEX(LRMCData!$B$2:$S$48,MATCH('LRMC Viewer'!I$5,LRMCData!$B$2:$B$48,0),'LRMC Viewer'!$A15)</f>
        <v>0.8032186046827019</v>
      </c>
      <c r="J15" s="22">
        <f>INDEX(LRMCData!$B$2:$S$48,MATCH('LRMC Viewer'!J$5,LRMCData!$B$2:$B$48,0),'LRMC Viewer'!$A15)</f>
        <v>0.7808864879541354</v>
      </c>
      <c r="K15" s="22">
        <f>INDEX(LRMCData!$B$2:$S$48,MATCH('LRMC Viewer'!K$5,LRMCData!$B$2:$B$48,0),'LRMC Viewer'!$A15)</f>
        <v>0.70526487432210594</v>
      </c>
      <c r="L15" s="22">
        <f>INDEX(LRMCData!$B$2:$S$48,MATCH('LRMC Viewer'!L$5,LRMCData!$B$2:$B$48,0),'LRMC Viewer'!$A15)</f>
        <v>0.75901847611147077</v>
      </c>
      <c r="M15" s="22">
        <f>INDEX(LRMCData!$B$2:$S$48,MATCH('LRMC Viewer'!M$5,LRMCData!$B$2:$B$48,0),'LRMC Viewer'!$A15)</f>
        <v>0.81722285520510807</v>
      </c>
      <c r="N15" s="22">
        <f>INDEX(LRMCData!$B$2:$S$48,MATCH('LRMC Viewer'!N$5,LRMCData!$B$2:$B$48,0),'LRMC Viewer'!$A15)</f>
        <v>0.84904400815681658</v>
      </c>
      <c r="O15" s="22">
        <f>INDEX(LRMCData!$B$2:$S$48,MATCH('LRMC Viewer'!O$5,LRMCData!$B$2:$B$48,0),'LRMC Viewer'!$A15)</f>
        <v>0.89838592660015659</v>
      </c>
      <c r="P15" s="22">
        <f>INDEX(LRMCData!$B$2:$S$48,MATCH('LRMC Viewer'!P$5,LRMCData!$B$2:$B$48,0),'LRMC Viewer'!$A15)</f>
        <v>1.0212953817266379</v>
      </c>
      <c r="Q15" s="22">
        <f>INDEX(LRMCData!$B$2:$S$48,MATCH('LRMC Viewer'!Q$5,LRMCData!$B$2:$B$48,0),'LRMC Viewer'!$A15)</f>
        <v>1.0283547990707296</v>
      </c>
      <c r="R15" s="23">
        <f>INDEX(LRMCData!$B$2:$S$48,MATCH('LRMC Viewer'!R$5,LRMCData!$B$2:$B$48,0),'LRMC Viewer'!$A15)</f>
        <v>1</v>
      </c>
      <c r="S15" s="22">
        <f>INDEX(LRMCData!$B$2:$S$48,MATCH('LRMC Viewer'!S$5,LRMCData!$B$2:$B$48,0),'LRMC Viewer'!$A15)</f>
        <v>1.0200821422445092</v>
      </c>
      <c r="T15" s="22">
        <f>INDEX(LRMCData!$B$2:$S$48,MATCH('LRMC Viewer'!T$5,LRMCData!$B$2:$B$48,0),'LRMC Viewer'!$A15)</f>
        <v>1.0714201451621677</v>
      </c>
      <c r="U15" s="22">
        <f>INDEX(LRMCData!$B$2:$S$48,MATCH('LRMC Viewer'!U$5,LRMCData!$B$2:$B$48,0),'LRMC Viewer'!$A15)</f>
        <v>1.1049220652398957</v>
      </c>
      <c r="V15" s="22">
        <f>INDEX(LRMCData!$B$2:$S$48,MATCH('LRMC Viewer'!V$5,LRMCData!$B$2:$B$48,0),'LRMC Viewer'!$A15)</f>
        <v>1.1357499639922397</v>
      </c>
      <c r="W15" s="23">
        <f>INDEX(LRMCData!$B$2:$S$48,MATCH('LRMC Viewer'!W$5,LRMCData!$B$2:$B$48,0),'LRMC Viewer'!$A15)</f>
        <v>1.1611166959592762</v>
      </c>
      <c r="X15" s="22">
        <f>INDEX(LRMCData!$B$2:$S$48,MATCH('LRMC Viewer'!X$5,LRMCData!$B$2:$B$48,0),'LRMC Viewer'!$A15)</f>
        <v>1.1883788064350296</v>
      </c>
      <c r="Y15" s="22">
        <f>INDEX(LRMCData!$B$2:$S$48,MATCH('LRMC Viewer'!Y$5,LRMCData!$B$2:$B$48,0),'LRMC Viewer'!$A15)</f>
        <v>1.2168367593741884</v>
      </c>
      <c r="Z15" s="22">
        <f>INDEX(LRMCData!$B$2:$S$48,MATCH('LRMC Viewer'!Z$5,LRMCData!$B$2:$B$48,0),'LRMC Viewer'!$A15)</f>
        <v>1.2487861594774594</v>
      </c>
      <c r="AA15" s="22">
        <f>INDEX(LRMCData!$B$2:$S$48,MATCH('LRMC Viewer'!AA$5,LRMCData!$B$2:$B$48,0),'LRMC Viewer'!$A15)</f>
        <v>1.2837485810674003</v>
      </c>
      <c r="AB15" s="22">
        <f>INDEX(LRMCData!$B$2:$S$48,MATCH('LRMC Viewer'!AB$5,LRMCData!$B$2:$B$48,0),'LRMC Viewer'!$A15)</f>
        <v>1.321147290393559</v>
      </c>
      <c r="AC15" s="22">
        <f>INDEX(LRMCData!$B$2:$S$48,MATCH('LRMC Viewer'!AC$5,LRMCData!$B$2:$B$48,0),'LRMC Viewer'!$A15)</f>
        <v>1.4980268298314039</v>
      </c>
      <c r="AD15" s="22">
        <f>INDEX(LRMCData!$B$2:$S$48,MATCH('LRMC Viewer'!AD$5,LRMCData!$B$2:$B$48,0),'LRMC Viewer'!$A15)</f>
        <v>1.5427678469479889</v>
      </c>
      <c r="AE15" s="22">
        <f>INDEX(LRMCData!$B$2:$S$48,MATCH('LRMC Viewer'!AE$5,LRMCData!$B$2:$B$48,0),'LRMC Viewer'!$A15)</f>
        <v>1.5883071641553124</v>
      </c>
      <c r="AF15" s="22">
        <f>INDEX(LRMCData!$B$2:$S$48,MATCH('LRMC Viewer'!AF$5,LRMCData!$B$2:$B$48,0),'LRMC Viewer'!$A15)</f>
        <v>1.6348820051789503</v>
      </c>
      <c r="AG15" s="22">
        <f>INDEX(LRMCData!$B$2:$S$48,MATCH('LRMC Viewer'!AG$5,LRMCData!$B$2:$B$48,0),'LRMC Viewer'!$A15)</f>
        <v>1.6827153209218544</v>
      </c>
      <c r="AH15" s="22">
        <f>INDEX(LRMCData!$B$2:$S$48,MATCH('LRMC Viewer'!AH$5,LRMCData!$B$2:$B$48,0),'LRMC Viewer'!$A15)</f>
        <v>1.7319207147705997</v>
      </c>
      <c r="AI15" s="22">
        <f>INDEX(LRMCData!$B$2:$S$48,MATCH('LRMC Viewer'!AI$5,LRMCData!$B$2:$B$48,0),'LRMC Viewer'!$A15)</f>
        <v>1.7819541290984022</v>
      </c>
      <c r="AJ15" s="22">
        <f>INDEX(LRMCData!$B$2:$S$48,MATCH('LRMC Viewer'!AJ$5,LRMCData!$B$2:$B$48,0),'LRMC Viewer'!$A15)</f>
        <v>1.8334837767169949</v>
      </c>
      <c r="AK15" s="22">
        <f>INDEX(LRMCData!$B$2:$U$50,MATCH('LRMC Viewer'!AK$5,LRMCData!$B$2:$B$50,0),'LRMC Viewer'!$A15)</f>
        <v>1.8865712555997209</v>
      </c>
      <c r="AL15" s="22">
        <f>INDEX(LRMCData!$B$2:$U$51,MATCH('LRMC Viewer'!AL$5,LRMCData!$B$2:$B$51,0),'LRMC Viewer'!$A15)</f>
        <v>1.9412677935174583</v>
      </c>
      <c r="AM15" s="22">
        <f>INDEX(LRMCData!$B$2:$U$70,MATCH('LRMC Viewer'!AM$5,LRMCData!$B$2:$B$70,0),'LRMC Viewer'!$A15)</f>
        <v>1.9976332589753603</v>
      </c>
      <c r="AN15" s="22">
        <f>INDEX(LRMCData!$B$2:$U$70,MATCH('LRMC Viewer'!AN$5,LRMCData!$B$2:$B$70,0),'LRMC Viewer'!$A15)</f>
        <v>2.0557156168716073</v>
      </c>
      <c r="AO15" s="22">
        <f>INDEX(LRMCData!$B$2:$U$70,MATCH('LRMC Viewer'!AO$5,LRMCData!$B$2:$B$70,0),'LRMC Viewer'!$A15)</f>
        <v>2.1155752435279016</v>
      </c>
      <c r="AP15" s="22">
        <f>INDEX(LRMCData!$B$2:$U$70,MATCH('LRMC Viewer'!AP$5,LRMCData!$B$2:$B$70,0),'LRMC Viewer'!$A15)</f>
        <v>2.1772699116561585</v>
      </c>
      <c r="AQ15" s="22">
        <f>INDEX(LRMCData!$B$2:$U$70,MATCH('LRMC Viewer'!AQ$5,LRMCData!$B$2:$B$70,0),'LRMC Viewer'!$A15)</f>
        <v>2.240864268474418</v>
      </c>
      <c r="AR15" s="23">
        <f>INDEX(LRMCData!$B$2:$U$70,MATCH('LRMC Viewer'!AR$5,LRMCData!$B$2:$B$70,0),'LRMC Viewer'!$A15)</f>
        <v>2.3061978366711391</v>
      </c>
    </row>
    <row r="17" spans="18:20" ht="15" x14ac:dyDescent="0.25">
      <c r="R17" s="92" t="s">
        <v>71</v>
      </c>
      <c r="S17" s="74"/>
      <c r="T17" s="93"/>
    </row>
    <row r="18" spans="18:20" x14ac:dyDescent="0.2">
      <c r="R18" s="84" t="str">
        <f>LRMCData!V3</f>
        <v>Labour</v>
      </c>
      <c r="S18" s="85"/>
      <c r="T18" s="94">
        <f>LRMCData!W3</f>
        <v>9.0510421203778793E-2</v>
      </c>
    </row>
    <row r="19" spans="18:20" x14ac:dyDescent="0.2">
      <c r="R19" s="84" t="str">
        <f>LRMCData!V4</f>
        <v>Power</v>
      </c>
      <c r="S19" s="85"/>
      <c r="T19" s="94">
        <f>LRMCData!W4</f>
        <v>0.16888903284500825</v>
      </c>
    </row>
    <row r="20" spans="18:20" x14ac:dyDescent="0.2">
      <c r="R20" s="84" t="str">
        <f>LRMCData!V5</f>
        <v>Consumables</v>
      </c>
      <c r="S20" s="85"/>
      <c r="T20" s="94">
        <f>LRMCData!W5</f>
        <v>0.15898784582709602</v>
      </c>
    </row>
    <row r="21" spans="18:20" x14ac:dyDescent="0.2">
      <c r="R21" s="84" t="str">
        <f>LRMCData!V6</f>
        <v>Freight</v>
      </c>
      <c r="S21" s="85"/>
      <c r="T21" s="94">
        <f>LRMCData!W6</f>
        <v>0.43588113768846526</v>
      </c>
    </row>
    <row r="22" spans="18:20" x14ac:dyDescent="0.2">
      <c r="R22" s="84" t="str">
        <f>LRMCData!V7</f>
        <v>Capital</v>
      </c>
      <c r="S22" s="85"/>
      <c r="T22" s="94">
        <f>LRMCData!W7</f>
        <v>0.14573156243565163</v>
      </c>
    </row>
    <row r="23" spans="18:20" x14ac:dyDescent="0.2">
      <c r="R23" s="86" t="str">
        <f>LRMCData!V8</f>
        <v>Total</v>
      </c>
      <c r="S23" s="87"/>
      <c r="T23" s="95">
        <f>LRMCData!W8</f>
        <v>1</v>
      </c>
    </row>
    <row r="40" spans="3:35" x14ac:dyDescent="0.2">
      <c r="D40" s="25"/>
      <c r="E40" s="25"/>
      <c r="F40" s="25"/>
      <c r="G40" s="25"/>
      <c r="H40" s="25"/>
      <c r="I40" s="25"/>
      <c r="J40" s="25"/>
      <c r="K40" s="25"/>
      <c r="L40" s="25"/>
      <c r="M40" s="25"/>
      <c r="N40" s="25"/>
      <c r="O40" s="25"/>
      <c r="P40" s="25"/>
      <c r="Q40" s="25"/>
      <c r="R40" s="25"/>
    </row>
    <row r="41" spans="3:35" x14ac:dyDescent="0.2">
      <c r="C41" s="24"/>
      <c r="D41" s="24"/>
      <c r="E41" s="24"/>
      <c r="F41" s="24"/>
      <c r="G41" s="24"/>
      <c r="H41" s="24"/>
      <c r="I41" s="24"/>
      <c r="J41" s="24"/>
      <c r="K41" s="24"/>
      <c r="L41" s="24"/>
      <c r="M41" s="24"/>
      <c r="N41" s="26">
        <f>N8</f>
        <v>107.23097309044894</v>
      </c>
      <c r="O41" s="24" t="str">
        <f t="shared" ref="O41:AI41" si="0">IF(O9=0,"",O9)</f>
        <v/>
      </c>
      <c r="P41" s="24" t="str">
        <f t="shared" si="0"/>
        <v/>
      </c>
      <c r="Q41" s="24" t="str">
        <f t="shared" si="0"/>
        <v/>
      </c>
      <c r="R41" s="24">
        <f t="shared" si="0"/>
        <v>217</v>
      </c>
      <c r="S41" s="24">
        <f t="shared" si="0"/>
        <v>178.25433755978165</v>
      </c>
      <c r="T41" s="24">
        <f t="shared" si="0"/>
        <v>168.4769111909784</v>
      </c>
      <c r="U41" s="24">
        <f t="shared" si="0"/>
        <v>165.43461876081091</v>
      </c>
      <c r="V41" s="24">
        <f t="shared" si="0"/>
        <v>149.11532847332563</v>
      </c>
      <c r="W41" s="24">
        <f t="shared" si="0"/>
        <v>140.24003160014729</v>
      </c>
      <c r="X41" s="24">
        <f t="shared" si="0"/>
        <v>156.84726016726853</v>
      </c>
      <c r="Y41" s="24">
        <f t="shared" si="0"/>
        <v>172.14820523409284</v>
      </c>
      <c r="Z41" s="24">
        <f t="shared" si="0"/>
        <v>186.2952888563112</v>
      </c>
      <c r="AA41" s="24">
        <f t="shared" si="0"/>
        <v>199.39841590954933</v>
      </c>
      <c r="AB41" s="24">
        <f t="shared" si="0"/>
        <v>211.53908475353853</v>
      </c>
      <c r="AC41" s="24">
        <f t="shared" si="0"/>
        <v>222.78084433082276</v>
      </c>
      <c r="AD41" s="24">
        <f t="shared" si="0"/>
        <v>234.3483663739531</v>
      </c>
      <c r="AE41" s="24">
        <f t="shared" si="0"/>
        <v>244.910915540834</v>
      </c>
      <c r="AF41" s="24" t="str">
        <f t="shared" si="0"/>
        <v/>
      </c>
      <c r="AG41" s="24" t="str">
        <f t="shared" si="0"/>
        <v/>
      </c>
      <c r="AH41" s="24" t="str">
        <f t="shared" si="0"/>
        <v/>
      </c>
      <c r="AI41" s="24" t="str">
        <f t="shared" si="0"/>
        <v/>
      </c>
    </row>
    <row r="42" spans="3:35" x14ac:dyDescent="0.2">
      <c r="C42" s="24"/>
      <c r="D42" s="24"/>
      <c r="E42" s="24"/>
      <c r="F42" s="24"/>
      <c r="G42" s="24"/>
      <c r="H42" s="24"/>
      <c r="I42" s="24"/>
      <c r="J42" s="24"/>
      <c r="K42" s="24"/>
      <c r="L42" s="24"/>
      <c r="M42" s="24"/>
      <c r="N42" s="24"/>
      <c r="O42" s="24"/>
      <c r="P42" s="24"/>
      <c r="Q42" s="24"/>
      <c r="R42" s="24"/>
      <c r="S42" s="24"/>
      <c r="T42" s="24"/>
      <c r="U42" s="24"/>
      <c r="V42" s="24"/>
      <c r="W42" s="24"/>
      <c r="X42" s="24"/>
      <c r="Y42" s="24"/>
      <c r="Z42" s="24"/>
    </row>
    <row r="43" spans="3:35" x14ac:dyDescent="0.2">
      <c r="D43" s="25"/>
      <c r="E43" s="25"/>
      <c r="F43" s="25"/>
      <c r="G43" s="25"/>
      <c r="H43" s="25"/>
      <c r="I43" s="25"/>
      <c r="J43" s="25"/>
      <c r="K43" s="25"/>
      <c r="L43" s="25"/>
      <c r="M43" s="25"/>
      <c r="N43" s="25"/>
      <c r="O43" s="25"/>
      <c r="P43" s="25"/>
      <c r="Q43" s="25"/>
      <c r="R43" s="25"/>
    </row>
    <row r="44" spans="3:35" x14ac:dyDescent="0.2">
      <c r="D44" s="25"/>
      <c r="E44" s="25"/>
      <c r="F44" s="25"/>
      <c r="G44" s="25"/>
      <c r="H44" s="25"/>
      <c r="I44" s="25"/>
      <c r="J44" s="25"/>
      <c r="K44" s="25"/>
      <c r="L44" s="25"/>
      <c r="M44" s="25"/>
      <c r="N44" s="25"/>
      <c r="O44" s="25"/>
      <c r="P44" s="25"/>
      <c r="Q44" s="25"/>
      <c r="R44" s="25"/>
    </row>
  </sheetData>
  <mergeCells count="3">
    <mergeCell ref="S4:W4"/>
    <mergeCell ref="X4:AR4"/>
    <mergeCell ref="D4:R4"/>
  </mergeCells>
  <dataValidations count="1">
    <dataValidation type="list" allowBlank="1" showInputMessage="1" showErrorMessage="1" sqref="C3" xr:uid="{00000000-0002-0000-0200-000000000000}">
      <formula1>"Real, Nominal"</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P15"/>
  <sheetViews>
    <sheetView showGridLines="0" zoomScale="90" zoomScaleNormal="90" workbookViewId="0">
      <selection activeCell="C3" sqref="C3"/>
    </sheetView>
  </sheetViews>
  <sheetFormatPr defaultColWidth="9.125" defaultRowHeight="14.25" x14ac:dyDescent="0.2"/>
  <cols>
    <col min="1" max="1" width="18.5" style="12" customWidth="1"/>
    <col min="2" max="2" width="29.25" style="12" customWidth="1"/>
    <col min="3" max="3" width="25.875" style="12" customWidth="1"/>
    <col min="4" max="32" width="10.75" style="12" customWidth="1"/>
    <col min="33" max="16384" width="9.125" style="12"/>
  </cols>
  <sheetData>
    <row r="1" spans="1:94" s="79" customFormat="1" ht="39" customHeight="1" x14ac:dyDescent="0.4">
      <c r="B1" s="80" t="s">
        <v>28</v>
      </c>
    </row>
    <row r="2" spans="1:94" ht="44.25" x14ac:dyDescent="0.55000000000000004">
      <c r="B2" s="13"/>
    </row>
    <row r="3" spans="1:94" x14ac:dyDescent="0.2">
      <c r="A3" s="89" t="s">
        <v>240</v>
      </c>
      <c r="B3" s="88" t="s">
        <v>29</v>
      </c>
      <c r="C3" s="81" t="s">
        <v>20</v>
      </c>
    </row>
    <row r="4" spans="1:94" x14ac:dyDescent="0.2">
      <c r="A4" s="89" t="s">
        <v>73</v>
      </c>
      <c r="B4" s="88" t="s">
        <v>33</v>
      </c>
      <c r="C4" s="81">
        <v>1961</v>
      </c>
      <c r="D4" s="12" t="s">
        <v>41</v>
      </c>
    </row>
    <row r="5" spans="1:94" x14ac:dyDescent="0.2">
      <c r="A5" s="89" t="s">
        <v>74</v>
      </c>
      <c r="B5" s="88" t="s">
        <v>34</v>
      </c>
      <c r="C5" s="81">
        <v>2050</v>
      </c>
      <c r="D5" s="12" t="s">
        <v>265</v>
      </c>
    </row>
    <row r="6" spans="1:94" x14ac:dyDescent="0.2">
      <c r="A6" s="7"/>
      <c r="B6" s="7"/>
      <c r="C6" s="7"/>
    </row>
    <row r="7" spans="1:94" ht="44.25" x14ac:dyDescent="0.55000000000000004">
      <c r="B7" s="13" t="s">
        <v>239</v>
      </c>
    </row>
    <row r="8" spans="1:94" ht="15" x14ac:dyDescent="0.25">
      <c r="B8" s="73" t="s">
        <v>36</v>
      </c>
      <c r="C8" s="73" t="s">
        <v>32</v>
      </c>
      <c r="D8" s="73">
        <f>$C$4</f>
        <v>1961</v>
      </c>
      <c r="E8" s="75">
        <f>IFERROR(IF(D$8+1&gt;$C$5,"",D$8+1),"")</f>
        <v>1962</v>
      </c>
      <c r="F8" s="75">
        <f t="shared" ref="F8:BQ8" si="0">IFERROR(IF(E$8+1&gt;$C$5,"",E$8+1),"")</f>
        <v>1963</v>
      </c>
      <c r="G8" s="75">
        <f t="shared" si="0"/>
        <v>1964</v>
      </c>
      <c r="H8" s="75">
        <f t="shared" si="0"/>
        <v>1965</v>
      </c>
      <c r="I8" s="75">
        <f t="shared" si="0"/>
        <v>1966</v>
      </c>
      <c r="J8" s="75">
        <f t="shared" si="0"/>
        <v>1967</v>
      </c>
      <c r="K8" s="75">
        <f t="shared" si="0"/>
        <v>1968</v>
      </c>
      <c r="L8" s="75">
        <f t="shared" si="0"/>
        <v>1969</v>
      </c>
      <c r="M8" s="75">
        <f t="shared" si="0"/>
        <v>1970</v>
      </c>
      <c r="N8" s="75">
        <f t="shared" si="0"/>
        <v>1971</v>
      </c>
      <c r="O8" s="75">
        <f t="shared" si="0"/>
        <v>1972</v>
      </c>
      <c r="P8" s="75">
        <f t="shared" si="0"/>
        <v>1973</v>
      </c>
      <c r="Q8" s="75">
        <f t="shared" si="0"/>
        <v>1974</v>
      </c>
      <c r="R8" s="75">
        <f t="shared" si="0"/>
        <v>1975</v>
      </c>
      <c r="S8" s="75">
        <f t="shared" si="0"/>
        <v>1976</v>
      </c>
      <c r="T8" s="75">
        <f t="shared" si="0"/>
        <v>1977</v>
      </c>
      <c r="U8" s="75">
        <f t="shared" si="0"/>
        <v>1978</v>
      </c>
      <c r="V8" s="75">
        <f t="shared" si="0"/>
        <v>1979</v>
      </c>
      <c r="W8" s="75">
        <f t="shared" si="0"/>
        <v>1980</v>
      </c>
      <c r="X8" s="75">
        <f t="shared" si="0"/>
        <v>1981</v>
      </c>
      <c r="Y8" s="75">
        <f t="shared" si="0"/>
        <v>1982</v>
      </c>
      <c r="Z8" s="75">
        <f t="shared" si="0"/>
        <v>1983</v>
      </c>
      <c r="AA8" s="75">
        <f t="shared" si="0"/>
        <v>1984</v>
      </c>
      <c r="AB8" s="75">
        <f t="shared" si="0"/>
        <v>1985</v>
      </c>
      <c r="AC8" s="75">
        <f t="shared" si="0"/>
        <v>1986</v>
      </c>
      <c r="AD8" s="75">
        <f t="shared" si="0"/>
        <v>1987</v>
      </c>
      <c r="AE8" s="75">
        <f t="shared" si="0"/>
        <v>1988</v>
      </c>
      <c r="AF8" s="75">
        <f t="shared" si="0"/>
        <v>1989</v>
      </c>
      <c r="AG8" s="75">
        <f t="shared" si="0"/>
        <v>1990</v>
      </c>
      <c r="AH8" s="75">
        <f t="shared" si="0"/>
        <v>1991</v>
      </c>
      <c r="AI8" s="75">
        <f t="shared" si="0"/>
        <v>1992</v>
      </c>
      <c r="AJ8" s="75">
        <f t="shared" si="0"/>
        <v>1993</v>
      </c>
      <c r="AK8" s="75">
        <f t="shared" si="0"/>
        <v>1994</v>
      </c>
      <c r="AL8" s="75">
        <f t="shared" si="0"/>
        <v>1995</v>
      </c>
      <c r="AM8" s="75">
        <f t="shared" si="0"/>
        <v>1996</v>
      </c>
      <c r="AN8" s="75">
        <f t="shared" si="0"/>
        <v>1997</v>
      </c>
      <c r="AO8" s="75">
        <f t="shared" si="0"/>
        <v>1998</v>
      </c>
      <c r="AP8" s="75">
        <f t="shared" si="0"/>
        <v>1999</v>
      </c>
      <c r="AQ8" s="75">
        <f t="shared" si="0"/>
        <v>2000</v>
      </c>
      <c r="AR8" s="75">
        <f t="shared" si="0"/>
        <v>2001</v>
      </c>
      <c r="AS8" s="75">
        <f t="shared" si="0"/>
        <v>2002</v>
      </c>
      <c r="AT8" s="75">
        <f t="shared" si="0"/>
        <v>2003</v>
      </c>
      <c r="AU8" s="75">
        <f t="shared" si="0"/>
        <v>2004</v>
      </c>
      <c r="AV8" s="75">
        <f t="shared" si="0"/>
        <v>2005</v>
      </c>
      <c r="AW8" s="75">
        <f t="shared" si="0"/>
        <v>2006</v>
      </c>
      <c r="AX8" s="75">
        <f t="shared" si="0"/>
        <v>2007</v>
      </c>
      <c r="AY8" s="75">
        <f t="shared" si="0"/>
        <v>2008</v>
      </c>
      <c r="AZ8" s="75">
        <f t="shared" si="0"/>
        <v>2009</v>
      </c>
      <c r="BA8" s="75">
        <f t="shared" si="0"/>
        <v>2010</v>
      </c>
      <c r="BB8" s="75">
        <f t="shared" si="0"/>
        <v>2011</v>
      </c>
      <c r="BC8" s="75">
        <f t="shared" si="0"/>
        <v>2012</v>
      </c>
      <c r="BD8" s="75">
        <f t="shared" si="0"/>
        <v>2013</v>
      </c>
      <c r="BE8" s="75">
        <f t="shared" si="0"/>
        <v>2014</v>
      </c>
      <c r="BF8" s="75">
        <f t="shared" si="0"/>
        <v>2015</v>
      </c>
      <c r="BG8" s="75">
        <f t="shared" si="0"/>
        <v>2016</v>
      </c>
      <c r="BH8" s="75">
        <f t="shared" si="0"/>
        <v>2017</v>
      </c>
      <c r="BI8" s="75">
        <f t="shared" si="0"/>
        <v>2018</v>
      </c>
      <c r="BJ8" s="75">
        <f t="shared" si="0"/>
        <v>2019</v>
      </c>
      <c r="BK8" s="75">
        <f t="shared" si="0"/>
        <v>2020</v>
      </c>
      <c r="BL8" s="75">
        <f t="shared" si="0"/>
        <v>2021</v>
      </c>
      <c r="BM8" s="75">
        <f t="shared" si="0"/>
        <v>2022</v>
      </c>
      <c r="BN8" s="75">
        <f t="shared" si="0"/>
        <v>2023</v>
      </c>
      <c r="BO8" s="75">
        <f t="shared" si="0"/>
        <v>2024</v>
      </c>
      <c r="BP8" s="75">
        <f t="shared" si="0"/>
        <v>2025</v>
      </c>
      <c r="BQ8" s="75">
        <f t="shared" si="0"/>
        <v>2026</v>
      </c>
      <c r="BR8" s="75">
        <f t="shared" ref="BR8:CH8" si="1">IFERROR(IF(BQ$8+1&gt;$C$5,"",BQ$8+1),"")</f>
        <v>2027</v>
      </c>
      <c r="BS8" s="75">
        <f t="shared" si="1"/>
        <v>2028</v>
      </c>
      <c r="BT8" s="75">
        <f t="shared" si="1"/>
        <v>2029</v>
      </c>
      <c r="BU8" s="75">
        <f t="shared" si="1"/>
        <v>2030</v>
      </c>
      <c r="BV8" s="75">
        <f t="shared" si="1"/>
        <v>2031</v>
      </c>
      <c r="BW8" s="75">
        <f t="shared" si="1"/>
        <v>2032</v>
      </c>
      <c r="BX8" s="75">
        <f t="shared" si="1"/>
        <v>2033</v>
      </c>
      <c r="BY8" s="75">
        <f t="shared" si="1"/>
        <v>2034</v>
      </c>
      <c r="BZ8" s="75">
        <f t="shared" si="1"/>
        <v>2035</v>
      </c>
      <c r="CA8" s="75">
        <f t="shared" si="1"/>
        <v>2036</v>
      </c>
      <c r="CB8" s="75">
        <f t="shared" si="1"/>
        <v>2037</v>
      </c>
      <c r="CC8" s="75">
        <f t="shared" si="1"/>
        <v>2038</v>
      </c>
      <c r="CD8" s="75">
        <f t="shared" si="1"/>
        <v>2039</v>
      </c>
      <c r="CE8" s="75">
        <f t="shared" si="1"/>
        <v>2040</v>
      </c>
      <c r="CF8" s="75">
        <f t="shared" si="1"/>
        <v>2041</v>
      </c>
      <c r="CG8" s="75">
        <f t="shared" si="1"/>
        <v>2042</v>
      </c>
      <c r="CH8" s="75">
        <f t="shared" si="1"/>
        <v>2043</v>
      </c>
      <c r="CI8" s="75">
        <f t="shared" ref="CI8:CJ8" si="2">IFERROR(IF(CH$8+1&gt;$C$5,"",CH$8+1),"")</f>
        <v>2044</v>
      </c>
      <c r="CJ8" s="75">
        <f t="shared" si="2"/>
        <v>2045</v>
      </c>
      <c r="CK8" s="75">
        <f t="shared" ref="CK8" si="3">IFERROR(IF(CJ$8+1&gt;$C$5,"",CJ$8+1),"")</f>
        <v>2046</v>
      </c>
      <c r="CL8" s="75">
        <f t="shared" ref="CL8" si="4">IFERROR(IF(CK$8+1&gt;$C$5,"",CK$8+1),"")</f>
        <v>2047</v>
      </c>
      <c r="CM8" s="75">
        <f t="shared" ref="CM8" si="5">IFERROR(IF(CL$8+1&gt;$C$5,"",CL$8+1),"")</f>
        <v>2048</v>
      </c>
      <c r="CN8" s="75">
        <f t="shared" ref="CN8" si="6">IFERROR(IF(CM$8+1&gt;$C$5,"",CM$8+1),"")</f>
        <v>2049</v>
      </c>
      <c r="CO8" s="75">
        <f t="shared" ref="CO8" si="7">IFERROR(IF(CN$8+1&gt;$C$5,"",CN$8+1),"")</f>
        <v>2050</v>
      </c>
      <c r="CP8" s="5" t="str">
        <f t="shared" ref="CP8" si="8">IFERROR(IF(CO$8+1&gt;$C$5,"",CO$8+1),"")</f>
        <v/>
      </c>
    </row>
    <row r="9" spans="1:94" x14ac:dyDescent="0.2">
      <c r="B9" s="82" t="s">
        <v>22</v>
      </c>
      <c r="C9" s="83" t="str">
        <f>INDEX(Sheet2!$A:$B,MATCH('Demand Viewer'!$B9,Sheet2!$A:$A,0),2)</f>
        <v>N Mt</v>
      </c>
      <c r="D9" s="19">
        <f>IFERROR(INDEX(Sheet2!$1:$1048576,MATCH('Demand Viewer'!$B9&amp;'Demand Viewer'!$C$3,Sheet2!$D:$D,0),MATCH('Demand Viewer'!D$8,Sheet2!$1:$1,0)),"")</f>
        <v>11.784400000000002</v>
      </c>
      <c r="E9" s="19">
        <f>IFERROR(INDEX(Sheet2!$1:$1048576,MATCH('Demand Viewer'!$B9&amp;'Demand Viewer'!$C$3,Sheet2!$D:$D,0),MATCH('Demand Viewer'!E$8,Sheet2!$1:$1,0)),"")</f>
        <v>13.263399999999999</v>
      </c>
      <c r="F9" s="19">
        <f>IFERROR(INDEX(Sheet2!$1:$1048576,MATCH('Demand Viewer'!$B9&amp;'Demand Viewer'!$C$3,Sheet2!$D:$D,0),MATCH('Demand Viewer'!F$8,Sheet2!$1:$1,0)),"")</f>
        <v>14.712800000000001</v>
      </c>
      <c r="G9" s="19">
        <f>IFERROR(INDEX(Sheet2!$1:$1048576,MATCH('Demand Viewer'!$B9&amp;'Demand Viewer'!$C$3,Sheet2!$D:$D,0),MATCH('Demand Viewer'!G$8,Sheet2!$1:$1,0)),"")</f>
        <v>15.991999999999997</v>
      </c>
      <c r="H9" s="19">
        <f>IFERROR(INDEX(Sheet2!$1:$1048576,MATCH('Demand Viewer'!$B9&amp;'Demand Viewer'!$C$3,Sheet2!$D:$D,0),MATCH('Demand Viewer'!H$8,Sheet2!$1:$1,0)),"")</f>
        <v>18.659399999999998</v>
      </c>
      <c r="I9" s="19">
        <f>IFERROR(INDEX(Sheet2!$1:$1048576,MATCH('Demand Viewer'!$B9&amp;'Demand Viewer'!$C$3,Sheet2!$D:$D,0),MATCH('Demand Viewer'!I$8,Sheet2!$1:$1,0)),"")</f>
        <v>21.455500000000004</v>
      </c>
      <c r="J9" s="19">
        <f>IFERROR(INDEX(Sheet2!$1:$1048576,MATCH('Demand Viewer'!$B9&amp;'Demand Viewer'!$C$3,Sheet2!$D:$D,0),MATCH('Demand Viewer'!J$8,Sheet2!$1:$1,0)),"")</f>
        <v>23.728000000000002</v>
      </c>
      <c r="K9" s="19">
        <f>IFERROR(INDEX(Sheet2!$1:$1048576,MATCH('Demand Viewer'!$B9&amp;'Demand Viewer'!$C$3,Sheet2!$D:$D,0),MATCH('Demand Viewer'!K$8,Sheet2!$1:$1,0)),"")</f>
        <v>26.189399999999999</v>
      </c>
      <c r="L9" s="19">
        <f>IFERROR(INDEX(Sheet2!$1:$1048576,MATCH('Demand Viewer'!$B9&amp;'Demand Viewer'!$C$3,Sheet2!$D:$D,0),MATCH('Demand Viewer'!L$8,Sheet2!$1:$1,0)),"")</f>
        <v>28.142600000000002</v>
      </c>
      <c r="M9" s="19">
        <f>IFERROR(INDEX(Sheet2!$1:$1048576,MATCH('Demand Viewer'!$B9&amp;'Demand Viewer'!$C$3,Sheet2!$D:$D,0),MATCH('Demand Viewer'!M$8,Sheet2!$1:$1,0)),"")</f>
        <v>31.423100000000002</v>
      </c>
      <c r="N9" s="19">
        <f>IFERROR(INDEX(Sheet2!$1:$1048576,MATCH('Demand Viewer'!$B9&amp;'Demand Viewer'!$C$3,Sheet2!$D:$D,0),MATCH('Demand Viewer'!N$8,Sheet2!$1:$1,0)),"")</f>
        <v>33.176600000000001</v>
      </c>
      <c r="O9" s="19">
        <f>IFERROR(INDEX(Sheet2!$1:$1048576,MATCH('Demand Viewer'!$B9&amp;'Demand Viewer'!$C$3,Sheet2!$D:$D,0),MATCH('Demand Viewer'!O$8,Sheet2!$1:$1,0)),"")</f>
        <v>36.013199999999998</v>
      </c>
      <c r="P9" s="19">
        <f>IFERROR(INDEX(Sheet2!$1:$1048576,MATCH('Demand Viewer'!$B9&amp;'Demand Viewer'!$C$3,Sheet2!$D:$D,0),MATCH('Demand Viewer'!P$8,Sheet2!$1:$1,0)),"")</f>
        <v>38.911500000000004</v>
      </c>
      <c r="Q9" s="19">
        <f>IFERROR(INDEX(Sheet2!$1:$1048576,MATCH('Demand Viewer'!$B9&amp;'Demand Viewer'!$C$3,Sheet2!$D:$D,0),MATCH('Demand Viewer'!Q$8,Sheet2!$1:$1,0)),"")</f>
        <v>38.341799999999992</v>
      </c>
      <c r="R9" s="19">
        <f>IFERROR(INDEX(Sheet2!$1:$1048576,MATCH('Demand Viewer'!$B9&amp;'Demand Viewer'!$C$3,Sheet2!$D:$D,0),MATCH('Demand Viewer'!R$8,Sheet2!$1:$1,0)),"")</f>
        <v>42.819500000000005</v>
      </c>
      <c r="S9" s="19">
        <f>IFERROR(INDEX(Sheet2!$1:$1048576,MATCH('Demand Viewer'!$B9&amp;'Demand Viewer'!$C$3,Sheet2!$D:$D,0),MATCH('Demand Viewer'!S$8,Sheet2!$1:$1,0)),"")</f>
        <v>46.259900000000002</v>
      </c>
      <c r="T9" s="19">
        <f>IFERROR(INDEX(Sheet2!$1:$1048576,MATCH('Demand Viewer'!$B9&amp;'Demand Viewer'!$C$3,Sheet2!$D:$D,0),MATCH('Demand Viewer'!T$8,Sheet2!$1:$1,0)),"")</f>
        <v>49.702800000000003</v>
      </c>
      <c r="U9" s="19">
        <f>IFERROR(INDEX(Sheet2!$1:$1048576,MATCH('Demand Viewer'!$B9&amp;'Demand Viewer'!$C$3,Sheet2!$D:$D,0),MATCH('Demand Viewer'!U$8,Sheet2!$1:$1,0)),"")</f>
        <v>53.597699999999989</v>
      </c>
      <c r="V9" s="19">
        <f>IFERROR(INDEX(Sheet2!$1:$1048576,MATCH('Demand Viewer'!$B9&amp;'Demand Viewer'!$C$3,Sheet2!$D:$D,0),MATCH('Demand Viewer'!V$8,Sheet2!$1:$1,0)),"")</f>
        <v>57.215200000000003</v>
      </c>
      <c r="W9" s="19">
        <f>IFERROR(INDEX(Sheet2!$1:$1048576,MATCH('Demand Viewer'!$B9&amp;'Demand Viewer'!$C$3,Sheet2!$D:$D,0),MATCH('Demand Viewer'!W$8,Sheet2!$1:$1,0)),"")</f>
        <v>60.492699999999999</v>
      </c>
      <c r="X9" s="19">
        <f>IFERROR(INDEX(Sheet2!$1:$1048576,MATCH('Demand Viewer'!$B9&amp;'Demand Viewer'!$C$3,Sheet2!$D:$D,0),MATCH('Demand Viewer'!X$8,Sheet2!$1:$1,0)),"")</f>
        <v>60.136099999999999</v>
      </c>
      <c r="Y9" s="19">
        <f>IFERROR(INDEX(Sheet2!$1:$1048576,MATCH('Demand Viewer'!$B9&amp;'Demand Viewer'!$C$3,Sheet2!$D:$D,0),MATCH('Demand Viewer'!Y$8,Sheet2!$1:$1,0)),"")</f>
        <v>61.075299999999999</v>
      </c>
      <c r="Z9" s="19">
        <f>IFERROR(INDEX(Sheet2!$1:$1048576,MATCH('Demand Viewer'!$B9&amp;'Demand Viewer'!$C$3,Sheet2!$D:$D,0),MATCH('Demand Viewer'!Z$8,Sheet2!$1:$1,0)),"")</f>
        <v>66.924099999999996</v>
      </c>
      <c r="AA9" s="19">
        <f>IFERROR(INDEX(Sheet2!$1:$1048576,MATCH('Demand Viewer'!$B9&amp;'Demand Viewer'!$C$3,Sheet2!$D:$D,0),MATCH('Demand Viewer'!AA$8,Sheet2!$1:$1,0)),"")</f>
        <v>70.68719999999999</v>
      </c>
      <c r="AB9" s="19">
        <f>IFERROR(INDEX(Sheet2!$1:$1048576,MATCH('Demand Viewer'!$B9&amp;'Demand Viewer'!$C$3,Sheet2!$D:$D,0),MATCH('Demand Viewer'!AB$8,Sheet2!$1:$1,0)),"")</f>
        <v>70.0501</v>
      </c>
      <c r="AC9" s="19">
        <f>IFERROR(INDEX(Sheet2!$1:$1048576,MATCH('Demand Viewer'!$B9&amp;'Demand Viewer'!$C$3,Sheet2!$D:$D,0),MATCH('Demand Viewer'!AC$8,Sheet2!$1:$1,0)),"")</f>
        <v>72.2727</v>
      </c>
      <c r="AD9" s="19">
        <f>IFERROR(INDEX(Sheet2!$1:$1048576,MATCH('Demand Viewer'!$B9&amp;'Demand Viewer'!$C$3,Sheet2!$D:$D,0),MATCH('Demand Viewer'!AD$8,Sheet2!$1:$1,0)),"")</f>
        <v>75.590199999999996</v>
      </c>
      <c r="AE9" s="19">
        <f>IFERROR(INDEX(Sheet2!$1:$1048576,MATCH('Demand Viewer'!$B9&amp;'Demand Viewer'!$C$3,Sheet2!$D:$D,0),MATCH('Demand Viewer'!AE$8,Sheet2!$1:$1,0)),"")</f>
        <v>79.328099999999992</v>
      </c>
      <c r="AF9" s="19">
        <f>IFERROR(INDEX(Sheet2!$1:$1048576,MATCH('Demand Viewer'!$B9&amp;'Demand Viewer'!$C$3,Sheet2!$D:$D,0),MATCH('Demand Viewer'!AF$8,Sheet2!$1:$1,0)),"")</f>
        <v>78.681399999999996</v>
      </c>
      <c r="AG9" s="19">
        <f>IFERROR(INDEX(Sheet2!$1:$1048576,MATCH('Demand Viewer'!$B9&amp;'Demand Viewer'!$C$3,Sheet2!$D:$D,0),MATCH('Demand Viewer'!AG$8,Sheet2!$1:$1,0)),"")</f>
        <v>76.77709999999999</v>
      </c>
      <c r="AH9" s="19">
        <f>IFERROR(INDEX(Sheet2!$1:$1048576,MATCH('Demand Viewer'!$B9&amp;'Demand Viewer'!$C$3,Sheet2!$D:$D,0),MATCH('Demand Viewer'!AH$8,Sheet2!$1:$1,0)),"")</f>
        <v>75.417000000000002</v>
      </c>
      <c r="AI9" s="19">
        <f>IFERROR(INDEX(Sheet2!$1:$1048576,MATCH('Demand Viewer'!$B9&amp;'Demand Viewer'!$C$3,Sheet2!$D:$D,0),MATCH('Demand Viewer'!AI$8,Sheet2!$1:$1,0)),"")</f>
        <v>73.51939999999999</v>
      </c>
      <c r="AJ9" s="19">
        <f>IFERROR(INDEX(Sheet2!$1:$1048576,MATCH('Demand Viewer'!$B9&amp;'Demand Viewer'!$C$3,Sheet2!$D:$D,0),MATCH('Demand Viewer'!AJ$8,Sheet2!$1:$1,0)),"")</f>
        <v>72.197000000000003</v>
      </c>
      <c r="AK9" s="19">
        <f>IFERROR(INDEX(Sheet2!$1:$1048576,MATCH('Demand Viewer'!$B9&amp;'Demand Viewer'!$C$3,Sheet2!$D:$D,0),MATCH('Demand Viewer'!AK$8,Sheet2!$1:$1,0)),"")</f>
        <v>72.215400000000002</v>
      </c>
      <c r="AL9" s="19">
        <f>IFERROR(INDEX(Sheet2!$1:$1048576,MATCH('Demand Viewer'!$B9&amp;'Demand Viewer'!$C$3,Sheet2!$D:$D,0),MATCH('Demand Viewer'!AL$8,Sheet2!$1:$1,0)),"")</f>
        <v>78.224600000000024</v>
      </c>
      <c r="AM9" s="19">
        <f>IFERROR(INDEX(Sheet2!$1:$1048576,MATCH('Demand Viewer'!$B9&amp;'Demand Viewer'!$C$3,Sheet2!$D:$D,0),MATCH('Demand Viewer'!AM$8,Sheet2!$1:$1,0)),"")</f>
        <v>82.36399999999999</v>
      </c>
      <c r="AN9" s="19">
        <f>IFERROR(INDEX(Sheet2!$1:$1048576,MATCH('Demand Viewer'!$B9&amp;'Demand Viewer'!$C$3,Sheet2!$D:$D,0),MATCH('Demand Viewer'!AN$8,Sheet2!$1:$1,0)),"")</f>
        <v>81.208600000000004</v>
      </c>
      <c r="AO9" s="19">
        <f>IFERROR(INDEX(Sheet2!$1:$1048576,MATCH('Demand Viewer'!$B9&amp;'Demand Viewer'!$C$3,Sheet2!$D:$D,0),MATCH('Demand Viewer'!AO$8,Sheet2!$1:$1,0)),"")</f>
        <v>82.832200000000014</v>
      </c>
      <c r="AP9" s="19">
        <f>IFERROR(INDEX(Sheet2!$1:$1048576,MATCH('Demand Viewer'!$B9&amp;'Demand Viewer'!$C$3,Sheet2!$D:$D,0),MATCH('Demand Viewer'!AP$8,Sheet2!$1:$1,0)),"")</f>
        <v>84.917599999999993</v>
      </c>
      <c r="AQ9" s="19">
        <f>IFERROR(INDEX(Sheet2!$1:$1048576,MATCH('Demand Viewer'!$B9&amp;'Demand Viewer'!$C$3,Sheet2!$D:$D,0),MATCH('Demand Viewer'!AQ$8,Sheet2!$1:$1,0)),"")</f>
        <v>81.74073088999998</v>
      </c>
      <c r="AR9" s="19">
        <f>IFERROR(INDEX(Sheet2!$1:$1048576,MATCH('Demand Viewer'!$B9&amp;'Demand Viewer'!$C$3,Sheet2!$D:$D,0),MATCH('Demand Viewer'!AR$8,Sheet2!$1:$1,0)),"")</f>
        <v>82.721443620000002</v>
      </c>
      <c r="AS9" s="19">
        <f>IFERROR(INDEX(Sheet2!$1:$1048576,MATCH('Demand Viewer'!$B9&amp;'Demand Viewer'!$C$3,Sheet2!$D:$D,0),MATCH('Demand Viewer'!AS$8,Sheet2!$1:$1,0)),"")</f>
        <v>85.467340840000006</v>
      </c>
      <c r="AT9" s="19">
        <f>IFERROR(INDEX(Sheet2!$1:$1048576,MATCH('Demand Viewer'!$B9&amp;'Demand Viewer'!$C$3,Sheet2!$D:$D,0),MATCH('Demand Viewer'!AT$8,Sheet2!$1:$1,0)),"")</f>
        <v>86.748671570000027</v>
      </c>
      <c r="AU9" s="19">
        <f>IFERROR(INDEX(Sheet2!$1:$1048576,MATCH('Demand Viewer'!$B9&amp;'Demand Viewer'!$C$3,Sheet2!$D:$D,0),MATCH('Demand Viewer'!AU$8,Sheet2!$1:$1,0)),"")</f>
        <v>89.836482870000012</v>
      </c>
      <c r="AV9" s="19">
        <f>IFERROR(INDEX(Sheet2!$1:$1048576,MATCH('Demand Viewer'!$B9&amp;'Demand Viewer'!$C$3,Sheet2!$D:$D,0),MATCH('Demand Viewer'!AV$8,Sheet2!$1:$1,0)),"")</f>
        <v>90.234597252000015</v>
      </c>
      <c r="AW9" s="19">
        <f>IFERROR(INDEX(Sheet2!$1:$1048576,MATCH('Demand Viewer'!$B9&amp;'Demand Viewer'!$C$3,Sheet2!$D:$D,0),MATCH('Demand Viewer'!AW$8,Sheet2!$1:$1,0)),"")</f>
        <v>95.368035320000004</v>
      </c>
      <c r="AX9" s="19">
        <f>IFERROR(INDEX(Sheet2!$1:$1048576,MATCH('Demand Viewer'!$B9&amp;'Demand Viewer'!$C$3,Sheet2!$D:$D,0),MATCH('Demand Viewer'!AX$8,Sheet2!$1:$1,0)),"")</f>
        <v>96.668511012123204</v>
      </c>
      <c r="AY9" s="19">
        <f>IFERROR(INDEX(Sheet2!$1:$1048576,MATCH('Demand Viewer'!$B9&amp;'Demand Viewer'!$C$3,Sheet2!$D:$D,0),MATCH('Demand Viewer'!AY$8,Sheet2!$1:$1,0)),"")</f>
        <v>92.206034410600495</v>
      </c>
      <c r="AZ9" s="19">
        <f>IFERROR(INDEX(Sheet2!$1:$1048576,MATCH('Demand Viewer'!$B9&amp;'Demand Viewer'!$C$3,Sheet2!$D:$D,0),MATCH('Demand Viewer'!AZ$8,Sheet2!$1:$1,0)),"")</f>
        <v>99.110111155031774</v>
      </c>
      <c r="BA9" s="19">
        <f>IFERROR(INDEX(Sheet2!$1:$1048576,MATCH('Demand Viewer'!$B9&amp;'Demand Viewer'!$C$3,Sheet2!$D:$D,0),MATCH('Demand Viewer'!BA$8,Sheet2!$1:$1,0)),"")</f>
        <v>99.541892363564145</v>
      </c>
      <c r="BB9" s="19">
        <f>IFERROR(INDEX(Sheet2!$1:$1048576,MATCH('Demand Viewer'!$B9&amp;'Demand Viewer'!$C$3,Sheet2!$D:$D,0),MATCH('Demand Viewer'!BB$8,Sheet2!$1:$1,0)),"")</f>
        <v>104.60147870975803</v>
      </c>
      <c r="BC9" s="19">
        <f>IFERROR(INDEX(Sheet2!$1:$1048576,MATCH('Demand Viewer'!$B9&amp;'Demand Viewer'!$C$3,Sheet2!$D:$D,0),MATCH('Demand Viewer'!BC$8,Sheet2!$1:$1,0)),"")</f>
        <v>105.76033728327575</v>
      </c>
      <c r="BD9" s="19">
        <f>IFERROR(INDEX(Sheet2!$1:$1048576,MATCH('Demand Viewer'!$B9&amp;'Demand Viewer'!$C$3,Sheet2!$D:$D,0),MATCH('Demand Viewer'!BD$8,Sheet2!$1:$1,0)),"")</f>
        <v>108.3161614686591</v>
      </c>
      <c r="BE9" s="19">
        <f>IFERROR(INDEX(Sheet2!$1:$1048576,MATCH('Demand Viewer'!$B9&amp;'Demand Viewer'!$C$3,Sheet2!$D:$D,0),MATCH('Demand Viewer'!BE$8,Sheet2!$1:$1,0)),"")</f>
        <v>109.93474581665275</v>
      </c>
      <c r="BF9" s="19">
        <f>IFERROR(INDEX(Sheet2!$1:$1048576,MATCH('Demand Viewer'!$B9&amp;'Demand Viewer'!$C$3,Sheet2!$D:$D,0),MATCH('Demand Viewer'!BF$8,Sheet2!$1:$1,0)),"")</f>
        <v>108.02362562897545</v>
      </c>
      <c r="BG9" s="19">
        <f>IFERROR(INDEX(Sheet2!$1:$1048576,MATCH('Demand Viewer'!$B9&amp;'Demand Viewer'!$C$3,Sheet2!$D:$D,0),MATCH('Demand Viewer'!BG$8,Sheet2!$1:$1,0)),"")</f>
        <v>108.89350371267631</v>
      </c>
      <c r="BH9" s="19">
        <f>IFERROR(INDEX(Sheet2!$1:$1048576,MATCH('Demand Viewer'!$B9&amp;'Demand Viewer'!$C$3,Sheet2!$D:$D,0),MATCH('Demand Viewer'!BH$8,Sheet2!$1:$1,0)),"")</f>
        <v>109.14208835115966</v>
      </c>
      <c r="BI9" s="19">
        <f>IFERROR(INDEX(Sheet2!$1:$1048576,MATCH('Demand Viewer'!$B9&amp;'Demand Viewer'!$C$3,Sheet2!$D:$D,0),MATCH('Demand Viewer'!BI$8,Sheet2!$1:$1,0)),"")</f>
        <v>108.3664579674021</v>
      </c>
      <c r="BJ9" s="19">
        <f>IFERROR(INDEX(Sheet2!$1:$1048576,MATCH('Demand Viewer'!$B9&amp;'Demand Viewer'!$C$3,Sheet2!$D:$D,0),MATCH('Demand Viewer'!BJ$8,Sheet2!$1:$1,0)),"")</f>
        <v>109.0561827854453</v>
      </c>
      <c r="BK9" s="19">
        <f>IFERROR(INDEX(Sheet2!$1:$1048576,MATCH('Demand Viewer'!$B9&amp;'Demand Viewer'!$C$3,Sheet2!$D:$D,0),MATCH('Demand Viewer'!BK$8,Sheet2!$1:$1,0)),"")</f>
        <v>112.51548991249922</v>
      </c>
      <c r="BL9" s="19">
        <f>IFERROR(INDEX(Sheet2!$1:$1048576,MATCH('Demand Viewer'!$B9&amp;'Demand Viewer'!$C$3,Sheet2!$D:$D,0),MATCH('Demand Viewer'!BL$8,Sheet2!$1:$1,0)),"")</f>
        <v>111.32088181123582</v>
      </c>
      <c r="BM9" s="19">
        <f>IFERROR(INDEX(Sheet2!$1:$1048576,MATCH('Demand Viewer'!$B9&amp;'Demand Viewer'!$C$3,Sheet2!$D:$D,0),MATCH('Demand Viewer'!BM$8,Sheet2!$1:$1,0)),"")</f>
        <v>111.8958271327937</v>
      </c>
      <c r="BN9" s="19">
        <f>IFERROR(INDEX(Sheet2!$1:$1048576,MATCH('Demand Viewer'!$B9&amp;'Demand Viewer'!$C$3,Sheet2!$D:$D,0),MATCH('Demand Viewer'!BN$8,Sheet2!$1:$1,0)),"")</f>
        <v>114.47803893187523</v>
      </c>
      <c r="BO9" s="19">
        <f>IFERROR(INDEX(Sheet2!$1:$1048576,MATCH('Demand Viewer'!$B9&amp;'Demand Viewer'!$C$3,Sheet2!$D:$D,0),MATCH('Demand Viewer'!BO$8,Sheet2!$1:$1,0)),"")</f>
        <v>116.56598072081266</v>
      </c>
      <c r="BP9" s="19">
        <f>IFERROR(INDEX(Sheet2!$1:$1048576,MATCH('Demand Viewer'!$B9&amp;'Demand Viewer'!$C$3,Sheet2!$D:$D,0),MATCH('Demand Viewer'!BP$8,Sheet2!$1:$1,0)),"")</f>
        <v>118.08713621536886</v>
      </c>
      <c r="BQ9" s="19">
        <f>IFERROR(INDEX(Sheet2!$1:$1048576,MATCH('Demand Viewer'!$B9&amp;'Demand Viewer'!$C$3,Sheet2!$D:$D,0),MATCH('Demand Viewer'!BQ$8,Sheet2!$1:$1,0)),"")</f>
        <v>118.85505413794777</v>
      </c>
      <c r="BR9" s="19">
        <f>IFERROR(INDEX(Sheet2!$1:$1048576,MATCH('Demand Viewer'!$B9&amp;'Demand Viewer'!$C$3,Sheet2!$D:$D,0),MATCH('Demand Viewer'!BR$8,Sheet2!$1:$1,0)),"")</f>
        <v>121.31086656947245</v>
      </c>
      <c r="BS9" s="19">
        <f>IFERROR(INDEX(Sheet2!$1:$1048576,MATCH('Demand Viewer'!$B9&amp;'Demand Viewer'!$C$3,Sheet2!$D:$D,0),MATCH('Demand Viewer'!BS$8,Sheet2!$1:$1,0)),"")</f>
        <v>122.2579384916997</v>
      </c>
      <c r="BT9" s="19">
        <f>IFERROR(INDEX(Sheet2!$1:$1048576,MATCH('Demand Viewer'!$B9&amp;'Demand Viewer'!$C$3,Sheet2!$D:$D,0),MATCH('Demand Viewer'!BT$8,Sheet2!$1:$1,0)),"")</f>
        <v>124.61914640957021</v>
      </c>
      <c r="BU9" s="19">
        <f>IFERROR(INDEX(Sheet2!$1:$1048576,MATCH('Demand Viewer'!$B9&amp;'Demand Viewer'!$C$3,Sheet2!$D:$D,0),MATCH('Demand Viewer'!BU$8,Sheet2!$1:$1,0)),"")</f>
        <v>126.01640071140096</v>
      </c>
      <c r="BV9" s="19">
        <f>IFERROR(INDEX(Sheet2!$1:$1048576,MATCH('Demand Viewer'!$B9&amp;'Demand Viewer'!$C$3,Sheet2!$D:$D,0),MATCH('Demand Viewer'!BV$8,Sheet2!$1:$1,0)),"")</f>
        <v>127.40326059166274</v>
      </c>
      <c r="BW9" s="19">
        <f>IFERROR(INDEX(Sheet2!$1:$1048576,MATCH('Demand Viewer'!$B9&amp;'Demand Viewer'!$C$3,Sheet2!$D:$D,0),MATCH('Demand Viewer'!BW$8,Sheet2!$1:$1,0)),"")</f>
        <v>128.85090721533538</v>
      </c>
      <c r="BX9" s="19">
        <f>IFERROR(INDEX(Sheet2!$1:$1048576,MATCH('Demand Viewer'!$B9&amp;'Demand Viewer'!$C$3,Sheet2!$D:$D,0),MATCH('Demand Viewer'!BX$8,Sheet2!$1:$1,0)),"")</f>
        <v>130.27612848793768</v>
      </c>
      <c r="BY9" s="19">
        <f>IFERROR(INDEX(Sheet2!$1:$1048576,MATCH('Demand Viewer'!$B9&amp;'Demand Viewer'!$C$3,Sheet2!$D:$D,0),MATCH('Demand Viewer'!BY$8,Sheet2!$1:$1,0)),"")</f>
        <v>131.71841276494376</v>
      </c>
      <c r="BZ9" s="19">
        <f>IFERROR(INDEX(Sheet2!$1:$1048576,MATCH('Demand Viewer'!$B9&amp;'Demand Viewer'!$C$3,Sheet2!$D:$D,0),MATCH('Demand Viewer'!BZ$8,Sheet2!$1:$1,0)),"")</f>
        <v>133.17611343720625</v>
      </c>
      <c r="CA9" s="19">
        <f>IFERROR(INDEX(Sheet2!$1:$1048576,MATCH('Demand Viewer'!$B9&amp;'Demand Viewer'!$C$3,Sheet2!$D:$D,0),MATCH('Demand Viewer'!CA$8,Sheet2!$1:$1,0)),"")</f>
        <v>134.62863475248378</v>
      </c>
      <c r="CB9" s="19">
        <f>IFERROR(INDEX(Sheet2!$1:$1048576,MATCH('Demand Viewer'!$B9&amp;'Demand Viewer'!$C$3,Sheet2!$D:$D,0),MATCH('Demand Viewer'!CB$8,Sheet2!$1:$1,0)),"")</f>
        <v>136.09248176112544</v>
      </c>
      <c r="CC9" s="19">
        <f>IFERROR(INDEX(Sheet2!$1:$1048576,MATCH('Demand Viewer'!$B9&amp;'Demand Viewer'!$C$3,Sheet2!$D:$D,0),MATCH('Demand Viewer'!CC$8,Sheet2!$1:$1,0)),"")</f>
        <v>137.56300392473025</v>
      </c>
      <c r="CD9" s="19">
        <f>IFERROR(INDEX(Sheet2!$1:$1048576,MATCH('Demand Viewer'!$B9&amp;'Demand Viewer'!$C$3,Sheet2!$D:$D,0),MATCH('Demand Viewer'!CD$8,Sheet2!$1:$1,0)),"")</f>
        <v>139.04591090218534</v>
      </c>
      <c r="CE9" s="19">
        <f>IFERROR(INDEX(Sheet2!$1:$1048576,MATCH('Demand Viewer'!$B9&amp;'Demand Viewer'!$C$3,Sheet2!$D:$D,0),MATCH('Demand Viewer'!CE$8,Sheet2!$1:$1,0)),"")</f>
        <v>140.49903272588034</v>
      </c>
      <c r="CF9" s="19">
        <f>IFERROR(INDEX(Sheet2!$1:$1048576,MATCH('Demand Viewer'!$B9&amp;'Demand Viewer'!$C$3,Sheet2!$D:$D,0),MATCH('Demand Viewer'!CF$8,Sheet2!$1:$1,0)),"")</f>
        <v>141.88301178714062</v>
      </c>
      <c r="CG9" s="19">
        <f>IFERROR(INDEX(Sheet2!$1:$1048576,MATCH('Demand Viewer'!$B9&amp;'Demand Viewer'!$C$3,Sheet2!$D:$D,0),MATCH('Demand Viewer'!CG$8,Sheet2!$1:$1,0)),"")</f>
        <v>143.24240815920137</v>
      </c>
      <c r="CH9" s="19">
        <f>IFERROR(INDEX(Sheet2!$1:$1048576,MATCH('Demand Viewer'!$B9&amp;'Demand Viewer'!$C$3,Sheet2!$D:$D,0),MATCH('Demand Viewer'!CH$8,Sheet2!$1:$1,0)),"")</f>
        <v>144.58399631237859</v>
      </c>
      <c r="CI9" s="19">
        <f>IFERROR(INDEX(Sheet2!$1:$1048576,MATCH('Demand Viewer'!$B9&amp;'Demand Viewer'!$C$3,Sheet2!$D:$D,0),MATCH('Demand Viewer'!CI$8,Sheet2!$1:$1,0)),"")</f>
        <v>145.91719783560785</v>
      </c>
      <c r="CJ9" s="19">
        <f>IFERROR(INDEX(Sheet2!$1:$1048576,MATCH('Demand Viewer'!$B9&amp;'Demand Viewer'!$C$3,Sheet2!$D:$D,0),MATCH('Demand Viewer'!CJ$8,Sheet2!$1:$1,0)),"")</f>
        <v>147.2442786739976</v>
      </c>
      <c r="CK9" s="19">
        <f>IFERROR(INDEX(Sheet2!$1:$1048576,MATCH('Demand Viewer'!$B9&amp;'Demand Viewer'!$C$3,Sheet2!$D:$D,0),MATCH('Demand Viewer'!CK$8,Sheet2!$1:$1,0)),"")</f>
        <v>149.00198571491654</v>
      </c>
      <c r="CL9" s="19">
        <f>IFERROR(INDEX(Sheet2!$1:$1048576,MATCH('Demand Viewer'!$B9&amp;'Demand Viewer'!$C$3,Sheet2!$D:$D,0),MATCH('Demand Viewer'!CL$8,Sheet2!$1:$1,0)),"")</f>
        <v>150.22355008634676</v>
      </c>
      <c r="CM9" s="19">
        <f>IFERROR(INDEX(Sheet2!$1:$1048576,MATCH('Demand Viewer'!$B9&amp;'Demand Viewer'!$C$3,Sheet2!$D:$D,0),MATCH('Demand Viewer'!CM$8,Sheet2!$1:$1,0)),"")</f>
        <v>151.4524190014227</v>
      </c>
      <c r="CN9" s="19">
        <f>IFERROR(INDEX(Sheet2!$1:$1048576,MATCH('Demand Viewer'!$B9&amp;'Demand Viewer'!$C$3,Sheet2!$D:$D,0),MATCH('Demand Viewer'!CN$8,Sheet2!$1:$1,0)),"")</f>
        <v>152.69067350899272</v>
      </c>
      <c r="CO9" s="19">
        <f>IFERROR(INDEX(Sheet2!$1:$1048576,MATCH('Demand Viewer'!$B9&amp;'Demand Viewer'!$C$3,Sheet2!$D:$D,0),MATCH('Demand Viewer'!CO$8,Sheet2!$1:$1,0)),"")</f>
        <v>153.93181655321274</v>
      </c>
    </row>
    <row r="10" spans="1:94" ht="18.75" x14ac:dyDescent="0.35">
      <c r="B10" s="84" t="s">
        <v>39</v>
      </c>
      <c r="C10" s="85" t="str">
        <f>INDEX(Sheet2!$A:$B,MATCH('Demand Viewer'!$B10,Sheet2!$A:$A,0),2)</f>
        <v>P2O5 Mt</v>
      </c>
      <c r="D10" s="19">
        <f>IFERROR(INDEX(Sheet2!$1:$1048576,MATCH('Demand Viewer'!$B10&amp;'Demand Viewer'!$C$3,Sheet2!$D:$D,0),MATCH('Demand Viewer'!D$8,Sheet2!$1:$1,0)),"")</f>
        <v>11.011300000000002</v>
      </c>
      <c r="E10" s="19">
        <f>IFERROR(INDEX(Sheet2!$1:$1048576,MATCH('Demand Viewer'!$B10&amp;'Demand Viewer'!$C$3,Sheet2!$D:$D,0),MATCH('Demand Viewer'!E$8,Sheet2!$1:$1,0)),"")</f>
        <v>11.7684</v>
      </c>
      <c r="F10" s="19">
        <f>IFERROR(INDEX(Sheet2!$1:$1048576,MATCH('Demand Viewer'!$B10&amp;'Demand Viewer'!$C$3,Sheet2!$D:$D,0),MATCH('Demand Viewer'!F$8,Sheet2!$1:$1,0)),"")</f>
        <v>12.953899999999999</v>
      </c>
      <c r="G10" s="19">
        <f>IFERROR(INDEX(Sheet2!$1:$1048576,MATCH('Demand Viewer'!$B10&amp;'Demand Viewer'!$C$3,Sheet2!$D:$D,0),MATCH('Demand Viewer'!G$8,Sheet2!$1:$1,0)),"")</f>
        <v>14.581899999999999</v>
      </c>
      <c r="H10" s="19">
        <f>IFERROR(INDEX(Sheet2!$1:$1048576,MATCH('Demand Viewer'!$B10&amp;'Demand Viewer'!$C$3,Sheet2!$D:$D,0),MATCH('Demand Viewer'!H$8,Sheet2!$1:$1,0)),"")</f>
        <v>15.984000000000002</v>
      </c>
      <c r="I10" s="19">
        <f>IFERROR(INDEX(Sheet2!$1:$1048576,MATCH('Demand Viewer'!$B10&amp;'Demand Viewer'!$C$3,Sheet2!$D:$D,0),MATCH('Demand Viewer'!I$8,Sheet2!$1:$1,0)),"")</f>
        <v>17.490399999999998</v>
      </c>
      <c r="J10" s="19">
        <f>IFERROR(INDEX(Sheet2!$1:$1048576,MATCH('Demand Viewer'!$B10&amp;'Demand Viewer'!$C$3,Sheet2!$D:$D,0),MATCH('Demand Viewer'!J$8,Sheet2!$1:$1,0)),"")</f>
        <v>18.206799999999998</v>
      </c>
      <c r="K10" s="19">
        <f>IFERROR(INDEX(Sheet2!$1:$1048576,MATCH('Demand Viewer'!$B10&amp;'Demand Viewer'!$C$3,Sheet2!$D:$D,0),MATCH('Demand Viewer'!K$8,Sheet2!$1:$1,0)),"")</f>
        <v>18.866400000000002</v>
      </c>
      <c r="L10" s="19">
        <f>IFERROR(INDEX(Sheet2!$1:$1048576,MATCH('Demand Viewer'!$B10&amp;'Demand Viewer'!$C$3,Sheet2!$D:$D,0),MATCH('Demand Viewer'!L$8,Sheet2!$1:$1,0)),"")</f>
        <v>19.571600000000004</v>
      </c>
      <c r="M10" s="19">
        <f>IFERROR(INDEX(Sheet2!$1:$1048576,MATCH('Demand Viewer'!$B10&amp;'Demand Viewer'!$C$3,Sheet2!$D:$D,0),MATCH('Demand Viewer'!M$8,Sheet2!$1:$1,0)),"")</f>
        <v>21.158999999999999</v>
      </c>
      <c r="N10" s="19">
        <f>IFERROR(INDEX(Sheet2!$1:$1048576,MATCH('Demand Viewer'!$B10&amp;'Demand Viewer'!$C$3,Sheet2!$D:$D,0),MATCH('Demand Viewer'!N$8,Sheet2!$1:$1,0)),"")</f>
        <v>22.331300000000002</v>
      </c>
      <c r="O10" s="19">
        <f>IFERROR(INDEX(Sheet2!$1:$1048576,MATCH('Demand Viewer'!$B10&amp;'Demand Viewer'!$C$3,Sheet2!$D:$D,0),MATCH('Demand Viewer'!O$8,Sheet2!$1:$1,0)),"")</f>
        <v>24.119399999999999</v>
      </c>
      <c r="P10" s="19">
        <f>IFERROR(INDEX(Sheet2!$1:$1048576,MATCH('Demand Viewer'!$B10&amp;'Demand Viewer'!$C$3,Sheet2!$D:$D,0),MATCH('Demand Viewer'!P$8,Sheet2!$1:$1,0)),"")</f>
        <v>25.663700000000002</v>
      </c>
      <c r="Q10" s="19">
        <f>IFERROR(INDEX(Sheet2!$1:$1048576,MATCH('Demand Viewer'!$B10&amp;'Demand Viewer'!$C$3,Sheet2!$D:$D,0),MATCH('Demand Viewer'!Q$8,Sheet2!$1:$1,0)),"")</f>
        <v>24.153200000000002</v>
      </c>
      <c r="R10" s="19">
        <f>IFERROR(INDEX(Sheet2!$1:$1048576,MATCH('Demand Viewer'!$B10&amp;'Demand Viewer'!$C$3,Sheet2!$D:$D,0),MATCH('Demand Viewer'!R$8,Sheet2!$1:$1,0)),"")</f>
        <v>25.614899999999999</v>
      </c>
      <c r="S10" s="19">
        <f>IFERROR(INDEX(Sheet2!$1:$1048576,MATCH('Demand Viewer'!$B10&amp;'Demand Viewer'!$C$3,Sheet2!$D:$D,0),MATCH('Demand Viewer'!S$8,Sheet2!$1:$1,0)),"")</f>
        <v>27.9</v>
      </c>
      <c r="T10" s="19">
        <f>IFERROR(INDEX(Sheet2!$1:$1048576,MATCH('Demand Viewer'!$B10&amp;'Demand Viewer'!$C$3,Sheet2!$D:$D,0),MATCH('Demand Viewer'!T$8,Sheet2!$1:$1,0)),"")</f>
        <v>29.064599999999999</v>
      </c>
      <c r="U10" s="19">
        <f>IFERROR(INDEX(Sheet2!$1:$1048576,MATCH('Demand Viewer'!$B10&amp;'Demand Viewer'!$C$3,Sheet2!$D:$D,0),MATCH('Demand Viewer'!U$8,Sheet2!$1:$1,0)),"")</f>
        <v>30.455299999999998</v>
      </c>
      <c r="V10" s="19">
        <f>IFERROR(INDEX(Sheet2!$1:$1048576,MATCH('Demand Viewer'!$B10&amp;'Demand Viewer'!$C$3,Sheet2!$D:$D,0),MATCH('Demand Viewer'!V$8,Sheet2!$1:$1,0)),"")</f>
        <v>32.017500000000005</v>
      </c>
      <c r="W10" s="19">
        <f>IFERROR(INDEX(Sheet2!$1:$1048576,MATCH('Demand Viewer'!$B10&amp;'Demand Viewer'!$C$3,Sheet2!$D:$D,0),MATCH('Demand Viewer'!W$8,Sheet2!$1:$1,0)),"")</f>
        <v>31.840699999999998</v>
      </c>
      <c r="X10" s="19">
        <f>IFERROR(INDEX(Sheet2!$1:$1048576,MATCH('Demand Viewer'!$B10&amp;'Demand Viewer'!$C$3,Sheet2!$D:$D,0),MATCH('Demand Viewer'!X$8,Sheet2!$1:$1,0)),"")</f>
        <v>31.394599999999997</v>
      </c>
      <c r="Y10" s="19">
        <f>IFERROR(INDEX(Sheet2!$1:$1048576,MATCH('Demand Viewer'!$B10&amp;'Demand Viewer'!$C$3,Sheet2!$D:$D,0),MATCH('Demand Viewer'!Y$8,Sheet2!$1:$1,0)),"")</f>
        <v>31.152699999999996</v>
      </c>
      <c r="Z10" s="19">
        <f>IFERROR(INDEX(Sheet2!$1:$1048576,MATCH('Demand Viewer'!$B10&amp;'Demand Viewer'!$C$3,Sheet2!$D:$D,0),MATCH('Demand Viewer'!Z$8,Sheet2!$1:$1,0)),"")</f>
        <v>33.174300000000002</v>
      </c>
      <c r="AA10" s="19">
        <f>IFERROR(INDEX(Sheet2!$1:$1048576,MATCH('Demand Viewer'!$B10&amp;'Demand Viewer'!$C$3,Sheet2!$D:$D,0),MATCH('Demand Viewer'!AA$8,Sheet2!$1:$1,0)),"")</f>
        <v>34.4221</v>
      </c>
      <c r="AB10" s="19">
        <f>IFERROR(INDEX(Sheet2!$1:$1048576,MATCH('Demand Viewer'!$B10&amp;'Demand Viewer'!$C$3,Sheet2!$D:$D,0),MATCH('Demand Viewer'!AB$8,Sheet2!$1:$1,0)),"")</f>
        <v>33.4636</v>
      </c>
      <c r="AC10" s="19">
        <f>IFERROR(INDEX(Sheet2!$1:$1048576,MATCH('Demand Viewer'!$B10&amp;'Demand Viewer'!$C$3,Sheet2!$D:$D,0),MATCH('Demand Viewer'!AC$8,Sheet2!$1:$1,0)),"")</f>
        <v>34.833100000000009</v>
      </c>
      <c r="AD10" s="19">
        <f>IFERROR(INDEX(Sheet2!$1:$1048576,MATCH('Demand Viewer'!$B10&amp;'Demand Viewer'!$C$3,Sheet2!$D:$D,0),MATCH('Demand Viewer'!AD$8,Sheet2!$1:$1,0)),"")</f>
        <v>36.2639</v>
      </c>
      <c r="AE10" s="19">
        <f>IFERROR(INDEX(Sheet2!$1:$1048576,MATCH('Demand Viewer'!$B10&amp;'Demand Viewer'!$C$3,Sheet2!$D:$D,0),MATCH('Demand Viewer'!AE$8,Sheet2!$1:$1,0)),"")</f>
        <v>37.512900000000002</v>
      </c>
      <c r="AF10" s="19">
        <f>IFERROR(INDEX(Sheet2!$1:$1048576,MATCH('Demand Viewer'!$B10&amp;'Demand Viewer'!$C$3,Sheet2!$D:$D,0),MATCH('Demand Viewer'!AF$8,Sheet2!$1:$1,0)),"")</f>
        <v>37.478099999999998</v>
      </c>
      <c r="AG10" s="19">
        <f>IFERROR(INDEX(Sheet2!$1:$1048576,MATCH('Demand Viewer'!$B10&amp;'Demand Viewer'!$C$3,Sheet2!$D:$D,0),MATCH('Demand Viewer'!AG$8,Sheet2!$1:$1,0)),"")</f>
        <v>35.837100000000007</v>
      </c>
      <c r="AH10" s="19">
        <f>IFERROR(INDEX(Sheet2!$1:$1048576,MATCH('Demand Viewer'!$B10&amp;'Demand Viewer'!$C$3,Sheet2!$D:$D,0),MATCH('Demand Viewer'!AH$8,Sheet2!$1:$1,0)),"")</f>
        <v>35.071800000000003</v>
      </c>
      <c r="AI10" s="19">
        <f>IFERROR(INDEX(Sheet2!$1:$1048576,MATCH('Demand Viewer'!$B10&amp;'Demand Viewer'!$C$3,Sheet2!$D:$D,0),MATCH('Demand Viewer'!AI$8,Sheet2!$1:$1,0)),"")</f>
        <v>31.124599999999997</v>
      </c>
      <c r="AJ10" s="19">
        <f>IFERROR(INDEX(Sheet2!$1:$1048576,MATCH('Demand Viewer'!$B10&amp;'Demand Viewer'!$C$3,Sheet2!$D:$D,0),MATCH('Demand Viewer'!AJ$8,Sheet2!$1:$1,0)),"")</f>
        <v>28.877800000000001</v>
      </c>
      <c r="AK10" s="19">
        <f>IFERROR(INDEX(Sheet2!$1:$1048576,MATCH('Demand Viewer'!$B10&amp;'Demand Viewer'!$C$3,Sheet2!$D:$D,0),MATCH('Demand Viewer'!AK$8,Sheet2!$1:$1,0)),"")</f>
        <v>29.483700000000002</v>
      </c>
      <c r="AL10" s="19">
        <f>IFERROR(INDEX(Sheet2!$1:$1048576,MATCH('Demand Viewer'!$B10&amp;'Demand Viewer'!$C$3,Sheet2!$D:$D,0),MATCH('Demand Viewer'!AL$8,Sheet2!$1:$1,0)),"")</f>
        <v>30.895499999999995</v>
      </c>
      <c r="AM10" s="19">
        <f>IFERROR(INDEX(Sheet2!$1:$1048576,MATCH('Demand Viewer'!$B10&amp;'Demand Viewer'!$C$3,Sheet2!$D:$D,0),MATCH('Demand Viewer'!AM$8,Sheet2!$1:$1,0)),"")</f>
        <v>31.029500000000002</v>
      </c>
      <c r="AN10" s="19">
        <f>IFERROR(INDEX(Sheet2!$1:$1048576,MATCH('Demand Viewer'!$B10&amp;'Demand Viewer'!$C$3,Sheet2!$D:$D,0),MATCH('Demand Viewer'!AN$8,Sheet2!$1:$1,0)),"")</f>
        <v>33.224299999999999</v>
      </c>
      <c r="AO10" s="19">
        <f>IFERROR(INDEX(Sheet2!$1:$1048576,MATCH('Demand Viewer'!$B10&amp;'Demand Viewer'!$C$3,Sheet2!$D:$D,0),MATCH('Demand Viewer'!AO$8,Sheet2!$1:$1,0)),"")</f>
        <v>33.136800000000001</v>
      </c>
      <c r="AP10" s="19">
        <f>IFERROR(INDEX(Sheet2!$1:$1048576,MATCH('Demand Viewer'!$B10&amp;'Demand Viewer'!$C$3,Sheet2!$D:$D,0),MATCH('Demand Viewer'!AP$8,Sheet2!$1:$1,0)),"")</f>
        <v>33.203099999999999</v>
      </c>
      <c r="AQ10" s="19">
        <f>IFERROR(INDEX(Sheet2!$1:$1048576,MATCH('Demand Viewer'!$B10&amp;'Demand Viewer'!$C$3,Sheet2!$D:$D,0),MATCH('Demand Viewer'!AQ$8,Sheet2!$1:$1,0)),"")</f>
        <v>32.423557262197029</v>
      </c>
      <c r="AR10" s="19">
        <f>IFERROR(INDEX(Sheet2!$1:$1048576,MATCH('Demand Viewer'!$B10&amp;'Demand Viewer'!$C$3,Sheet2!$D:$D,0),MATCH('Demand Viewer'!AR$8,Sheet2!$1:$1,0)),"")</f>
        <v>32.973785011595908</v>
      </c>
      <c r="AS10" s="19">
        <f>IFERROR(INDEX(Sheet2!$1:$1048576,MATCH('Demand Viewer'!$B10&amp;'Demand Viewer'!$C$3,Sheet2!$D:$D,0),MATCH('Demand Viewer'!AS$8,Sheet2!$1:$1,0)),"")</f>
        <v>33.328968839337435</v>
      </c>
      <c r="AT10" s="19">
        <f>IFERROR(INDEX(Sheet2!$1:$1048576,MATCH('Demand Viewer'!$B10&amp;'Demand Viewer'!$C$3,Sheet2!$D:$D,0),MATCH('Demand Viewer'!AT$8,Sheet2!$1:$1,0)),"")</f>
        <v>34.544470298524303</v>
      </c>
      <c r="AU10" s="19">
        <f>IFERROR(INDEX(Sheet2!$1:$1048576,MATCH('Demand Viewer'!$B10&amp;'Demand Viewer'!$C$3,Sheet2!$D:$D,0),MATCH('Demand Viewer'!AU$8,Sheet2!$1:$1,0)),"")</f>
        <v>37.045208097661927</v>
      </c>
      <c r="AV10" s="19">
        <f>IFERROR(INDEX(Sheet2!$1:$1048576,MATCH('Demand Viewer'!$B10&amp;'Demand Viewer'!$C$3,Sheet2!$D:$D,0),MATCH('Demand Viewer'!AV$8,Sheet2!$1:$1,0)),"")</f>
        <v>36.191504128706171</v>
      </c>
      <c r="AW10" s="19">
        <f>IFERROR(INDEX(Sheet2!$1:$1048576,MATCH('Demand Viewer'!$B10&amp;'Demand Viewer'!$C$3,Sheet2!$D:$D,0),MATCH('Demand Viewer'!AW$8,Sheet2!$1:$1,0)),"")</f>
        <v>37.501012400172186</v>
      </c>
      <c r="AX10" s="19">
        <f>IFERROR(INDEX(Sheet2!$1:$1048576,MATCH('Demand Viewer'!$B10&amp;'Demand Viewer'!$C$3,Sheet2!$D:$D,0),MATCH('Demand Viewer'!AX$8,Sheet2!$1:$1,0)),"")</f>
        <v>37.430791133317854</v>
      </c>
      <c r="AY10" s="19">
        <f>IFERROR(INDEX(Sheet2!$1:$1048576,MATCH('Demand Viewer'!$B10&amp;'Demand Viewer'!$C$3,Sheet2!$D:$D,0),MATCH('Demand Viewer'!AY$8,Sheet2!$1:$1,0)),"")</f>
        <v>32.923952108688624</v>
      </c>
      <c r="AZ10" s="19">
        <f>IFERROR(INDEX(Sheet2!$1:$1048576,MATCH('Demand Viewer'!$B10&amp;'Demand Viewer'!$C$3,Sheet2!$D:$D,0),MATCH('Demand Viewer'!AZ$8,Sheet2!$1:$1,0)),"")</f>
        <v>38.463766709872814</v>
      </c>
      <c r="BA10" s="19">
        <f>IFERROR(INDEX(Sheet2!$1:$1048576,MATCH('Demand Viewer'!$B10&amp;'Demand Viewer'!$C$3,Sheet2!$D:$D,0),MATCH('Demand Viewer'!BA$8,Sheet2!$1:$1,0)),"")</f>
        <v>42.518007767268237</v>
      </c>
      <c r="BB10" s="19">
        <f>IFERROR(INDEX(Sheet2!$1:$1048576,MATCH('Demand Viewer'!$B10&amp;'Demand Viewer'!$C$3,Sheet2!$D:$D,0),MATCH('Demand Viewer'!BB$8,Sheet2!$1:$1,0)),"")</f>
        <v>43.457233131680461</v>
      </c>
      <c r="BC10" s="19">
        <f>IFERROR(INDEX(Sheet2!$1:$1048576,MATCH('Demand Viewer'!$B10&amp;'Demand Viewer'!$C$3,Sheet2!$D:$D,0),MATCH('Demand Viewer'!BC$8,Sheet2!$1:$1,0)),"")</f>
        <v>44.933039030368874</v>
      </c>
      <c r="BD10" s="19">
        <f>IFERROR(INDEX(Sheet2!$1:$1048576,MATCH('Demand Viewer'!$B10&amp;'Demand Viewer'!$C$3,Sheet2!$D:$D,0),MATCH('Demand Viewer'!BD$8,Sheet2!$1:$1,0)),"")</f>
        <v>44.283364024414404</v>
      </c>
      <c r="BE10" s="19">
        <f>IFERROR(INDEX(Sheet2!$1:$1048576,MATCH('Demand Viewer'!$B10&amp;'Demand Viewer'!$C$3,Sheet2!$D:$D,0),MATCH('Demand Viewer'!BE$8,Sheet2!$1:$1,0)),"")</f>
        <v>45.782987988984061</v>
      </c>
      <c r="BF10" s="19">
        <f>IFERROR(INDEX(Sheet2!$1:$1048576,MATCH('Demand Viewer'!$B10&amp;'Demand Viewer'!$C$3,Sheet2!$D:$D,0),MATCH('Demand Viewer'!BF$8,Sheet2!$1:$1,0)),"")</f>
        <v>44.945072727285961</v>
      </c>
      <c r="BG10" s="19">
        <f>IFERROR(INDEX(Sheet2!$1:$1048576,MATCH('Demand Viewer'!$B10&amp;'Demand Viewer'!$C$3,Sheet2!$D:$D,0),MATCH('Demand Viewer'!BG$8,Sheet2!$1:$1,0)),"")</f>
        <v>45.802733798168738</v>
      </c>
      <c r="BH10" s="19">
        <f>IFERROR(INDEX(Sheet2!$1:$1048576,MATCH('Demand Viewer'!$B10&amp;'Demand Viewer'!$C$3,Sheet2!$D:$D,0),MATCH('Demand Viewer'!BH$8,Sheet2!$1:$1,0)),"")</f>
        <v>47.141640596198535</v>
      </c>
      <c r="BI10" s="19">
        <f>IFERROR(INDEX(Sheet2!$1:$1048576,MATCH('Demand Viewer'!$B10&amp;'Demand Viewer'!$C$3,Sheet2!$D:$D,0),MATCH('Demand Viewer'!BI$8,Sheet2!$1:$1,0)),"")</f>
        <v>45.732436514639474</v>
      </c>
      <c r="BJ10" s="19">
        <f>IFERROR(INDEX(Sheet2!$1:$1048576,MATCH('Demand Viewer'!$B10&amp;'Demand Viewer'!$C$3,Sheet2!$D:$D,0),MATCH('Demand Viewer'!BJ$8,Sheet2!$1:$1,0)),"")</f>
        <v>46.243329142951133</v>
      </c>
      <c r="BK10" s="19">
        <f>IFERROR(INDEX(Sheet2!$1:$1048576,MATCH('Demand Viewer'!$B10&amp;'Demand Viewer'!$C$3,Sheet2!$D:$D,0),MATCH('Demand Viewer'!BK$8,Sheet2!$1:$1,0)),"")</f>
        <v>48.12206120307313</v>
      </c>
      <c r="BL10" s="19">
        <f>IFERROR(INDEX(Sheet2!$1:$1048576,MATCH('Demand Viewer'!$B10&amp;'Demand Viewer'!$C$3,Sheet2!$D:$D,0),MATCH('Demand Viewer'!BL$8,Sheet2!$1:$1,0)),"")</f>
        <v>49.299268487228062</v>
      </c>
      <c r="BM10" s="19">
        <f>IFERROR(INDEX(Sheet2!$1:$1048576,MATCH('Demand Viewer'!$B10&amp;'Demand Viewer'!$C$3,Sheet2!$D:$D,0),MATCH('Demand Viewer'!BM$8,Sheet2!$1:$1,0)),"")</f>
        <v>46.162206654087512</v>
      </c>
      <c r="BN10" s="19">
        <f>IFERROR(INDEX(Sheet2!$1:$1048576,MATCH('Demand Viewer'!$B10&amp;'Demand Viewer'!$C$3,Sheet2!$D:$D,0),MATCH('Demand Viewer'!BN$8,Sheet2!$1:$1,0)),"")</f>
        <v>47.119115351989223</v>
      </c>
      <c r="BO10" s="19">
        <f>IFERROR(INDEX(Sheet2!$1:$1048576,MATCH('Demand Viewer'!$B10&amp;'Demand Viewer'!$C$3,Sheet2!$D:$D,0),MATCH('Demand Viewer'!BO$8,Sheet2!$1:$1,0)),"")</f>
        <v>49.401697316274714</v>
      </c>
      <c r="BP10" s="19">
        <f>IFERROR(INDEX(Sheet2!$1:$1048576,MATCH('Demand Viewer'!$B10&amp;'Demand Viewer'!$C$3,Sheet2!$D:$D,0),MATCH('Demand Viewer'!BP$8,Sheet2!$1:$1,0)),"")</f>
        <v>50.48496825952153</v>
      </c>
      <c r="BQ10" s="19">
        <f>IFERROR(INDEX(Sheet2!$1:$1048576,MATCH('Demand Viewer'!$B10&amp;'Demand Viewer'!$C$3,Sheet2!$D:$D,0),MATCH('Demand Viewer'!BQ$8,Sheet2!$1:$1,0)),"")</f>
        <v>51.603224076344077</v>
      </c>
      <c r="BR10" s="19">
        <f>IFERROR(INDEX(Sheet2!$1:$1048576,MATCH('Demand Viewer'!$B10&amp;'Demand Viewer'!$C$3,Sheet2!$D:$D,0),MATCH('Demand Viewer'!BR$8,Sheet2!$1:$1,0)),"")</f>
        <v>52.876916071316771</v>
      </c>
      <c r="BS10" s="19">
        <f>IFERROR(INDEX(Sheet2!$1:$1048576,MATCH('Demand Viewer'!$B10&amp;'Demand Viewer'!$C$3,Sheet2!$D:$D,0),MATCH('Demand Viewer'!BS$8,Sheet2!$1:$1,0)),"")</f>
        <v>53.626615393394161</v>
      </c>
      <c r="BT10" s="19">
        <f>IFERROR(INDEX(Sheet2!$1:$1048576,MATCH('Demand Viewer'!$B10&amp;'Demand Viewer'!$C$3,Sheet2!$D:$D,0),MATCH('Demand Viewer'!BT$8,Sheet2!$1:$1,0)),"")</f>
        <v>54.707311246368604</v>
      </c>
      <c r="BU10" s="19">
        <f>IFERROR(INDEX(Sheet2!$1:$1048576,MATCH('Demand Viewer'!$B10&amp;'Demand Viewer'!$C$3,Sheet2!$D:$D,0),MATCH('Demand Viewer'!BU$8,Sheet2!$1:$1,0)),"")</f>
        <v>55.3662790910981</v>
      </c>
      <c r="BV10" s="19">
        <f>IFERROR(INDEX(Sheet2!$1:$1048576,MATCH('Demand Viewer'!$B10&amp;'Demand Viewer'!$C$3,Sheet2!$D:$D,0),MATCH('Demand Viewer'!BV$8,Sheet2!$1:$1,0)),"")</f>
        <v>56.026128122566909</v>
      </c>
      <c r="BW10" s="19">
        <f>IFERROR(INDEX(Sheet2!$1:$1048576,MATCH('Demand Viewer'!$B10&amp;'Demand Viewer'!$C$3,Sheet2!$D:$D,0),MATCH('Demand Viewer'!BW$8,Sheet2!$1:$1,0)),"")</f>
        <v>56.716104125397528</v>
      </c>
      <c r="BX10" s="19">
        <f>IFERROR(INDEX(Sheet2!$1:$1048576,MATCH('Demand Viewer'!$B10&amp;'Demand Viewer'!$C$3,Sheet2!$D:$D,0),MATCH('Demand Viewer'!BX$8,Sheet2!$1:$1,0)),"")</f>
        <v>57.392108228197777</v>
      </c>
      <c r="BY10" s="19">
        <f>IFERROR(INDEX(Sheet2!$1:$1048576,MATCH('Demand Viewer'!$B10&amp;'Demand Viewer'!$C$3,Sheet2!$D:$D,0),MATCH('Demand Viewer'!BY$8,Sheet2!$1:$1,0)),"")</f>
        <v>58.076355061500905</v>
      </c>
      <c r="BZ10" s="19">
        <f>IFERROR(INDEX(Sheet2!$1:$1048576,MATCH('Demand Viewer'!$B10&amp;'Demand Viewer'!$C$3,Sheet2!$D:$D,0),MATCH('Demand Viewer'!BZ$8,Sheet2!$1:$1,0)),"")</f>
        <v>58.767473413511723</v>
      </c>
      <c r="CA10" s="19">
        <f>IFERROR(INDEX(Sheet2!$1:$1048576,MATCH('Demand Viewer'!$B10&amp;'Demand Viewer'!$C$3,Sheet2!$D:$D,0),MATCH('Demand Viewer'!CA$8,Sheet2!$1:$1,0)),"")</f>
        <v>59.456512751668171</v>
      </c>
      <c r="CB10" s="19">
        <f>IFERROR(INDEX(Sheet2!$1:$1048576,MATCH('Demand Viewer'!$B10&amp;'Demand Viewer'!$C$3,Sheet2!$D:$D,0),MATCH('Demand Viewer'!CB$8,Sheet2!$1:$1,0)),"")</f>
        <v>60.151349337962053</v>
      </c>
      <c r="CC10" s="19">
        <f>IFERROR(INDEX(Sheet2!$1:$1048576,MATCH('Demand Viewer'!$B10&amp;'Demand Viewer'!$C$3,Sheet2!$D:$D,0),MATCH('Demand Viewer'!CC$8,Sheet2!$1:$1,0)),"")</f>
        <v>60.849852172666537</v>
      </c>
      <c r="CD10" s="19">
        <f>IFERROR(INDEX(Sheet2!$1:$1048576,MATCH('Demand Viewer'!$B10&amp;'Demand Viewer'!$C$3,Sheet2!$D:$D,0),MATCH('Demand Viewer'!CD$8,Sheet2!$1:$1,0)),"")</f>
        <v>61.554400569585638</v>
      </c>
      <c r="CE10" s="19">
        <f>IFERROR(INDEX(Sheet2!$1:$1048576,MATCH('Demand Viewer'!$B10&amp;'Demand Viewer'!$C$3,Sheet2!$D:$D,0),MATCH('Demand Viewer'!CE$8,Sheet2!$1:$1,0)),"")</f>
        <v>62.252344108533777</v>
      </c>
      <c r="CF10" s="19">
        <f>IFERROR(INDEX(Sheet2!$1:$1048576,MATCH('Demand Viewer'!$B10&amp;'Demand Viewer'!$C$3,Sheet2!$D:$D,0),MATCH('Demand Viewer'!CF$8,Sheet2!$1:$1,0)),"")</f>
        <v>62.910603320175554</v>
      </c>
      <c r="CG10" s="19">
        <f>IFERROR(INDEX(Sheet2!$1:$1048576,MATCH('Demand Viewer'!$B10&amp;'Demand Viewer'!$C$3,Sheet2!$D:$D,0),MATCH('Demand Viewer'!CG$8,Sheet2!$1:$1,0)),"")</f>
        <v>63.559187655875981</v>
      </c>
      <c r="CH10" s="19">
        <f>IFERROR(INDEX(Sheet2!$1:$1048576,MATCH('Demand Viewer'!$B10&amp;'Demand Viewer'!$C$3,Sheet2!$D:$D,0),MATCH('Demand Viewer'!CH$8,Sheet2!$1:$1,0)),"")</f>
        <v>64.202168847379212</v>
      </c>
      <c r="CI10" s="19">
        <f>IFERROR(INDEX(Sheet2!$1:$1048576,MATCH('Demand Viewer'!$B10&amp;'Demand Viewer'!$C$3,Sheet2!$D:$D,0),MATCH('Demand Viewer'!CI$8,Sheet2!$1:$1,0)),"")</f>
        <v>64.842829899124652</v>
      </c>
      <c r="CJ10" s="19">
        <f>IFERROR(INDEX(Sheet2!$1:$1048576,MATCH('Demand Viewer'!$B10&amp;'Demand Viewer'!$C$3,Sheet2!$D:$D,0),MATCH('Demand Viewer'!CJ$8,Sheet2!$1:$1,0)),"")</f>
        <v>65.483309084669855</v>
      </c>
      <c r="CK10" s="19">
        <f>IFERROR(INDEX(Sheet2!$1:$1048576,MATCH('Demand Viewer'!$B10&amp;'Demand Viewer'!$C$3,Sheet2!$D:$D,0),MATCH('Demand Viewer'!CK$8,Sheet2!$1:$1,0)),"")</f>
        <v>66.248518563891707</v>
      </c>
      <c r="CL10" s="19">
        <f>IFERROR(INDEX(Sheet2!$1:$1048576,MATCH('Demand Viewer'!$B10&amp;'Demand Viewer'!$C$3,Sheet2!$D:$D,0),MATCH('Demand Viewer'!CL$8,Sheet2!$1:$1,0)),"")</f>
        <v>66.861291778075866</v>
      </c>
      <c r="CM10" s="19">
        <f>IFERROR(INDEX(Sheet2!$1:$1048576,MATCH('Demand Viewer'!$B10&amp;'Demand Viewer'!$C$3,Sheet2!$D:$D,0),MATCH('Demand Viewer'!CM$8,Sheet2!$1:$1,0)),"")</f>
        <v>67.485542860467149</v>
      </c>
      <c r="CN10" s="19">
        <f>IFERROR(INDEX(Sheet2!$1:$1048576,MATCH('Demand Viewer'!$B10&amp;'Demand Viewer'!$C$3,Sheet2!$D:$D,0),MATCH('Demand Viewer'!CN$8,Sheet2!$1:$1,0)),"")</f>
        <v>68.118524404593913</v>
      </c>
      <c r="CO10" s="19">
        <f>IFERROR(INDEX(Sheet2!$1:$1048576,MATCH('Demand Viewer'!$B10&amp;'Demand Viewer'!$C$3,Sheet2!$D:$D,0),MATCH('Demand Viewer'!CO$8,Sheet2!$1:$1,0)),"")</f>
        <v>68.759135423631022</v>
      </c>
    </row>
    <row r="11" spans="1:94" ht="18.75" x14ac:dyDescent="0.35">
      <c r="B11" s="84" t="s">
        <v>40</v>
      </c>
      <c r="C11" s="85" t="str">
        <f>INDEX(Sheet2!$A:$B,MATCH('Demand Viewer'!$B11,Sheet2!$A:$A,0),2)</f>
        <v>K2O Mt</v>
      </c>
      <c r="D11" s="19">
        <f>IFERROR(INDEX(Sheet2!$1:$1048576,MATCH('Demand Viewer'!$B11&amp;'Demand Viewer'!$C$3,Sheet2!$D:$D,0),MATCH('Demand Viewer'!D$8,Sheet2!$1:$1,0)),"")</f>
        <v>8.8363999999999994</v>
      </c>
      <c r="E11" s="19">
        <f>IFERROR(INDEX(Sheet2!$1:$1048576,MATCH('Demand Viewer'!$B11&amp;'Demand Viewer'!$C$3,Sheet2!$D:$D,0),MATCH('Demand Viewer'!E$8,Sheet2!$1:$1,0)),"")</f>
        <v>8.9850999999999992</v>
      </c>
      <c r="F11" s="19">
        <f>IFERROR(INDEX(Sheet2!$1:$1048576,MATCH('Demand Viewer'!$B11&amp;'Demand Viewer'!$C$3,Sheet2!$D:$D,0),MATCH('Demand Viewer'!F$8,Sheet2!$1:$1,0)),"")</f>
        <v>9.7114999999999991</v>
      </c>
      <c r="G11" s="19">
        <f>IFERROR(INDEX(Sheet2!$1:$1048576,MATCH('Demand Viewer'!$B11&amp;'Demand Viewer'!$C$3,Sheet2!$D:$D,0),MATCH('Demand Viewer'!G$8,Sheet2!$1:$1,0)),"")</f>
        <v>10.56</v>
      </c>
      <c r="H11" s="19">
        <f>IFERROR(INDEX(Sheet2!$1:$1048576,MATCH('Demand Viewer'!$B11&amp;'Demand Viewer'!$C$3,Sheet2!$D:$D,0),MATCH('Demand Viewer'!H$8,Sheet2!$1:$1,0)),"")</f>
        <v>11.625299999999999</v>
      </c>
      <c r="I11" s="19">
        <f>IFERROR(INDEX(Sheet2!$1:$1048576,MATCH('Demand Viewer'!$B11&amp;'Demand Viewer'!$C$3,Sheet2!$D:$D,0),MATCH('Demand Viewer'!I$8,Sheet2!$1:$1,0)),"")</f>
        <v>12.332900000000002</v>
      </c>
      <c r="J11" s="19">
        <f>IFERROR(INDEX(Sheet2!$1:$1048576,MATCH('Demand Viewer'!$B11&amp;'Demand Viewer'!$C$3,Sheet2!$D:$D,0),MATCH('Demand Viewer'!J$8,Sheet2!$1:$1,0)),"")</f>
        <v>13.388999999999998</v>
      </c>
      <c r="K11" s="19">
        <f>IFERROR(INDEX(Sheet2!$1:$1048576,MATCH('Demand Viewer'!$B11&amp;'Demand Viewer'!$C$3,Sheet2!$D:$D,0),MATCH('Demand Viewer'!K$8,Sheet2!$1:$1,0)),"")</f>
        <v>13.981699999999998</v>
      </c>
      <c r="L11" s="19">
        <f>IFERROR(INDEX(Sheet2!$1:$1048576,MATCH('Demand Viewer'!$B11&amp;'Demand Viewer'!$C$3,Sheet2!$D:$D,0),MATCH('Demand Viewer'!L$8,Sheet2!$1:$1,0)),"")</f>
        <v>14.649199999999999</v>
      </c>
      <c r="M11" s="19">
        <f>IFERROR(INDEX(Sheet2!$1:$1048576,MATCH('Demand Viewer'!$B11&amp;'Demand Viewer'!$C$3,Sheet2!$D:$D,0),MATCH('Demand Viewer'!M$8,Sheet2!$1:$1,0)),"")</f>
        <v>15.763999999999999</v>
      </c>
      <c r="N11" s="19">
        <f>IFERROR(INDEX(Sheet2!$1:$1048576,MATCH('Demand Viewer'!$B11&amp;'Demand Viewer'!$C$3,Sheet2!$D:$D,0),MATCH('Demand Viewer'!N$8,Sheet2!$1:$1,0)),"")</f>
        <v>16.525500000000005</v>
      </c>
      <c r="O11" s="19">
        <f>IFERROR(INDEX(Sheet2!$1:$1048576,MATCH('Demand Viewer'!$B11&amp;'Demand Viewer'!$C$3,Sheet2!$D:$D,0),MATCH('Demand Viewer'!O$8,Sheet2!$1:$1,0)),"")</f>
        <v>17.666400000000003</v>
      </c>
      <c r="P11" s="19">
        <f>IFERROR(INDEX(Sheet2!$1:$1048576,MATCH('Demand Viewer'!$B11&amp;'Demand Viewer'!$C$3,Sheet2!$D:$D,0),MATCH('Demand Viewer'!P$8,Sheet2!$1:$1,0)),"")</f>
        <v>19.862200000000001</v>
      </c>
      <c r="Q11" s="19">
        <f>IFERROR(INDEX(Sheet2!$1:$1048576,MATCH('Demand Viewer'!$B11&amp;'Demand Viewer'!$C$3,Sheet2!$D:$D,0),MATCH('Demand Viewer'!Q$8,Sheet2!$1:$1,0)),"")</f>
        <v>18.841699999999999</v>
      </c>
      <c r="R11" s="19">
        <f>IFERROR(INDEX(Sheet2!$1:$1048576,MATCH('Demand Viewer'!$B11&amp;'Demand Viewer'!$C$3,Sheet2!$D:$D,0),MATCH('Demand Viewer'!R$8,Sheet2!$1:$1,0)),"")</f>
        <v>20.668500000000002</v>
      </c>
      <c r="S11" s="19">
        <f>IFERROR(INDEX(Sheet2!$1:$1048576,MATCH('Demand Viewer'!$B11&amp;'Demand Viewer'!$C$3,Sheet2!$D:$D,0),MATCH('Demand Viewer'!S$8,Sheet2!$1:$1,0)),"")</f>
        <v>22.326400000000007</v>
      </c>
      <c r="T11" s="19">
        <f>IFERROR(INDEX(Sheet2!$1:$1048576,MATCH('Demand Viewer'!$B11&amp;'Demand Viewer'!$C$3,Sheet2!$D:$D,0),MATCH('Demand Viewer'!T$8,Sheet2!$1:$1,0)),"")</f>
        <v>22.315200000000001</v>
      </c>
      <c r="U11" s="19">
        <f>IFERROR(INDEX(Sheet2!$1:$1048576,MATCH('Demand Viewer'!$B11&amp;'Demand Viewer'!$C$3,Sheet2!$D:$D,0),MATCH('Demand Viewer'!U$8,Sheet2!$1:$1,0)),"")</f>
        <v>23.914900000000003</v>
      </c>
      <c r="V11" s="19">
        <f>IFERROR(INDEX(Sheet2!$1:$1048576,MATCH('Demand Viewer'!$B11&amp;'Demand Viewer'!$C$3,Sheet2!$D:$D,0),MATCH('Demand Viewer'!V$8,Sheet2!$1:$1,0)),"")</f>
        <v>23.407799999999995</v>
      </c>
      <c r="W11" s="19">
        <f>IFERROR(INDEX(Sheet2!$1:$1048576,MATCH('Demand Viewer'!$B11&amp;'Demand Viewer'!$C$3,Sheet2!$D:$D,0),MATCH('Demand Viewer'!W$8,Sheet2!$1:$1,0)),"")</f>
        <v>23.826399999999992</v>
      </c>
      <c r="X11" s="19">
        <f>IFERROR(INDEX(Sheet2!$1:$1048576,MATCH('Demand Viewer'!$B11&amp;'Demand Viewer'!$C$3,Sheet2!$D:$D,0),MATCH('Demand Viewer'!X$8,Sheet2!$1:$1,0)),"")</f>
        <v>23.263900000000003</v>
      </c>
      <c r="Y11" s="19">
        <f>IFERROR(INDEX(Sheet2!$1:$1048576,MATCH('Demand Viewer'!$B11&amp;'Demand Viewer'!$C$3,Sheet2!$D:$D,0),MATCH('Demand Viewer'!Y$8,Sheet2!$1:$1,0)),"")</f>
        <v>22.2546</v>
      </c>
      <c r="Z11" s="19">
        <f>IFERROR(INDEX(Sheet2!$1:$1048576,MATCH('Demand Viewer'!$B11&amp;'Demand Viewer'!$C$3,Sheet2!$D:$D,0),MATCH('Demand Viewer'!Z$8,Sheet2!$1:$1,0)),"")</f>
        <v>24.848000000000003</v>
      </c>
      <c r="AA11" s="19">
        <f>IFERROR(INDEX(Sheet2!$1:$1048576,MATCH('Demand Viewer'!$B11&amp;'Demand Viewer'!$C$3,Sheet2!$D:$D,0),MATCH('Demand Viewer'!AA$8,Sheet2!$1:$1,0)),"")</f>
        <v>25.430199999999999</v>
      </c>
      <c r="AB11" s="19">
        <f>IFERROR(INDEX(Sheet2!$1:$1048576,MATCH('Demand Viewer'!$B11&amp;'Demand Viewer'!$C$3,Sheet2!$D:$D,0),MATCH('Demand Viewer'!AB$8,Sheet2!$1:$1,0)),"")</f>
        <v>25.145699999999998</v>
      </c>
      <c r="AC11" s="19">
        <f>IFERROR(INDEX(Sheet2!$1:$1048576,MATCH('Demand Viewer'!$B11&amp;'Demand Viewer'!$C$3,Sheet2!$D:$D,0),MATCH('Demand Viewer'!AC$8,Sheet2!$1:$1,0)),"")</f>
        <v>25.651800000000001</v>
      </c>
      <c r="AD11" s="19">
        <f>IFERROR(INDEX(Sheet2!$1:$1048576,MATCH('Demand Viewer'!$B11&amp;'Demand Viewer'!$C$3,Sheet2!$D:$D,0),MATCH('Demand Viewer'!AD$8,Sheet2!$1:$1,0)),"")</f>
        <v>26.885500000000004</v>
      </c>
      <c r="AE11" s="19">
        <f>IFERROR(INDEX(Sheet2!$1:$1048576,MATCH('Demand Viewer'!$B11&amp;'Demand Viewer'!$C$3,Sheet2!$D:$D,0),MATCH('Demand Viewer'!AE$8,Sheet2!$1:$1,0)),"")</f>
        <v>27.4984</v>
      </c>
      <c r="AF11" s="19">
        <f>IFERROR(INDEX(Sheet2!$1:$1048576,MATCH('Demand Viewer'!$B11&amp;'Demand Viewer'!$C$3,Sheet2!$D:$D,0),MATCH('Demand Viewer'!AF$8,Sheet2!$1:$1,0)),"")</f>
        <v>26.262799999999995</v>
      </c>
      <c r="AG11" s="19">
        <f>IFERROR(INDEX(Sheet2!$1:$1048576,MATCH('Demand Viewer'!$B11&amp;'Demand Viewer'!$C$3,Sheet2!$D:$D,0),MATCH('Demand Viewer'!AG$8,Sheet2!$1:$1,0)),"")</f>
        <v>24.3202</v>
      </c>
      <c r="AH11" s="19">
        <f>IFERROR(INDEX(Sheet2!$1:$1048576,MATCH('Demand Viewer'!$B11&amp;'Demand Viewer'!$C$3,Sheet2!$D:$D,0),MATCH('Demand Viewer'!AH$8,Sheet2!$1:$1,0)),"")</f>
        <v>23.595999999999997</v>
      </c>
      <c r="AI11" s="19">
        <f>IFERROR(INDEX(Sheet2!$1:$1048576,MATCH('Demand Viewer'!$B11&amp;'Demand Viewer'!$C$3,Sheet2!$D:$D,0),MATCH('Demand Viewer'!AI$8,Sheet2!$1:$1,0)),"")</f>
        <v>20.547099999999997</v>
      </c>
      <c r="AJ11" s="19">
        <f>IFERROR(INDEX(Sheet2!$1:$1048576,MATCH('Demand Viewer'!$B11&amp;'Demand Viewer'!$C$3,Sheet2!$D:$D,0),MATCH('Demand Viewer'!AJ$8,Sheet2!$1:$1,0)),"")</f>
        <v>19.1417</v>
      </c>
      <c r="AK11" s="19">
        <f>IFERROR(INDEX(Sheet2!$1:$1048576,MATCH('Demand Viewer'!$B11&amp;'Demand Viewer'!$C$3,Sheet2!$D:$D,0),MATCH('Demand Viewer'!AK$8,Sheet2!$1:$1,0)),"")</f>
        <v>20.037500000000005</v>
      </c>
      <c r="AL11" s="19">
        <f>IFERROR(INDEX(Sheet2!$1:$1048576,MATCH('Demand Viewer'!$B11&amp;'Demand Viewer'!$C$3,Sheet2!$D:$D,0),MATCH('Demand Viewer'!AL$8,Sheet2!$1:$1,0)),"")</f>
        <v>20.640899999999998</v>
      </c>
      <c r="AM11" s="19">
        <f>IFERROR(INDEX(Sheet2!$1:$1048576,MATCH('Demand Viewer'!$B11&amp;'Demand Viewer'!$C$3,Sheet2!$D:$D,0),MATCH('Demand Viewer'!AM$8,Sheet2!$1:$1,0)),"")</f>
        <v>20.788</v>
      </c>
      <c r="AN11" s="19">
        <f>IFERROR(INDEX(Sheet2!$1:$1048576,MATCH('Demand Viewer'!$B11&amp;'Demand Viewer'!$C$3,Sheet2!$D:$D,0),MATCH('Demand Viewer'!AN$8,Sheet2!$1:$1,0)),"")</f>
        <v>22.449300000000004</v>
      </c>
      <c r="AO11" s="19">
        <f>IFERROR(INDEX(Sheet2!$1:$1048576,MATCH('Demand Viewer'!$B11&amp;'Demand Viewer'!$C$3,Sheet2!$D:$D,0),MATCH('Demand Viewer'!AO$8,Sheet2!$1:$1,0)),"")</f>
        <v>21.841499999999993</v>
      </c>
      <c r="AP11" s="19">
        <f>IFERROR(INDEX(Sheet2!$1:$1048576,MATCH('Demand Viewer'!$B11&amp;'Demand Viewer'!$C$3,Sheet2!$D:$D,0),MATCH('Demand Viewer'!AP$8,Sheet2!$1:$1,0)),"")</f>
        <v>21.980400000000003</v>
      </c>
      <c r="AQ11" s="19">
        <f>IFERROR(INDEX(Sheet2!$1:$1048576,MATCH('Demand Viewer'!$B11&amp;'Demand Viewer'!$C$3,Sheet2!$D:$D,0),MATCH('Demand Viewer'!AQ$8,Sheet2!$1:$1,0)),"")</f>
        <v>21.796358000000005</v>
      </c>
      <c r="AR11" s="19">
        <f>IFERROR(INDEX(Sheet2!$1:$1048576,MATCH('Demand Viewer'!$B11&amp;'Demand Viewer'!$C$3,Sheet2!$D:$D,0),MATCH('Demand Viewer'!AR$8,Sheet2!$1:$1,0)),"")</f>
        <v>23.192126000000005</v>
      </c>
      <c r="AS11" s="19">
        <f>IFERROR(INDEX(Sheet2!$1:$1048576,MATCH('Demand Viewer'!$B11&amp;'Demand Viewer'!$C$3,Sheet2!$D:$D,0),MATCH('Demand Viewer'!AS$8,Sheet2!$1:$1,0)),"")</f>
        <v>23.196931999999997</v>
      </c>
      <c r="AT11" s="19">
        <f>IFERROR(INDEX(Sheet2!$1:$1048576,MATCH('Demand Viewer'!$B11&amp;'Demand Viewer'!$C$3,Sheet2!$D:$D,0),MATCH('Demand Viewer'!AT$8,Sheet2!$1:$1,0)),"")</f>
        <v>25.971311590000003</v>
      </c>
      <c r="AU11" s="19">
        <f>IFERROR(INDEX(Sheet2!$1:$1048576,MATCH('Demand Viewer'!$B11&amp;'Demand Viewer'!$C$3,Sheet2!$D:$D,0),MATCH('Demand Viewer'!AU$8,Sheet2!$1:$1,0)),"")</f>
        <v>27.131530229999996</v>
      </c>
      <c r="AV11" s="19">
        <f>IFERROR(INDEX(Sheet2!$1:$1048576,MATCH('Demand Viewer'!$B11&amp;'Demand Viewer'!$C$3,Sheet2!$D:$D,0),MATCH('Demand Viewer'!AV$8,Sheet2!$1:$1,0)),"")</f>
        <v>26.119266116000002</v>
      </c>
      <c r="AW11" s="19">
        <f>IFERROR(INDEX(Sheet2!$1:$1048576,MATCH('Demand Viewer'!$B11&amp;'Demand Viewer'!$C$3,Sheet2!$D:$D,0),MATCH('Demand Viewer'!AW$8,Sheet2!$1:$1,0)),"")</f>
        <v>26.278251709999999</v>
      </c>
      <c r="AX11" s="19">
        <f>IFERROR(INDEX(Sheet2!$1:$1048576,MATCH('Demand Viewer'!$B11&amp;'Demand Viewer'!$C$3,Sheet2!$D:$D,0),MATCH('Demand Viewer'!AX$8,Sheet2!$1:$1,0)),"")</f>
        <v>29.241232</v>
      </c>
      <c r="AY11" s="19">
        <f>IFERROR(INDEX(Sheet2!$1:$1048576,MATCH('Demand Viewer'!$B11&amp;'Demand Viewer'!$C$3,Sheet2!$D:$D,0),MATCH('Demand Viewer'!AY$8,Sheet2!$1:$1,0)),"")</f>
        <v>23.490466999999995</v>
      </c>
      <c r="AZ11" s="19">
        <f>IFERROR(INDEX(Sheet2!$1:$1048576,MATCH('Demand Viewer'!$B11&amp;'Demand Viewer'!$C$3,Sheet2!$D:$D,0),MATCH('Demand Viewer'!AZ$8,Sheet2!$1:$1,0)),"")</f>
        <v>23.069647999999997</v>
      </c>
      <c r="BA11" s="19">
        <f>IFERROR(INDEX(Sheet2!$1:$1048576,MATCH('Demand Viewer'!$B11&amp;'Demand Viewer'!$C$3,Sheet2!$D:$D,0),MATCH('Demand Viewer'!BA$8,Sheet2!$1:$1,0)),"")</f>
        <v>28.063158549999997</v>
      </c>
      <c r="BB11" s="19">
        <f>IFERROR(INDEX(Sheet2!$1:$1048576,MATCH('Demand Viewer'!$B11&amp;'Demand Viewer'!$C$3,Sheet2!$D:$D,0),MATCH('Demand Viewer'!BB$8,Sheet2!$1:$1,0)),"")</f>
        <v>29.166328999999998</v>
      </c>
      <c r="BC11" s="19">
        <f>IFERROR(INDEX(Sheet2!$1:$1048576,MATCH('Demand Viewer'!$B11&amp;'Demand Viewer'!$C$3,Sheet2!$D:$D,0),MATCH('Demand Viewer'!BC$8,Sheet2!$1:$1,0)),"")</f>
        <v>28.08708250478055</v>
      </c>
      <c r="BD11" s="19">
        <f>IFERROR(INDEX(Sheet2!$1:$1048576,MATCH('Demand Viewer'!$B11&amp;'Demand Viewer'!$C$3,Sheet2!$D:$D,0),MATCH('Demand Viewer'!BD$8,Sheet2!$1:$1,0)),"")</f>
        <v>30.389687895153777</v>
      </c>
      <c r="BE11" s="19">
        <f>IFERROR(INDEX(Sheet2!$1:$1048576,MATCH('Demand Viewer'!$B11&amp;'Demand Viewer'!$C$3,Sheet2!$D:$D,0),MATCH('Demand Viewer'!BE$8,Sheet2!$1:$1,0)),"")</f>
        <v>33.624477150594302</v>
      </c>
      <c r="BF11" s="19">
        <f>IFERROR(INDEX(Sheet2!$1:$1048576,MATCH('Demand Viewer'!$B11&amp;'Demand Viewer'!$C$3,Sheet2!$D:$D,0),MATCH('Demand Viewer'!BF$8,Sheet2!$1:$1,0)),"")</f>
        <v>34.741222328656015</v>
      </c>
      <c r="BG11" s="19">
        <f>IFERROR(INDEX(Sheet2!$1:$1048576,MATCH('Demand Viewer'!$B11&amp;'Demand Viewer'!$C$3,Sheet2!$D:$D,0),MATCH('Demand Viewer'!BG$8,Sheet2!$1:$1,0)),"")</f>
        <v>35.933028104999664</v>
      </c>
      <c r="BH11" s="19">
        <f>IFERROR(INDEX(Sheet2!$1:$1048576,MATCH('Demand Viewer'!$B11&amp;'Demand Viewer'!$C$3,Sheet2!$D:$D,0),MATCH('Demand Viewer'!BH$8,Sheet2!$1:$1,0)),"")</f>
        <v>37.90386209546395</v>
      </c>
      <c r="BI11" s="19">
        <f>IFERROR(INDEX(Sheet2!$1:$1048576,MATCH('Demand Viewer'!$B11&amp;'Demand Viewer'!$C$3,Sheet2!$D:$D,0),MATCH('Demand Viewer'!BI$8,Sheet2!$1:$1,0)),"")</f>
        <v>37.477830965095407</v>
      </c>
      <c r="BJ11" s="19">
        <f>IFERROR(INDEX(Sheet2!$1:$1048576,MATCH('Demand Viewer'!$B11&amp;'Demand Viewer'!$C$3,Sheet2!$D:$D,0),MATCH('Demand Viewer'!BJ$8,Sheet2!$1:$1,0)),"")</f>
        <v>36.349796873699667</v>
      </c>
      <c r="BK11" s="19">
        <f>IFERROR(INDEX(Sheet2!$1:$1048576,MATCH('Demand Viewer'!$B11&amp;'Demand Viewer'!$C$3,Sheet2!$D:$D,0),MATCH('Demand Viewer'!BK$8,Sheet2!$1:$1,0)),"")</f>
        <v>39.635089112584055</v>
      </c>
      <c r="BL11" s="19">
        <f>IFERROR(INDEX(Sheet2!$1:$1048576,MATCH('Demand Viewer'!$B11&amp;'Demand Viewer'!$C$3,Sheet2!$D:$D,0),MATCH('Demand Viewer'!BL$8,Sheet2!$1:$1,0)),"")</f>
        <v>40.744221223474455</v>
      </c>
      <c r="BM11" s="19">
        <f>IFERROR(INDEX(Sheet2!$1:$1048576,MATCH('Demand Viewer'!$B11&amp;'Demand Viewer'!$C$3,Sheet2!$D:$D,0),MATCH('Demand Viewer'!BM$8,Sheet2!$1:$1,0)),"")</f>
        <v>35.478600498029017</v>
      </c>
      <c r="BN11" s="19">
        <f>IFERROR(INDEX(Sheet2!$1:$1048576,MATCH('Demand Viewer'!$B11&amp;'Demand Viewer'!$C$3,Sheet2!$D:$D,0),MATCH('Demand Viewer'!BN$8,Sheet2!$1:$1,0)),"")</f>
        <v>36.76133924582043</v>
      </c>
      <c r="BO11" s="19">
        <f>IFERROR(INDEX(Sheet2!$1:$1048576,MATCH('Demand Viewer'!$B11&amp;'Demand Viewer'!$C$3,Sheet2!$D:$D,0),MATCH('Demand Viewer'!BO$8,Sheet2!$1:$1,0)),"")</f>
        <v>38.974502682554984</v>
      </c>
      <c r="BP11" s="19">
        <f>IFERROR(INDEX(Sheet2!$1:$1048576,MATCH('Demand Viewer'!$B11&amp;'Demand Viewer'!$C$3,Sheet2!$D:$D,0),MATCH('Demand Viewer'!BP$8,Sheet2!$1:$1,0)),"")</f>
        <v>40.739232180223489</v>
      </c>
      <c r="BQ11" s="19">
        <f>IFERROR(INDEX(Sheet2!$1:$1048576,MATCH('Demand Viewer'!$B11&amp;'Demand Viewer'!$C$3,Sheet2!$D:$D,0),MATCH('Demand Viewer'!BQ$8,Sheet2!$1:$1,0)),"")</f>
        <v>42.001128413421128</v>
      </c>
      <c r="BR11" s="19">
        <f>IFERROR(INDEX(Sheet2!$1:$1048576,MATCH('Demand Viewer'!$B11&amp;'Demand Viewer'!$C$3,Sheet2!$D:$D,0),MATCH('Demand Viewer'!BR$8,Sheet2!$1:$1,0)),"")</f>
        <v>42.836904425288353</v>
      </c>
      <c r="BS11" s="19">
        <f>IFERROR(INDEX(Sheet2!$1:$1048576,MATCH('Demand Viewer'!$B11&amp;'Demand Viewer'!$C$3,Sheet2!$D:$D,0),MATCH('Demand Viewer'!BS$8,Sheet2!$1:$1,0)),"")</f>
        <v>43.118978801691938</v>
      </c>
      <c r="BT11" s="19">
        <f>IFERROR(INDEX(Sheet2!$1:$1048576,MATCH('Demand Viewer'!$B11&amp;'Demand Viewer'!$C$3,Sheet2!$D:$D,0),MATCH('Demand Viewer'!BT$8,Sheet2!$1:$1,0)),"")</f>
        <v>43.60263931474725</v>
      </c>
      <c r="BU11" s="19">
        <f>IFERROR(INDEX(Sheet2!$1:$1048576,MATCH('Demand Viewer'!$B11&amp;'Demand Viewer'!$C$3,Sheet2!$D:$D,0),MATCH('Demand Viewer'!BU$8,Sheet2!$1:$1,0)),"")</f>
        <v>44.230799805308081</v>
      </c>
      <c r="BV11" s="19">
        <f>IFERROR(INDEX(Sheet2!$1:$1048576,MATCH('Demand Viewer'!$B11&amp;'Demand Viewer'!$C$3,Sheet2!$D:$D,0),MATCH('Demand Viewer'!BV$8,Sheet2!$1:$1,0)),"")</f>
        <v>44.864188027927703</v>
      </c>
      <c r="BW11" s="19">
        <f>IFERROR(INDEX(Sheet2!$1:$1048576,MATCH('Demand Viewer'!$B11&amp;'Demand Viewer'!$C$3,Sheet2!$D:$D,0),MATCH('Demand Viewer'!BW$8,Sheet2!$1:$1,0)),"")</f>
        <v>45.533444284817875</v>
      </c>
      <c r="BX11" s="19">
        <f>IFERROR(INDEX(Sheet2!$1:$1048576,MATCH('Demand Viewer'!$B11&amp;'Demand Viewer'!$C$3,Sheet2!$D:$D,0),MATCH('Demand Viewer'!BX$8,Sheet2!$1:$1,0)),"")</f>
        <v>46.188477298362372</v>
      </c>
      <c r="BY11" s="19">
        <f>IFERROR(INDEX(Sheet2!$1:$1048576,MATCH('Demand Viewer'!$B11&amp;'Demand Viewer'!$C$3,Sheet2!$D:$D,0),MATCH('Demand Viewer'!BY$8,Sheet2!$1:$1,0)),"")</f>
        <v>46.852413964541398</v>
      </c>
      <c r="BZ11" s="19">
        <f>IFERROR(INDEX(Sheet2!$1:$1048576,MATCH('Demand Viewer'!$B11&amp;'Demand Viewer'!$C$3,Sheet2!$D:$D,0),MATCH('Demand Viewer'!BZ$8,Sheet2!$1:$1,0)),"")</f>
        <v>47.523477730663899</v>
      </c>
      <c r="CA11" s="19">
        <f>IFERROR(INDEX(Sheet2!$1:$1048576,MATCH('Demand Viewer'!$B11&amp;'Demand Viewer'!$C$3,Sheet2!$D:$D,0),MATCH('Demand Viewer'!CA$8,Sheet2!$1:$1,0)),"")</f>
        <v>48.196678533916817</v>
      </c>
      <c r="CB11" s="19">
        <f>IFERROR(INDEX(Sheet2!$1:$1048576,MATCH('Demand Viewer'!$B11&amp;'Demand Viewer'!$C$3,Sheet2!$D:$D,0),MATCH('Demand Viewer'!CB$8,Sheet2!$1:$1,0)),"")</f>
        <v>48.876440282319976</v>
      </c>
      <c r="CC11" s="19">
        <f>IFERROR(INDEX(Sheet2!$1:$1048576,MATCH('Demand Viewer'!$B11&amp;'Demand Viewer'!$C$3,Sheet2!$D:$D,0),MATCH('Demand Viewer'!CC$8,Sheet2!$1:$1,0)),"")</f>
        <v>49.559480672642607</v>
      </c>
      <c r="CD11" s="19">
        <f>IFERROR(INDEX(Sheet2!$1:$1048576,MATCH('Demand Viewer'!$B11&amp;'Demand Viewer'!$C$3,Sheet2!$D:$D,0),MATCH('Demand Viewer'!CD$8,Sheet2!$1:$1,0)),"")</f>
        <v>50.248830987247253</v>
      </c>
      <c r="CE11" s="19">
        <f>IFERROR(INDEX(Sheet2!$1:$1048576,MATCH('Demand Viewer'!$B11&amp;'Demand Viewer'!$C$3,Sheet2!$D:$D,0),MATCH('Demand Viewer'!CE$8,Sheet2!$1:$1,0)),"")</f>
        <v>50.935273948764696</v>
      </c>
      <c r="CF11" s="19">
        <f>IFERROR(INDEX(Sheet2!$1:$1048576,MATCH('Demand Viewer'!$B11&amp;'Demand Viewer'!$C$3,Sheet2!$D:$D,0),MATCH('Demand Viewer'!CF$8,Sheet2!$1:$1,0)),"")</f>
        <v>51.592849415654413</v>
      </c>
      <c r="CG11" s="19">
        <f>IFERROR(INDEX(Sheet2!$1:$1048576,MATCH('Demand Viewer'!$B11&amp;'Demand Viewer'!$C$3,Sheet2!$D:$D,0),MATCH('Demand Viewer'!CG$8,Sheet2!$1:$1,0)),"")</f>
        <v>52.248398973705918</v>
      </c>
      <c r="CH11" s="19">
        <f>IFERROR(INDEX(Sheet2!$1:$1048576,MATCH('Demand Viewer'!$B11&amp;'Demand Viewer'!$C$3,Sheet2!$D:$D,0),MATCH('Demand Viewer'!CH$8,Sheet2!$1:$1,0)),"")</f>
        <v>52.905626134991671</v>
      </c>
      <c r="CI11" s="19">
        <f>IFERROR(INDEX(Sheet2!$1:$1048576,MATCH('Demand Viewer'!$B11&amp;'Demand Viewer'!$C$3,Sheet2!$D:$D,0),MATCH('Demand Viewer'!CI$8,Sheet2!$1:$1,0)),"")</f>
        <v>53.565882565576949</v>
      </c>
      <c r="CJ11" s="19">
        <f>IFERROR(INDEX(Sheet2!$1:$1048576,MATCH('Demand Viewer'!$B11&amp;'Demand Viewer'!$C$3,Sheet2!$D:$D,0),MATCH('Demand Viewer'!CJ$8,Sheet2!$1:$1,0)),"")</f>
        <v>54.230953580510075</v>
      </c>
      <c r="CK11" s="19">
        <f>IFERROR(INDEX(Sheet2!$1:$1048576,MATCH('Demand Viewer'!$B11&amp;'Demand Viewer'!$C$3,Sheet2!$D:$D,0),MATCH('Demand Viewer'!CK$8,Sheet2!$1:$1,0)),"")</f>
        <v>54.996631966841655</v>
      </c>
      <c r="CL11" s="19">
        <f>IFERROR(INDEX(Sheet2!$1:$1048576,MATCH('Demand Viewer'!$B11&amp;'Demand Viewer'!$C$3,Sheet2!$D:$D,0),MATCH('Demand Viewer'!CL$8,Sheet2!$1:$1,0)),"")</f>
        <v>55.650054274028356</v>
      </c>
      <c r="CM11" s="19">
        <f>IFERROR(INDEX(Sheet2!$1:$1048576,MATCH('Demand Viewer'!$B11&amp;'Demand Viewer'!$C$3,Sheet2!$D:$D,0),MATCH('Demand Viewer'!CM$8,Sheet2!$1:$1,0)),"")</f>
        <v>56.321223391884644</v>
      </c>
      <c r="CN11" s="19">
        <f>IFERROR(INDEX(Sheet2!$1:$1048576,MATCH('Demand Viewer'!$B11&amp;'Demand Viewer'!$C$3,Sheet2!$D:$D,0),MATCH('Demand Viewer'!CN$8,Sheet2!$1:$1,0)),"")</f>
        <v>57.009269652126136</v>
      </c>
      <c r="CO11" s="19">
        <f>IFERROR(INDEX(Sheet2!$1:$1048576,MATCH('Demand Viewer'!$B11&amp;'Demand Viewer'!$C$3,Sheet2!$D:$D,0),MATCH('Demand Viewer'!CO$8,Sheet2!$1:$1,0)),"")</f>
        <v>57.713432134985148</v>
      </c>
    </row>
    <row r="12" spans="1:94" x14ac:dyDescent="0.2">
      <c r="B12" s="84" t="s">
        <v>30</v>
      </c>
      <c r="C12" s="85" t="str">
        <f>IF($B12="Total Nutrient Consumption","Million Nutrient Tonnes",INDEX(Sheet2!$A:$B,MATCH('Demand Viewer'!$B12,Sheet2!$A:$A,0),2))</f>
        <v>Million Nutrient Tonnes</v>
      </c>
      <c r="D12" s="19">
        <f t="shared" ref="D12:AI12" si="9">IF(SUM(D$9:D$11)=0,"",SUM(D$9:D$11))</f>
        <v>31.632100000000001</v>
      </c>
      <c r="E12" s="19">
        <f t="shared" si="9"/>
        <v>34.016899999999993</v>
      </c>
      <c r="F12" s="19">
        <f t="shared" si="9"/>
        <v>37.3782</v>
      </c>
      <c r="G12" s="19">
        <f t="shared" si="9"/>
        <v>41.133899999999997</v>
      </c>
      <c r="H12" s="19">
        <f t="shared" si="9"/>
        <v>46.268699999999995</v>
      </c>
      <c r="I12" s="19">
        <f t="shared" si="9"/>
        <v>51.278800000000004</v>
      </c>
      <c r="J12" s="19">
        <f t="shared" si="9"/>
        <v>55.323799999999991</v>
      </c>
      <c r="K12" s="19">
        <f t="shared" si="9"/>
        <v>59.037500000000001</v>
      </c>
      <c r="L12" s="19">
        <f t="shared" si="9"/>
        <v>62.363400000000006</v>
      </c>
      <c r="M12" s="19">
        <f t="shared" si="9"/>
        <v>68.346099999999993</v>
      </c>
      <c r="N12" s="19">
        <f t="shared" si="9"/>
        <v>72.033400000000015</v>
      </c>
      <c r="O12" s="19">
        <f t="shared" si="9"/>
        <v>77.799000000000007</v>
      </c>
      <c r="P12" s="19">
        <f t="shared" si="9"/>
        <v>84.437400000000011</v>
      </c>
      <c r="Q12" s="19">
        <f t="shared" si="9"/>
        <v>81.336699999999993</v>
      </c>
      <c r="R12" s="19">
        <f t="shared" si="9"/>
        <v>89.102900000000005</v>
      </c>
      <c r="S12" s="19">
        <f t="shared" si="9"/>
        <v>96.4863</v>
      </c>
      <c r="T12" s="19">
        <f t="shared" si="9"/>
        <v>101.08260000000001</v>
      </c>
      <c r="U12" s="19">
        <f t="shared" si="9"/>
        <v>107.96789999999999</v>
      </c>
      <c r="V12" s="19">
        <f t="shared" si="9"/>
        <v>112.6405</v>
      </c>
      <c r="W12" s="19">
        <f t="shared" si="9"/>
        <v>116.15979999999999</v>
      </c>
      <c r="X12" s="19">
        <f t="shared" si="9"/>
        <v>114.7946</v>
      </c>
      <c r="Y12" s="19">
        <f t="shared" si="9"/>
        <v>114.48259999999999</v>
      </c>
      <c r="Z12" s="19">
        <f t="shared" si="9"/>
        <v>124.9464</v>
      </c>
      <c r="AA12" s="19">
        <f t="shared" si="9"/>
        <v>130.53949999999998</v>
      </c>
      <c r="AB12" s="19">
        <f t="shared" si="9"/>
        <v>128.65940000000001</v>
      </c>
      <c r="AC12" s="19">
        <f t="shared" si="9"/>
        <v>132.75760000000002</v>
      </c>
      <c r="AD12" s="19">
        <f t="shared" si="9"/>
        <v>138.7396</v>
      </c>
      <c r="AE12" s="19">
        <f t="shared" si="9"/>
        <v>144.33939999999998</v>
      </c>
      <c r="AF12" s="19">
        <f t="shared" si="9"/>
        <v>142.42229999999998</v>
      </c>
      <c r="AG12" s="19">
        <f t="shared" si="9"/>
        <v>136.93439999999998</v>
      </c>
      <c r="AH12" s="19">
        <f t="shared" si="9"/>
        <v>134.0848</v>
      </c>
      <c r="AI12" s="19">
        <f t="shared" si="9"/>
        <v>125.19109999999999</v>
      </c>
      <c r="AJ12" s="19">
        <f t="shared" ref="AJ12:BO12" si="10">IF(SUM(AJ$9:AJ$11)=0,"",SUM(AJ$9:AJ$11))</f>
        <v>120.21650000000001</v>
      </c>
      <c r="AK12" s="19">
        <f t="shared" si="10"/>
        <v>121.73660000000001</v>
      </c>
      <c r="AL12" s="19">
        <f t="shared" si="10"/>
        <v>129.76100000000002</v>
      </c>
      <c r="AM12" s="19">
        <f t="shared" si="10"/>
        <v>134.1815</v>
      </c>
      <c r="AN12" s="19">
        <f t="shared" si="10"/>
        <v>136.88220000000001</v>
      </c>
      <c r="AO12" s="19">
        <f t="shared" si="10"/>
        <v>137.81050000000002</v>
      </c>
      <c r="AP12" s="19">
        <f t="shared" si="10"/>
        <v>140.1011</v>
      </c>
      <c r="AQ12" s="19">
        <f t="shared" si="10"/>
        <v>135.960646152197</v>
      </c>
      <c r="AR12" s="19">
        <f t="shared" si="10"/>
        <v>138.88735463159591</v>
      </c>
      <c r="AS12" s="19">
        <f t="shared" si="10"/>
        <v>141.99324167933744</v>
      </c>
      <c r="AT12" s="19">
        <f t="shared" si="10"/>
        <v>147.26445345852434</v>
      </c>
      <c r="AU12" s="19">
        <f t="shared" si="10"/>
        <v>154.01322119766195</v>
      </c>
      <c r="AV12" s="19">
        <f t="shared" si="10"/>
        <v>152.54536749670618</v>
      </c>
      <c r="AW12" s="19">
        <f t="shared" si="10"/>
        <v>159.14729943017221</v>
      </c>
      <c r="AX12" s="19">
        <f t="shared" si="10"/>
        <v>163.34053414544107</v>
      </c>
      <c r="AY12" s="19">
        <f t="shared" si="10"/>
        <v>148.62045351928913</v>
      </c>
      <c r="AZ12" s="19">
        <f t="shared" si="10"/>
        <v>160.6435258649046</v>
      </c>
      <c r="BA12" s="19">
        <f t="shared" si="10"/>
        <v>170.12305868083237</v>
      </c>
      <c r="BB12" s="19">
        <f t="shared" si="10"/>
        <v>177.22504084143847</v>
      </c>
      <c r="BC12" s="19">
        <f t="shared" si="10"/>
        <v>178.78045881842516</v>
      </c>
      <c r="BD12" s="19">
        <f t="shared" si="10"/>
        <v>182.98921338822728</v>
      </c>
      <c r="BE12" s="19">
        <f t="shared" si="10"/>
        <v>189.3422109562311</v>
      </c>
      <c r="BF12" s="19">
        <f t="shared" si="10"/>
        <v>187.70992068491745</v>
      </c>
      <c r="BG12" s="19">
        <f t="shared" si="10"/>
        <v>190.6292656158447</v>
      </c>
      <c r="BH12" s="19">
        <f t="shared" si="10"/>
        <v>194.18759104282213</v>
      </c>
      <c r="BI12" s="19">
        <f t="shared" si="10"/>
        <v>191.57672544713699</v>
      </c>
      <c r="BJ12" s="19">
        <f t="shared" si="10"/>
        <v>191.6493088020961</v>
      </c>
      <c r="BK12" s="19">
        <f t="shared" si="10"/>
        <v>200.27264022815643</v>
      </c>
      <c r="BL12" s="19">
        <f t="shared" si="10"/>
        <v>201.36437152193835</v>
      </c>
      <c r="BM12" s="19">
        <f t="shared" si="10"/>
        <v>193.53663428491021</v>
      </c>
      <c r="BN12" s="19">
        <f t="shared" si="10"/>
        <v>198.35849352968489</v>
      </c>
      <c r="BO12" s="19">
        <f t="shared" si="10"/>
        <v>204.94218071964235</v>
      </c>
      <c r="BP12" s="19">
        <f t="shared" ref="BP12:CO12" si="11">IF(SUM(BP$9:BP$11)=0,"",SUM(BP$9:BP$11))</f>
        <v>209.31133665511388</v>
      </c>
      <c r="BQ12" s="19">
        <f t="shared" si="11"/>
        <v>212.45940662771298</v>
      </c>
      <c r="BR12" s="19">
        <f t="shared" si="11"/>
        <v>217.0246870660776</v>
      </c>
      <c r="BS12" s="19">
        <f t="shared" si="11"/>
        <v>219.00353268678577</v>
      </c>
      <c r="BT12" s="19">
        <f t="shared" si="11"/>
        <v>222.92909697068606</v>
      </c>
      <c r="BU12" s="19">
        <f t="shared" si="11"/>
        <v>225.61347960780716</v>
      </c>
      <c r="BV12" s="19">
        <f t="shared" si="11"/>
        <v>228.29357674215734</v>
      </c>
      <c r="BW12" s="19">
        <f t="shared" si="11"/>
        <v>231.10045562555078</v>
      </c>
      <c r="BX12" s="19">
        <f t="shared" si="11"/>
        <v>233.85671401449781</v>
      </c>
      <c r="BY12" s="19">
        <f t="shared" si="11"/>
        <v>236.64718179098608</v>
      </c>
      <c r="BZ12" s="19">
        <f t="shared" si="11"/>
        <v>239.46706458138186</v>
      </c>
      <c r="CA12" s="19">
        <f t="shared" si="11"/>
        <v>242.28182603806877</v>
      </c>
      <c r="CB12" s="19">
        <f t="shared" si="11"/>
        <v>245.12027138140746</v>
      </c>
      <c r="CC12" s="19">
        <f t="shared" si="11"/>
        <v>247.97233677003942</v>
      </c>
      <c r="CD12" s="19">
        <f t="shared" si="11"/>
        <v>250.84914245901822</v>
      </c>
      <c r="CE12" s="19">
        <f t="shared" si="11"/>
        <v>253.68665078317881</v>
      </c>
      <c r="CF12" s="19">
        <f t="shared" si="11"/>
        <v>256.38646452297058</v>
      </c>
      <c r="CG12" s="19">
        <f t="shared" si="11"/>
        <v>259.04999478878324</v>
      </c>
      <c r="CH12" s="19">
        <f t="shared" si="11"/>
        <v>261.69179129474946</v>
      </c>
      <c r="CI12" s="19">
        <f t="shared" si="11"/>
        <v>264.32591030030943</v>
      </c>
      <c r="CJ12" s="19">
        <f t="shared" si="11"/>
        <v>266.95854133917754</v>
      </c>
      <c r="CK12" s="19">
        <f t="shared" si="11"/>
        <v>270.24713624564993</v>
      </c>
      <c r="CL12" s="19">
        <f t="shared" si="11"/>
        <v>272.73489613845101</v>
      </c>
      <c r="CM12" s="19">
        <f t="shared" si="11"/>
        <v>275.25918525377449</v>
      </c>
      <c r="CN12" s="19">
        <f t="shared" si="11"/>
        <v>277.81846756571275</v>
      </c>
      <c r="CO12" s="19">
        <f t="shared" si="11"/>
        <v>280.4043841118289</v>
      </c>
    </row>
    <row r="13" spans="1:94" x14ac:dyDescent="0.2">
      <c r="B13" s="84" t="s">
        <v>23</v>
      </c>
      <c r="C13" s="85" t="str">
        <f>INDEX(Sheet2!$A:$B,MATCH('Demand Viewer'!$B13,Sheet2!$A:$A,0),2)</f>
        <v>Million Tonnes</v>
      </c>
      <c r="D13" s="27">
        <f>IFERROR(INDEX(Sheet2!$1:$1048576,MATCH('Demand Viewer'!$B13&amp;'Demand Viewer'!$C$3,Sheet2!$D:$D,0),MATCH('Demand Viewer'!D$8,Sheet2!$1:$1,0)),"")</f>
        <v>2296.1985334140227</v>
      </c>
      <c r="E13" s="27">
        <f>IFERROR(INDEX(Sheet2!$1:$1048576,MATCH('Demand Viewer'!$B13&amp;'Demand Viewer'!$C$3,Sheet2!$D:$D,0),MATCH('Demand Viewer'!E$8,Sheet2!$1:$1,0)),"")</f>
        <v>2342.9511062044003</v>
      </c>
      <c r="F13" s="27">
        <f>IFERROR(INDEX(Sheet2!$1:$1048576,MATCH('Demand Viewer'!$B13&amp;'Demand Viewer'!$C$3,Sheet2!$D:$D,0),MATCH('Demand Viewer'!F$8,Sheet2!$1:$1,0)),"")</f>
        <v>2385.2674013447891</v>
      </c>
      <c r="G13" s="27">
        <f>IFERROR(INDEX(Sheet2!$1:$1048576,MATCH('Demand Viewer'!$B13&amp;'Demand Viewer'!$C$3,Sheet2!$D:$D,0),MATCH('Demand Viewer'!G$8,Sheet2!$1:$1,0)),"")</f>
        <v>2552.3906589681551</v>
      </c>
      <c r="H13" s="27">
        <f>IFERROR(INDEX(Sheet2!$1:$1048576,MATCH('Demand Viewer'!$B13&amp;'Demand Viewer'!$C$3,Sheet2!$D:$D,0),MATCH('Demand Viewer'!H$8,Sheet2!$1:$1,0)),"")</f>
        <v>2600.709694196461</v>
      </c>
      <c r="I13" s="27">
        <f>IFERROR(INDEX(Sheet2!$1:$1048576,MATCH('Demand Viewer'!$B13&amp;'Demand Viewer'!$C$3,Sheet2!$D:$D,0),MATCH('Demand Viewer'!I$8,Sheet2!$1:$1,0)),"")</f>
        <v>2722.8384264093716</v>
      </c>
      <c r="J13" s="27">
        <f>IFERROR(INDEX(Sheet2!$1:$1048576,MATCH('Demand Viewer'!$B13&amp;'Demand Viewer'!$C$3,Sheet2!$D:$D,0),MATCH('Demand Viewer'!J$8,Sheet2!$1:$1,0)),"")</f>
        <v>2807.8341482289516</v>
      </c>
      <c r="K13" s="27">
        <f>IFERROR(INDEX(Sheet2!$1:$1048576,MATCH('Demand Viewer'!$B13&amp;'Demand Viewer'!$C$3,Sheet2!$D:$D,0),MATCH('Demand Viewer'!K$8,Sheet2!$1:$1,0)),"")</f>
        <v>2869.552630202506</v>
      </c>
      <c r="L13" s="27">
        <f>IFERROR(INDEX(Sheet2!$1:$1048576,MATCH('Demand Viewer'!$B13&amp;'Demand Viewer'!$C$3,Sheet2!$D:$D,0),MATCH('Demand Viewer'!L$8,Sheet2!$1:$1,0)),"")</f>
        <v>2875.0482117152624</v>
      </c>
      <c r="M13" s="27">
        <f>IFERROR(INDEX(Sheet2!$1:$1048576,MATCH('Demand Viewer'!$B13&amp;'Demand Viewer'!$C$3,Sheet2!$D:$D,0),MATCH('Demand Viewer'!M$8,Sheet2!$1:$1,0)),"")</f>
        <v>3020.2305230944935</v>
      </c>
      <c r="N13" s="27">
        <f>IFERROR(INDEX(Sheet2!$1:$1048576,MATCH('Demand Viewer'!$B13&amp;'Demand Viewer'!$C$3,Sheet2!$D:$D,0),MATCH('Demand Viewer'!N$8,Sheet2!$1:$1,0)),"")</f>
        <v>3088.3000940072388</v>
      </c>
      <c r="O13" s="27">
        <f>IFERROR(INDEX(Sheet2!$1:$1048576,MATCH('Demand Viewer'!$B13&amp;'Demand Viewer'!$C$3,Sheet2!$D:$D,0),MATCH('Demand Viewer'!O$8,Sheet2!$1:$1,0)),"")</f>
        <v>3038.3894171482202</v>
      </c>
      <c r="P13" s="27">
        <f>IFERROR(INDEX(Sheet2!$1:$1048576,MATCH('Demand Viewer'!$B13&amp;'Demand Viewer'!$C$3,Sheet2!$D:$D,0),MATCH('Demand Viewer'!P$8,Sheet2!$1:$1,0)),"")</f>
        <v>3274.2361301518349</v>
      </c>
      <c r="Q13" s="27">
        <f>IFERROR(INDEX(Sheet2!$1:$1048576,MATCH('Demand Viewer'!$B13&amp;'Demand Viewer'!$C$3,Sheet2!$D:$D,0),MATCH('Demand Viewer'!Q$8,Sheet2!$1:$1,0)),"")</f>
        <v>3243.0308976497754</v>
      </c>
      <c r="R13" s="27">
        <f>IFERROR(INDEX(Sheet2!$1:$1048576,MATCH('Demand Viewer'!$B13&amp;'Demand Viewer'!$C$3,Sheet2!$D:$D,0),MATCH('Demand Viewer'!R$8,Sheet2!$1:$1,0)),"")</f>
        <v>3334.3702716731841</v>
      </c>
      <c r="S13" s="27">
        <f>IFERROR(INDEX(Sheet2!$1:$1048576,MATCH('Demand Viewer'!$B13&amp;'Demand Viewer'!$C$3,Sheet2!$D:$D,0),MATCH('Demand Viewer'!S$8,Sheet2!$1:$1,0)),"")</f>
        <v>3507.6197953390974</v>
      </c>
      <c r="T13" s="27">
        <f>IFERROR(INDEX(Sheet2!$1:$1048576,MATCH('Demand Viewer'!$B13&amp;'Demand Viewer'!$C$3,Sheet2!$D:$D,0),MATCH('Demand Viewer'!T$8,Sheet2!$1:$1,0)),"")</f>
        <v>3582.8829809704539</v>
      </c>
      <c r="U13" s="27">
        <f>IFERROR(INDEX(Sheet2!$1:$1048576,MATCH('Demand Viewer'!$B13&amp;'Demand Viewer'!$C$3,Sheet2!$D:$D,0),MATCH('Demand Viewer'!U$8,Sheet2!$1:$1,0)),"")</f>
        <v>3782.630229509924</v>
      </c>
      <c r="V13" s="27">
        <f>IFERROR(INDEX(Sheet2!$1:$1048576,MATCH('Demand Viewer'!$B13&amp;'Demand Viewer'!$C$3,Sheet2!$D:$D,0),MATCH('Demand Viewer'!V$8,Sheet2!$1:$1,0)),"")</f>
        <v>3753.502871324532</v>
      </c>
      <c r="W13" s="27">
        <f>IFERROR(INDEX(Sheet2!$1:$1048576,MATCH('Demand Viewer'!$B13&amp;'Demand Viewer'!$C$3,Sheet2!$D:$D,0),MATCH('Demand Viewer'!W$8,Sheet2!$1:$1,0)),"")</f>
        <v>3658.7451941132563</v>
      </c>
      <c r="X13" s="27">
        <f>IFERROR(INDEX(Sheet2!$1:$1048576,MATCH('Demand Viewer'!$B13&amp;'Demand Viewer'!$C$3,Sheet2!$D:$D,0),MATCH('Demand Viewer'!X$8,Sheet2!$1:$1,0)),"")</f>
        <v>3864.4544895365802</v>
      </c>
      <c r="Y13" s="27">
        <f>IFERROR(INDEX(Sheet2!$1:$1048576,MATCH('Demand Viewer'!$B13&amp;'Demand Viewer'!$C$3,Sheet2!$D:$D,0),MATCH('Demand Viewer'!Y$8,Sheet2!$1:$1,0)),"")</f>
        <v>4079.6084367392104</v>
      </c>
      <c r="Z13" s="27">
        <f>IFERROR(INDEX(Sheet2!$1:$1048576,MATCH('Demand Viewer'!$B13&amp;'Demand Viewer'!$C$3,Sheet2!$D:$D,0),MATCH('Demand Viewer'!Z$8,Sheet2!$1:$1,0)),"")</f>
        <v>3977.4980824777881</v>
      </c>
      <c r="AA13" s="27">
        <f>IFERROR(INDEX(Sheet2!$1:$1048576,MATCH('Demand Viewer'!$B13&amp;'Demand Viewer'!$C$3,Sheet2!$D:$D,0),MATCH('Demand Viewer'!AA$8,Sheet2!$1:$1,0)),"")</f>
        <v>4246.1365388879831</v>
      </c>
      <c r="AB13" s="27">
        <f>IFERROR(INDEX(Sheet2!$1:$1048576,MATCH('Demand Viewer'!$B13&amp;'Demand Viewer'!$C$3,Sheet2!$D:$D,0),MATCH('Demand Viewer'!AB$8,Sheet2!$1:$1,0)),"")</f>
        <v>4290.109658125958</v>
      </c>
      <c r="AC13" s="27">
        <f>IFERROR(INDEX(Sheet2!$1:$1048576,MATCH('Demand Viewer'!$B13&amp;'Demand Viewer'!$C$3,Sheet2!$D:$D,0),MATCH('Demand Viewer'!AC$8,Sheet2!$1:$1,0)),"")</f>
        <v>4318.0273853612207</v>
      </c>
      <c r="AD13" s="27">
        <f>IFERROR(INDEX(Sheet2!$1:$1048576,MATCH('Demand Viewer'!$B13&amp;'Demand Viewer'!$C$3,Sheet2!$D:$D,0),MATCH('Demand Viewer'!AD$8,Sheet2!$1:$1,0)),"")</f>
        <v>4364.1945213667213</v>
      </c>
      <c r="AE13" s="27">
        <f>IFERROR(INDEX(Sheet2!$1:$1048576,MATCH('Demand Viewer'!$B13&amp;'Demand Viewer'!$C$3,Sheet2!$D:$D,0),MATCH('Demand Viewer'!AE$8,Sheet2!$1:$1,0)),"")</f>
        <v>4319.6136738144151</v>
      </c>
      <c r="AF13" s="27">
        <f>IFERROR(INDEX(Sheet2!$1:$1048576,MATCH('Demand Viewer'!$B13&amp;'Demand Viewer'!$C$3,Sheet2!$D:$D,0),MATCH('Demand Viewer'!AF$8,Sheet2!$1:$1,0)),"")</f>
        <v>4558.7932307671308</v>
      </c>
      <c r="AG13" s="27">
        <f>IFERROR(INDEX(Sheet2!$1:$1048576,MATCH('Demand Viewer'!$B13&amp;'Demand Viewer'!$C$3,Sheet2!$D:$D,0),MATCH('Demand Viewer'!AG$8,Sheet2!$1:$1,0)),"")</f>
        <v>4687.2018742939317</v>
      </c>
      <c r="AH13" s="27">
        <f>IFERROR(INDEX(Sheet2!$1:$1048576,MATCH('Demand Viewer'!$B13&amp;'Demand Viewer'!$C$3,Sheet2!$D:$D,0),MATCH('Demand Viewer'!AH$8,Sheet2!$1:$1,0)),"")</f>
        <v>4642.1574618994027</v>
      </c>
      <c r="AI13" s="27">
        <f>IFERROR(INDEX(Sheet2!$1:$1048576,MATCH('Demand Viewer'!$B13&amp;'Demand Viewer'!$C$3,Sheet2!$D:$D,0),MATCH('Demand Viewer'!AI$8,Sheet2!$1:$1,0)),"")</f>
        <v>4823.8771175034835</v>
      </c>
      <c r="AJ13" s="27">
        <f>IFERROR(INDEX(Sheet2!$1:$1048576,MATCH('Demand Viewer'!$B13&amp;'Demand Viewer'!$C$3,Sheet2!$D:$D,0),MATCH('Demand Viewer'!AJ$8,Sheet2!$1:$1,0)),"")</f>
        <v>4741.4532024146192</v>
      </c>
      <c r="AK13" s="27">
        <f>IFERROR(INDEX(Sheet2!$1:$1048576,MATCH('Demand Viewer'!$B13&amp;'Demand Viewer'!$C$3,Sheet2!$D:$D,0),MATCH('Demand Viewer'!AK$8,Sheet2!$1:$1,0)),"")</f>
        <v>4849.7607464815064</v>
      </c>
      <c r="AL13" s="27">
        <f>IFERROR(INDEX(Sheet2!$1:$1048576,MATCH('Demand Viewer'!$B13&amp;'Demand Viewer'!$C$3,Sheet2!$D:$D,0),MATCH('Demand Viewer'!AL$8,Sheet2!$1:$1,0)),"")</f>
        <v>4954.6856287126684</v>
      </c>
      <c r="AM13" s="27">
        <f>IFERROR(INDEX(Sheet2!$1:$1048576,MATCH('Demand Viewer'!$B13&amp;'Demand Viewer'!$C$3,Sheet2!$D:$D,0),MATCH('Demand Viewer'!AM$8,Sheet2!$1:$1,0)),"")</f>
        <v>5250.4786269073793</v>
      </c>
      <c r="AN13" s="27">
        <f>IFERROR(INDEX(Sheet2!$1:$1048576,MATCH('Demand Viewer'!$B13&amp;'Demand Viewer'!$C$3,Sheet2!$D:$D,0),MATCH('Demand Viewer'!AN$8,Sheet2!$1:$1,0)),"")</f>
        <v>5317.1681579852302</v>
      </c>
      <c r="AO13" s="27">
        <f>IFERROR(INDEX(Sheet2!$1:$1048576,MATCH('Demand Viewer'!$B13&amp;'Demand Viewer'!$C$3,Sheet2!$D:$D,0),MATCH('Demand Viewer'!AO$8,Sheet2!$1:$1,0)),"")</f>
        <v>5400.8277297741606</v>
      </c>
      <c r="AP13" s="27">
        <f>IFERROR(INDEX(Sheet2!$1:$1048576,MATCH('Demand Viewer'!$B13&amp;'Demand Viewer'!$C$3,Sheet2!$D:$D,0),MATCH('Demand Viewer'!AP$8,Sheet2!$1:$1,0)),"")</f>
        <v>5551.6126284465518</v>
      </c>
      <c r="AQ13" s="27">
        <f>IFERROR(INDEX(Sheet2!$1:$1048576,MATCH('Demand Viewer'!$B13&amp;'Demand Viewer'!$C$3,Sheet2!$D:$D,0),MATCH('Demand Viewer'!AQ$8,Sheet2!$1:$1,0)),"")</f>
        <v>5539.4456970402225</v>
      </c>
      <c r="AR13" s="27">
        <f>IFERROR(INDEX(Sheet2!$1:$1048576,MATCH('Demand Viewer'!$B13&amp;'Demand Viewer'!$C$3,Sheet2!$D:$D,0),MATCH('Demand Viewer'!AR$8,Sheet2!$1:$1,0)),"")</f>
        <v>5624.8590465784355</v>
      </c>
      <c r="AS13" s="27">
        <f>IFERROR(INDEX(Sheet2!$1:$1048576,MATCH('Demand Viewer'!$B13&amp;'Demand Viewer'!$C$3,Sheet2!$D:$D,0),MATCH('Demand Viewer'!AS$8,Sheet2!$1:$1,0)),"")</f>
        <v>5689.3421851109497</v>
      </c>
      <c r="AT13" s="27">
        <f>IFERROR(INDEX(Sheet2!$1:$1048576,MATCH('Demand Viewer'!$B13&amp;'Demand Viewer'!$C$3,Sheet2!$D:$D,0),MATCH('Demand Viewer'!AT$8,Sheet2!$1:$1,0)),"")</f>
        <v>5837.202650166776</v>
      </c>
      <c r="AU13" s="27">
        <f>IFERROR(INDEX(Sheet2!$1:$1048576,MATCH('Demand Viewer'!$B13&amp;'Demand Viewer'!$C$3,Sheet2!$D:$D,0),MATCH('Demand Viewer'!AU$8,Sheet2!$1:$1,0)),"")</f>
        <v>6077.5908665775951</v>
      </c>
      <c r="AV13" s="27">
        <f>IFERROR(INDEX(Sheet2!$1:$1048576,MATCH('Demand Viewer'!$B13&amp;'Demand Viewer'!$C$3,Sheet2!$D:$D,0),MATCH('Demand Viewer'!AV$8,Sheet2!$1:$1,0)),"")</f>
        <v>6119.8552169448285</v>
      </c>
      <c r="AW13" s="27">
        <f>IFERROR(INDEX(Sheet2!$1:$1048576,MATCH('Demand Viewer'!$B13&amp;'Demand Viewer'!$C$3,Sheet2!$D:$D,0),MATCH('Demand Viewer'!AW$8,Sheet2!$1:$1,0)),"")</f>
        <v>6235.9262112738852</v>
      </c>
      <c r="AX13" s="27">
        <f>IFERROR(INDEX(Sheet2!$1:$1048576,MATCH('Demand Viewer'!$B13&amp;'Demand Viewer'!$C$3,Sheet2!$D:$D,0),MATCH('Demand Viewer'!AX$8,Sheet2!$1:$1,0)),"")</f>
        <v>6558.2368179087744</v>
      </c>
      <c r="AY13" s="27">
        <f>IFERROR(INDEX(Sheet2!$1:$1048576,MATCH('Demand Viewer'!$B13&amp;'Demand Viewer'!$C$3,Sheet2!$D:$D,0),MATCH('Demand Viewer'!AY$8,Sheet2!$1:$1,0)),"")</f>
        <v>6894.3250174151617</v>
      </c>
      <c r="AZ13" s="27">
        <f>IFERROR(INDEX(Sheet2!$1:$1048576,MATCH('Demand Viewer'!$B13&amp;'Demand Viewer'!$C$3,Sheet2!$D:$D,0),MATCH('Demand Viewer'!AZ$8,Sheet2!$1:$1,0)),"")</f>
        <v>6853.6828216443264</v>
      </c>
      <c r="BA13" s="27">
        <f>IFERROR(INDEX(Sheet2!$1:$1048576,MATCH('Demand Viewer'!$B13&amp;'Demand Viewer'!$C$3,Sheet2!$D:$D,0),MATCH('Demand Viewer'!BA$8,Sheet2!$1:$1,0)),"")</f>
        <v>6949.6517815899397</v>
      </c>
      <c r="BB13" s="27">
        <f>IFERROR(INDEX(Sheet2!$1:$1048576,MATCH('Demand Viewer'!$B13&amp;'Demand Viewer'!$C$3,Sheet2!$D:$D,0),MATCH('Demand Viewer'!BB$8,Sheet2!$1:$1,0)),"")</f>
        <v>7377.0144876001204</v>
      </c>
      <c r="BC13" s="27">
        <f>IFERROR(INDEX(Sheet2!$1:$1048576,MATCH('Demand Viewer'!$B13&amp;'Demand Viewer'!$C$3,Sheet2!$D:$D,0),MATCH('Demand Viewer'!BC$8,Sheet2!$1:$1,0)),"")</f>
        <v>7395.0083915256009</v>
      </c>
      <c r="BD13" s="27">
        <f>IFERROR(INDEX(Sheet2!$1:$1048576,MATCH('Demand Viewer'!$B13&amp;'Demand Viewer'!$C$3,Sheet2!$D:$D,0),MATCH('Demand Viewer'!BD$8,Sheet2!$1:$1,0)),"")</f>
        <v>7540.9878845730109</v>
      </c>
      <c r="BE13" s="27">
        <f>IFERROR(INDEX(Sheet2!$1:$1048576,MATCH('Demand Viewer'!$B13&amp;'Demand Viewer'!$C$3,Sheet2!$D:$D,0),MATCH('Demand Viewer'!BE$8,Sheet2!$1:$1,0)),"")</f>
        <v>7674.719402133579</v>
      </c>
      <c r="BF13" s="27">
        <f>IFERROR(INDEX(Sheet2!$1:$1048576,MATCH('Demand Viewer'!$B13&amp;'Demand Viewer'!$C$3,Sheet2!$D:$D,0),MATCH('Demand Viewer'!BF$8,Sheet2!$1:$1,0)),"")</f>
        <v>7820.8342849211485</v>
      </c>
      <c r="BG13" s="27">
        <f>IFERROR(INDEX(Sheet2!$1:$1048576,MATCH('Demand Viewer'!$B13&amp;'Demand Viewer'!$C$3,Sheet2!$D:$D,0),MATCH('Demand Viewer'!BG$8,Sheet2!$1:$1,0)),"")</f>
        <v>7983.1393825925306</v>
      </c>
      <c r="BH13" s="27">
        <f>IFERROR(INDEX(Sheet2!$1:$1048576,MATCH('Demand Viewer'!$B13&amp;'Demand Viewer'!$C$3,Sheet2!$D:$D,0),MATCH('Demand Viewer'!BH$8,Sheet2!$1:$1,0)),"")</f>
        <v>8119.5388781825286</v>
      </c>
      <c r="BI13" s="27">
        <f>IFERROR(INDEX(Sheet2!$1:$1048576,MATCH('Demand Viewer'!$B13&amp;'Demand Viewer'!$C$3,Sheet2!$D:$D,0),MATCH('Demand Viewer'!BI$8,Sheet2!$1:$1,0)),"")</f>
        <v>8245.8594835539698</v>
      </c>
      <c r="BJ13" s="27">
        <f>IFERROR(INDEX(Sheet2!$1:$1048576,MATCH('Demand Viewer'!$B13&amp;'Demand Viewer'!$C$3,Sheet2!$D:$D,0),MATCH('Demand Viewer'!BJ$8,Sheet2!$1:$1,0)),"")</f>
        <v>8389.1086345813674</v>
      </c>
      <c r="BK13" s="27">
        <f>IFERROR(INDEX(Sheet2!$1:$1048576,MATCH('Demand Viewer'!$B13&amp;'Demand Viewer'!$C$3,Sheet2!$D:$D,0),MATCH('Demand Viewer'!BK$8,Sheet2!$1:$1,0)),"")</f>
        <v>8534.4162204024014</v>
      </c>
      <c r="BL13" s="27">
        <f>IFERROR(INDEX(Sheet2!$1:$1048576,MATCH('Demand Viewer'!$B13&amp;'Demand Viewer'!$C$3,Sheet2!$D:$D,0),MATCH('Demand Viewer'!BL$8,Sheet2!$1:$1,0)),"")</f>
        <v>8677.77852893196</v>
      </c>
      <c r="BM13" s="27">
        <f>IFERROR(INDEX(Sheet2!$1:$1048576,MATCH('Demand Viewer'!$B13&amp;'Demand Viewer'!$C$3,Sheet2!$D:$D,0),MATCH('Demand Viewer'!BM$8,Sheet2!$1:$1,0)),"")</f>
        <v>8817.6557096763354</v>
      </c>
      <c r="BN13" s="27">
        <f>IFERROR(INDEX(Sheet2!$1:$1048576,MATCH('Demand Viewer'!$B13&amp;'Demand Viewer'!$C$3,Sheet2!$D:$D,0),MATCH('Demand Viewer'!BN$8,Sheet2!$1:$1,0)),"")</f>
        <v>8958.5990452140104</v>
      </c>
      <c r="BO13" s="27">
        <f>IFERROR(INDEX(Sheet2!$1:$1048576,MATCH('Demand Viewer'!$B13&amp;'Demand Viewer'!$C$3,Sheet2!$D:$D,0),MATCH('Demand Viewer'!BO$8,Sheet2!$1:$1,0)),"")</f>
        <v>9099.4398845565411</v>
      </c>
      <c r="BP13" s="27">
        <f>IFERROR(INDEX(Sheet2!$1:$1048576,MATCH('Demand Viewer'!$B13&amp;'Demand Viewer'!$C$3,Sheet2!$D:$D,0),MATCH('Demand Viewer'!BP$8,Sheet2!$1:$1,0)),"")</f>
        <v>9243.484873936437</v>
      </c>
      <c r="BQ13" s="27">
        <f>IFERROR(INDEX(Sheet2!$1:$1048576,MATCH('Demand Viewer'!$B13&amp;'Demand Viewer'!$C$3,Sheet2!$D:$D,0),MATCH('Demand Viewer'!BQ$8,Sheet2!$1:$1,0)),"")</f>
        <v>9387.8586778156023</v>
      </c>
      <c r="BR13" s="27">
        <f>IFERROR(INDEX(Sheet2!$1:$1048576,MATCH('Demand Viewer'!$B13&amp;'Demand Viewer'!$C$3,Sheet2!$D:$D,0),MATCH('Demand Viewer'!BR$8,Sheet2!$1:$1,0)),"")</f>
        <v>9533.877223286745</v>
      </c>
      <c r="BS13" s="27">
        <f>IFERROR(INDEX(Sheet2!$1:$1048576,MATCH('Demand Viewer'!$B13&amp;'Demand Viewer'!$C$3,Sheet2!$D:$D,0),MATCH('Demand Viewer'!BS$8,Sheet2!$1:$1,0)),"")</f>
        <v>9683.1681587317798</v>
      </c>
      <c r="BT13" s="27">
        <f>IFERROR(INDEX(Sheet2!$1:$1048576,MATCH('Demand Viewer'!$B13&amp;'Demand Viewer'!$C$3,Sheet2!$D:$D,0),MATCH('Demand Viewer'!BT$8,Sheet2!$1:$1,0)),"")</f>
        <v>9827.0033259221254</v>
      </c>
      <c r="BU13" s="27">
        <f>IFERROR(INDEX(Sheet2!$1:$1048576,MATCH('Demand Viewer'!$B13&amp;'Demand Viewer'!$C$3,Sheet2!$D:$D,0),MATCH('Demand Viewer'!BU$8,Sheet2!$1:$1,0)),"")</f>
        <v>9971.3939578922254</v>
      </c>
      <c r="BV13" s="27">
        <f>IFERROR(INDEX(Sheet2!$1:$1048576,MATCH('Demand Viewer'!$B13&amp;'Demand Viewer'!$C$3,Sheet2!$D:$D,0),MATCH('Demand Viewer'!BV$8,Sheet2!$1:$1,0)),"")</f>
        <v>10116.613965357343</v>
      </c>
      <c r="BW13" s="12">
        <f>IFERROR(INDEX(Sheet2!$1:$1048576,MATCH('Demand Viewer'!$B13&amp;'Demand Viewer'!$C$3,Sheet2!$D:$D,0),MATCH('Demand Viewer'!BW$8,Sheet2!$1:$1,0)),"")</f>
        <v>10262.515858881612</v>
      </c>
      <c r="BX13" s="12">
        <f>IFERROR(INDEX(Sheet2!$1:$1048576,MATCH('Demand Viewer'!$B13&amp;'Demand Viewer'!$C$3,Sheet2!$D:$D,0),MATCH('Demand Viewer'!BX$8,Sheet2!$1:$1,0)),"")</f>
        <v>10409.340503005933</v>
      </c>
      <c r="BY13" s="12">
        <f>IFERROR(INDEX(Sheet2!$1:$1048576,MATCH('Demand Viewer'!$B13&amp;'Demand Viewer'!$C$3,Sheet2!$D:$D,0),MATCH('Demand Viewer'!BY$8,Sheet2!$1:$1,0)),"")</f>
        <v>10557.141608091211</v>
      </c>
      <c r="BZ13" s="12">
        <f>IFERROR(INDEX(Sheet2!$1:$1048576,MATCH('Demand Viewer'!$B13&amp;'Demand Viewer'!$C$3,Sheet2!$D:$D,0),MATCH('Demand Viewer'!BZ$8,Sheet2!$1:$1,0)),"")</f>
        <v>10706.038617166592</v>
      </c>
      <c r="CA13" s="12">
        <f>IFERROR(INDEX(Sheet2!$1:$1048576,MATCH('Demand Viewer'!$B13&amp;'Demand Viewer'!$C$3,Sheet2!$D:$D,0),MATCH('Demand Viewer'!CA$8,Sheet2!$1:$1,0)),"")</f>
        <v>10855.9628174955</v>
      </c>
      <c r="CB13" s="12">
        <f>IFERROR(INDEX(Sheet2!$1:$1048576,MATCH('Demand Viewer'!$B13&amp;'Demand Viewer'!$C$3,Sheet2!$D:$D,0),MATCH('Demand Viewer'!CB$8,Sheet2!$1:$1,0)),"")</f>
        <v>11006.977771977163</v>
      </c>
      <c r="CC13" s="12">
        <f>IFERROR(INDEX(Sheet2!$1:$1048576,MATCH('Demand Viewer'!$B13&amp;'Demand Viewer'!$C$3,Sheet2!$D:$D,0),MATCH('Demand Viewer'!CC$8,Sheet2!$1:$1,0)),"")</f>
        <v>11158.935442064059</v>
      </c>
      <c r="CD13" s="12">
        <f>IFERROR(INDEX(Sheet2!$1:$1048576,MATCH('Demand Viewer'!$B13&amp;'Demand Viewer'!$C$3,Sheet2!$D:$D,0),MATCH('Demand Viewer'!CD$8,Sheet2!$1:$1,0)),"")</f>
        <v>11311.857976517178</v>
      </c>
      <c r="CE13" s="12">
        <f>IFERROR(INDEX(Sheet2!$1:$1048576,MATCH('Demand Viewer'!$B13&amp;'Demand Viewer'!$C$3,Sheet2!$D:$D,0),MATCH('Demand Viewer'!CE$8,Sheet2!$1:$1,0)),"")</f>
        <v>11466.14300888869</v>
      </c>
      <c r="CF13" s="12">
        <f>IFERROR(INDEX(Sheet2!$1:$1048576,MATCH('Demand Viewer'!$B13&amp;'Demand Viewer'!$C$3,Sheet2!$D:$D,0),MATCH('Demand Viewer'!CF$8,Sheet2!$1:$1,0)),"")</f>
        <v>11650.610394070087</v>
      </c>
      <c r="CG13" s="12">
        <f>IFERROR(INDEX(Sheet2!$1:$1048576,MATCH('Demand Viewer'!$B13&amp;'Demand Viewer'!$C$3,Sheet2!$D:$D,0),MATCH('Demand Viewer'!CG$8,Sheet2!$1:$1,0)),"")</f>
        <v>11841.067240971708</v>
      </c>
      <c r="CH13" s="12">
        <f>IFERROR(INDEX(Sheet2!$1:$1048576,MATCH('Demand Viewer'!$B13&amp;'Demand Viewer'!$C$3,Sheet2!$D:$D,0),MATCH('Demand Viewer'!CH$8,Sheet2!$1:$1,0)),"")</f>
        <v>12037.643536546639</v>
      </c>
      <c r="CI13" s="12">
        <f>IFERROR(INDEX(Sheet2!$1:$1048576,MATCH('Demand Viewer'!$B13&amp;'Demand Viewer'!$C$3,Sheet2!$D:$D,0),MATCH('Demand Viewer'!CI$8,Sheet2!$1:$1,0)),"")</f>
        <v>12240.579619036687</v>
      </c>
      <c r="CJ13" s="12">
        <f>IFERROR(INDEX(Sheet2!$1:$1048576,MATCH('Demand Viewer'!$B13&amp;'Demand Viewer'!$C$3,Sheet2!$D:$D,0),MATCH('Demand Viewer'!CJ$8,Sheet2!$1:$1,0)),"")</f>
        <v>12450.192735003404</v>
      </c>
      <c r="CK13" s="12">
        <f>IFERROR(INDEX(Sheet2!$1:$1048576,MATCH('Demand Viewer'!$B13&amp;'Demand Viewer'!$C$3,Sheet2!$D:$D,0),MATCH('Demand Viewer'!CK$8,Sheet2!$1:$1,0)),"")</f>
        <v>12362.911041547248</v>
      </c>
      <c r="CL13" s="12">
        <f>IFERROR(INDEX(Sheet2!$1:$1048576,MATCH('Demand Viewer'!$B13&amp;'Demand Viewer'!$C$3,Sheet2!$D:$D,0),MATCH('Demand Viewer'!CL$8,Sheet2!$1:$1,0)),"")</f>
        <v>12540.974694102981</v>
      </c>
      <c r="CM13" s="12">
        <f>IFERROR(INDEX(Sheet2!$1:$1048576,MATCH('Demand Viewer'!$B13&amp;'Demand Viewer'!$C$3,Sheet2!$D:$D,0),MATCH('Demand Viewer'!CM$8,Sheet2!$1:$1,0)),"")</f>
        <v>12724.165653189006</v>
      </c>
      <c r="CN13" s="12">
        <f>IFERROR(INDEX(Sheet2!$1:$1048576,MATCH('Demand Viewer'!$B13&amp;'Demand Viewer'!$C$3,Sheet2!$D:$D,0),MATCH('Demand Viewer'!CN$8,Sheet2!$1:$1,0)),"")</f>
        <v>12913.004101855831</v>
      </c>
      <c r="CO13" s="12">
        <f>IFERROR(INDEX(Sheet2!$1:$1048576,MATCH('Demand Viewer'!$B13&amp;'Demand Viewer'!$C$3,Sheet2!$D:$D,0),MATCH('Demand Viewer'!CO$8,Sheet2!$1:$1,0)),"")</f>
        <v>13114.598447482402</v>
      </c>
    </row>
    <row r="14" spans="1:94" x14ac:dyDescent="0.2">
      <c r="B14" s="84" t="s">
        <v>24</v>
      </c>
      <c r="C14" s="85" t="str">
        <f>INDEX(Sheet2!$A:$B,MATCH('Demand Viewer'!$B14,Sheet2!$A:$A,0),2)</f>
        <v>'000 ha</v>
      </c>
      <c r="D14" s="27">
        <f>IFERROR(INDEX(Sheet2!$1:$1048576,MATCH('Demand Viewer'!$B14&amp;'Demand Viewer'!$C$3,Sheet2!$D:$D,0),MATCH('Demand Viewer'!D$8,Sheet2!$1:$1,0)),"")</f>
        <v>812646.60586000013</v>
      </c>
      <c r="E14" s="27">
        <f>IFERROR(INDEX(Sheet2!$1:$1048576,MATCH('Demand Viewer'!$B14&amp;'Demand Viewer'!$C$3,Sheet2!$D:$D,0),MATCH('Demand Viewer'!E$8,Sheet2!$1:$1,0)),"")</f>
        <v>821504.14800000004</v>
      </c>
      <c r="F14" s="27">
        <f>IFERROR(INDEX(Sheet2!$1:$1048576,MATCH('Demand Viewer'!$B14&amp;'Demand Viewer'!$C$3,Sheet2!$D:$D,0),MATCH('Demand Viewer'!F$8,Sheet2!$1:$1,0)),"")</f>
        <v>832619.90642999997</v>
      </c>
      <c r="G14" s="27">
        <f>IFERROR(INDEX(Sheet2!$1:$1048576,MATCH('Demand Viewer'!$B14&amp;'Demand Viewer'!$C$3,Sheet2!$D:$D,0),MATCH('Demand Viewer'!G$8,Sheet2!$1:$1,0)),"")</f>
        <v>845075.39243000024</v>
      </c>
      <c r="H14" s="27">
        <f>IFERROR(INDEX(Sheet2!$1:$1048576,MATCH('Demand Viewer'!$B14&amp;'Demand Viewer'!$C$3,Sheet2!$D:$D,0),MATCH('Demand Viewer'!H$8,Sheet2!$1:$1,0)),"")</f>
        <v>845249.19843000011</v>
      </c>
      <c r="I14" s="27">
        <f>IFERROR(INDEX(Sheet2!$1:$1048576,MATCH('Demand Viewer'!$B14&amp;'Demand Viewer'!$C$3,Sheet2!$D:$D,0),MATCH('Demand Viewer'!I$8,Sheet2!$1:$1,0)),"")</f>
        <v>847269.81470999995</v>
      </c>
      <c r="J14" s="27">
        <f>IFERROR(INDEX(Sheet2!$1:$1048576,MATCH('Demand Viewer'!$B14&amp;'Demand Viewer'!$C$3,Sheet2!$D:$D,0),MATCH('Demand Viewer'!J$8,Sheet2!$1:$1,0)),"")</f>
        <v>863282.6972099999</v>
      </c>
      <c r="K14" s="27">
        <f>IFERROR(INDEX(Sheet2!$1:$1048576,MATCH('Demand Viewer'!$B14&amp;'Demand Viewer'!$C$3,Sheet2!$D:$D,0),MATCH('Demand Viewer'!K$8,Sheet2!$1:$1,0)),"")</f>
        <v>867149.42700000003</v>
      </c>
      <c r="L14" s="27">
        <f>IFERROR(INDEX(Sheet2!$1:$1048576,MATCH('Demand Viewer'!$B14&amp;'Demand Viewer'!$C$3,Sheet2!$D:$D,0),MATCH('Demand Viewer'!L$8,Sheet2!$1:$1,0)),"")</f>
        <v>870064.81247</v>
      </c>
      <c r="M14" s="27">
        <f>IFERROR(INDEX(Sheet2!$1:$1048576,MATCH('Demand Viewer'!$B14&amp;'Demand Viewer'!$C$3,Sheet2!$D:$D,0),MATCH('Demand Viewer'!M$8,Sheet2!$1:$1,0)),"")</f>
        <v>871684.11632999999</v>
      </c>
      <c r="N14" s="27">
        <f>IFERROR(INDEX(Sheet2!$1:$1048576,MATCH('Demand Viewer'!$B14&amp;'Demand Viewer'!$C$3,Sheet2!$D:$D,0),MATCH('Demand Viewer'!N$8,Sheet2!$1:$1,0)),"")</f>
        <v>887182.88017999998</v>
      </c>
      <c r="O14" s="27">
        <f>IFERROR(INDEX(Sheet2!$1:$1048576,MATCH('Demand Viewer'!$B14&amp;'Demand Viewer'!$C$3,Sheet2!$D:$D,0),MATCH('Demand Viewer'!O$8,Sheet2!$1:$1,0)),"")</f>
        <v>877420.87673000002</v>
      </c>
      <c r="P14" s="27">
        <f>IFERROR(INDEX(Sheet2!$1:$1048576,MATCH('Demand Viewer'!$B14&amp;'Demand Viewer'!$C$3,Sheet2!$D:$D,0),MATCH('Demand Viewer'!P$8,Sheet2!$1:$1,0)),"")</f>
        <v>901933.54267999995</v>
      </c>
      <c r="Q14" s="27">
        <f>IFERROR(INDEX(Sheet2!$1:$1048576,MATCH('Demand Viewer'!$B14&amp;'Demand Viewer'!$C$3,Sheet2!$D:$D,0),MATCH('Demand Viewer'!Q$8,Sheet2!$1:$1,0)),"")</f>
        <v>905629.55018999998</v>
      </c>
      <c r="R14" s="27">
        <f>IFERROR(INDEX(Sheet2!$1:$1048576,MATCH('Demand Viewer'!$B14&amp;'Demand Viewer'!$C$3,Sheet2!$D:$D,0),MATCH('Demand Viewer'!R$8,Sheet2!$1:$1,0)),"")</f>
        <v>915646.27062000008</v>
      </c>
      <c r="S14" s="27">
        <f>IFERROR(INDEX(Sheet2!$1:$1048576,MATCH('Demand Viewer'!$B14&amp;'Demand Viewer'!$C$3,Sheet2!$D:$D,0),MATCH('Demand Viewer'!S$8,Sheet2!$1:$1,0)),"")</f>
        <v>923038.03090000001</v>
      </c>
      <c r="T14" s="27">
        <f>IFERROR(INDEX(Sheet2!$1:$1048576,MATCH('Demand Viewer'!$B14&amp;'Demand Viewer'!$C$3,Sheet2!$D:$D,0),MATCH('Demand Viewer'!T$8,Sheet2!$1:$1,0)),"")</f>
        <v>930736.04037999979</v>
      </c>
      <c r="U14" s="27">
        <f>IFERROR(INDEX(Sheet2!$1:$1048576,MATCH('Demand Viewer'!$B14&amp;'Demand Viewer'!$C$3,Sheet2!$D:$D,0),MATCH('Demand Viewer'!U$8,Sheet2!$1:$1,0)),"")</f>
        <v>941214.41200999997</v>
      </c>
      <c r="V14" s="27">
        <f>IFERROR(INDEX(Sheet2!$1:$1048576,MATCH('Demand Viewer'!$B14&amp;'Demand Viewer'!$C$3,Sheet2!$D:$D,0),MATCH('Demand Viewer'!V$8,Sheet2!$1:$1,0)),"")</f>
        <v>938817.84351000015</v>
      </c>
      <c r="W14" s="27">
        <f>IFERROR(INDEX(Sheet2!$1:$1048576,MATCH('Demand Viewer'!$B14&amp;'Demand Viewer'!$C$3,Sheet2!$D:$D,0),MATCH('Demand Viewer'!W$8,Sheet2!$1:$1,0)),"")</f>
        <v>948797.09347999981</v>
      </c>
      <c r="X14" s="27">
        <f>IFERROR(INDEX(Sheet2!$1:$1048576,MATCH('Demand Viewer'!$B14&amp;'Demand Viewer'!$C$3,Sheet2!$D:$D,0),MATCH('Demand Viewer'!X$8,Sheet2!$1:$1,0)),"")</f>
        <v>965130.22582000005</v>
      </c>
      <c r="Y14" s="27">
        <f>IFERROR(INDEX(Sheet2!$1:$1048576,MATCH('Demand Viewer'!$B14&amp;'Demand Viewer'!$C$3,Sheet2!$D:$D,0),MATCH('Demand Viewer'!Y$8,Sheet2!$1:$1,0)),"")</f>
        <v>959824.7629999998</v>
      </c>
      <c r="Z14" s="27">
        <f>IFERROR(INDEX(Sheet2!$1:$1048576,MATCH('Demand Viewer'!$B14&amp;'Demand Viewer'!$C$3,Sheet2!$D:$D,0),MATCH('Demand Viewer'!Z$8,Sheet2!$1:$1,0)),"")</f>
        <v>947592.97664999997</v>
      </c>
      <c r="AA14" s="27">
        <f>IFERROR(INDEX(Sheet2!$1:$1048576,MATCH('Demand Viewer'!$B14&amp;'Demand Viewer'!$C$3,Sheet2!$D:$D,0),MATCH('Demand Viewer'!AA$8,Sheet2!$1:$1,0)),"")</f>
        <v>973358.34990999976</v>
      </c>
      <c r="AB14" s="27">
        <f>IFERROR(INDEX(Sheet2!$1:$1048576,MATCH('Demand Viewer'!$B14&amp;'Demand Viewer'!$C$3,Sheet2!$D:$D,0),MATCH('Demand Viewer'!AB$8,Sheet2!$1:$1,0)),"")</f>
        <v>993175.49374999979</v>
      </c>
      <c r="AC14" s="27">
        <f>IFERROR(INDEX(Sheet2!$1:$1048576,MATCH('Demand Viewer'!$B14&amp;'Demand Viewer'!$C$3,Sheet2!$D:$D,0),MATCH('Demand Viewer'!AC$8,Sheet2!$1:$1,0)),"")</f>
        <v>993783.63098000013</v>
      </c>
      <c r="AD14" s="27">
        <f>IFERROR(INDEX(Sheet2!$1:$1048576,MATCH('Demand Viewer'!$B14&amp;'Demand Viewer'!$C$3,Sheet2!$D:$D,0),MATCH('Demand Viewer'!AD$8,Sheet2!$1:$1,0)),"")</f>
        <v>976366.00954000023</v>
      </c>
      <c r="AE14" s="27">
        <f>IFERROR(INDEX(Sheet2!$1:$1048576,MATCH('Demand Viewer'!$B14&amp;'Demand Viewer'!$C$3,Sheet2!$D:$D,0),MATCH('Demand Viewer'!AE$8,Sheet2!$1:$1,0)),"")</f>
        <v>994396.34582000016</v>
      </c>
      <c r="AF14" s="27">
        <f>IFERROR(INDEX(Sheet2!$1:$1048576,MATCH('Demand Viewer'!$B14&amp;'Demand Viewer'!$C$3,Sheet2!$D:$D,0),MATCH('Demand Viewer'!AF$8,Sheet2!$1:$1,0)),"")</f>
        <v>1012727.2787799999</v>
      </c>
      <c r="AG14" s="27">
        <f>IFERROR(INDEX(Sheet2!$1:$1048576,MATCH('Demand Viewer'!$B14&amp;'Demand Viewer'!$C$3,Sheet2!$D:$D,0),MATCH('Demand Viewer'!AG$8,Sheet2!$1:$1,0)),"")</f>
        <v>1012957.40131</v>
      </c>
      <c r="AH14" s="27">
        <f>IFERROR(INDEX(Sheet2!$1:$1048576,MATCH('Demand Viewer'!$B14&amp;'Demand Viewer'!$C$3,Sheet2!$D:$D,0),MATCH('Demand Viewer'!AH$8,Sheet2!$1:$1,0)),"")</f>
        <v>1019612.5873</v>
      </c>
      <c r="AI14" s="27">
        <f>IFERROR(INDEX(Sheet2!$1:$1048576,MATCH('Demand Viewer'!$B14&amp;'Demand Viewer'!$C$3,Sheet2!$D:$D,0),MATCH('Demand Viewer'!AI$8,Sheet2!$1:$1,0)),"")</f>
        <v>1159039.54336</v>
      </c>
      <c r="AJ14" s="27">
        <f>IFERROR(INDEX(Sheet2!$1:$1048576,MATCH('Demand Viewer'!$B14&amp;'Demand Viewer'!$C$3,Sheet2!$D:$D,0),MATCH('Demand Viewer'!AJ$8,Sheet2!$1:$1,0)),"")</f>
        <v>1151058.9497</v>
      </c>
      <c r="AK14" s="27">
        <f>IFERROR(INDEX(Sheet2!$1:$1048576,MATCH('Demand Viewer'!$B14&amp;'Demand Viewer'!$C$3,Sheet2!$D:$D,0),MATCH('Demand Viewer'!AK$8,Sheet2!$1:$1,0)),"")</f>
        <v>1162067.3684200002</v>
      </c>
      <c r="AL14" s="27">
        <f>IFERROR(INDEX(Sheet2!$1:$1048576,MATCH('Demand Viewer'!$B14&amp;'Demand Viewer'!$C$3,Sheet2!$D:$D,0),MATCH('Demand Viewer'!AL$8,Sheet2!$1:$1,0)),"")</f>
        <v>1168388.6405199999</v>
      </c>
      <c r="AM14" s="27">
        <f>IFERROR(INDEX(Sheet2!$1:$1048576,MATCH('Demand Viewer'!$B14&amp;'Demand Viewer'!$C$3,Sheet2!$D:$D,0),MATCH('Demand Viewer'!AM$8,Sheet2!$1:$1,0)),"")</f>
        <v>1184463.13035</v>
      </c>
      <c r="AN14" s="27">
        <f>IFERROR(INDEX(Sheet2!$1:$1048576,MATCH('Demand Viewer'!$B14&amp;'Demand Viewer'!$C$3,Sheet2!$D:$D,0),MATCH('Demand Viewer'!AN$8,Sheet2!$1:$1,0)),"")</f>
        <v>1185925.79657</v>
      </c>
      <c r="AO14" s="27">
        <f>IFERROR(INDEX(Sheet2!$1:$1048576,MATCH('Demand Viewer'!$B14&amp;'Demand Viewer'!$C$3,Sheet2!$D:$D,0),MATCH('Demand Viewer'!AO$8,Sheet2!$1:$1,0)),"")</f>
        <v>1179458.7064500002</v>
      </c>
      <c r="AP14" s="27">
        <f>IFERROR(INDEX(Sheet2!$1:$1048576,MATCH('Demand Viewer'!$B14&amp;'Demand Viewer'!$C$3,Sheet2!$D:$D,0),MATCH('Demand Viewer'!AP$8,Sheet2!$1:$1,0)),"")</f>
        <v>1180356.8475500003</v>
      </c>
      <c r="AQ14" s="27">
        <f>IFERROR(INDEX(Sheet2!$1:$1048576,MATCH('Demand Viewer'!$B14&amp;'Demand Viewer'!$C$3,Sheet2!$D:$D,0),MATCH('Demand Viewer'!AQ$8,Sheet2!$1:$1,0)),"")</f>
        <v>1141381.686</v>
      </c>
      <c r="AR14" s="27">
        <f>IFERROR(INDEX(Sheet2!$1:$1048576,MATCH('Demand Viewer'!$B14&amp;'Demand Viewer'!$C$3,Sheet2!$D:$D,0),MATCH('Demand Viewer'!AR$8,Sheet2!$1:$1,0)),"")</f>
        <v>1138041.8770000001</v>
      </c>
      <c r="AS14" s="27">
        <f>IFERROR(INDEX(Sheet2!$1:$1048576,MATCH('Demand Viewer'!$B14&amp;'Demand Viewer'!$C$3,Sheet2!$D:$D,0),MATCH('Demand Viewer'!AS$8,Sheet2!$1:$1,0)),"")</f>
        <v>1133703.483</v>
      </c>
      <c r="AT14" s="27">
        <f>IFERROR(INDEX(Sheet2!$1:$1048576,MATCH('Demand Viewer'!$B14&amp;'Demand Viewer'!$C$3,Sheet2!$D:$D,0),MATCH('Demand Viewer'!AT$8,Sheet2!$1:$1,0)),"")</f>
        <v>1158988.0379999999</v>
      </c>
      <c r="AU14" s="27">
        <f>IFERROR(INDEX(Sheet2!$1:$1048576,MATCH('Demand Viewer'!$B14&amp;'Demand Viewer'!$C$3,Sheet2!$D:$D,0),MATCH('Demand Viewer'!AU$8,Sheet2!$1:$1,0)),"")</f>
        <v>1181080.8160000003</v>
      </c>
      <c r="AV14" s="27">
        <f>IFERROR(INDEX(Sheet2!$1:$1048576,MATCH('Demand Viewer'!$B14&amp;'Demand Viewer'!$C$3,Sheet2!$D:$D,0),MATCH('Demand Viewer'!AV$8,Sheet2!$1:$1,0)),"")</f>
        <v>1199422.909</v>
      </c>
      <c r="AW14" s="27">
        <f>IFERROR(INDEX(Sheet2!$1:$1048576,MATCH('Demand Viewer'!$B14&amp;'Demand Viewer'!$C$3,Sheet2!$D:$D,0),MATCH('Demand Viewer'!AW$8,Sheet2!$1:$1,0)),"")</f>
        <v>1197404.4179999998</v>
      </c>
      <c r="AX14" s="27">
        <f>IFERROR(INDEX(Sheet2!$1:$1048576,MATCH('Demand Viewer'!$B14&amp;'Demand Viewer'!$C$3,Sheet2!$D:$D,0),MATCH('Demand Viewer'!AX$8,Sheet2!$1:$1,0)),"")</f>
        <v>1214748.82</v>
      </c>
      <c r="AY14" s="27">
        <f>IFERROR(INDEX(Sheet2!$1:$1048576,MATCH('Demand Viewer'!$B14&amp;'Demand Viewer'!$C$3,Sheet2!$D:$D,0),MATCH('Demand Viewer'!AY$8,Sheet2!$1:$1,0)),"")</f>
        <v>1236488.4889999998</v>
      </c>
      <c r="AZ14" s="27">
        <f>IFERROR(INDEX(Sheet2!$1:$1048576,MATCH('Demand Viewer'!$B14&amp;'Demand Viewer'!$C$3,Sheet2!$D:$D,0),MATCH('Demand Viewer'!AZ$8,Sheet2!$1:$1,0)),"")</f>
        <v>1228660.2519999999</v>
      </c>
      <c r="BA14" s="27">
        <f>IFERROR(INDEX(Sheet2!$1:$1048576,MATCH('Demand Viewer'!$B14&amp;'Demand Viewer'!$C$3,Sheet2!$D:$D,0),MATCH('Demand Viewer'!BA$8,Sheet2!$1:$1,0)),"")</f>
        <v>1249901.2790000001</v>
      </c>
      <c r="BB14" s="27">
        <f>IFERROR(INDEX(Sheet2!$1:$1048576,MATCH('Demand Viewer'!$B14&amp;'Demand Viewer'!$C$3,Sheet2!$D:$D,0),MATCH('Demand Viewer'!BB$8,Sheet2!$1:$1,0)),"")</f>
        <v>1278591.8915000001</v>
      </c>
      <c r="BC14" s="27">
        <f>IFERROR(INDEX(Sheet2!$1:$1048576,MATCH('Demand Viewer'!$B14&amp;'Demand Viewer'!$C$3,Sheet2!$D:$D,0),MATCH('Demand Viewer'!BC$8,Sheet2!$1:$1,0)),"")</f>
        <v>1294481.9379999996</v>
      </c>
      <c r="BD14" s="27">
        <f>IFERROR(INDEX(Sheet2!$1:$1048576,MATCH('Demand Viewer'!$B14&amp;'Demand Viewer'!$C$3,Sheet2!$D:$D,0),MATCH('Demand Viewer'!BD$8,Sheet2!$1:$1,0)),"")</f>
        <v>1321567.1220000002</v>
      </c>
      <c r="BE14" s="27">
        <f>IFERROR(INDEX(Sheet2!$1:$1048576,MATCH('Demand Viewer'!$B14&amp;'Demand Viewer'!$C$3,Sheet2!$D:$D,0),MATCH('Demand Viewer'!BE$8,Sheet2!$1:$1,0)),"")</f>
        <v>1339666.32</v>
      </c>
      <c r="BF14" s="27">
        <f>IFERROR(INDEX(Sheet2!$1:$1048576,MATCH('Demand Viewer'!$B14&amp;'Demand Viewer'!$C$3,Sheet2!$D:$D,0),MATCH('Demand Viewer'!BF$8,Sheet2!$1:$1,0)),"")</f>
        <v>1331551.5929999999</v>
      </c>
      <c r="BG14" s="27">
        <f>IFERROR(INDEX(Sheet2!$1:$1048576,MATCH('Demand Viewer'!$B14&amp;'Demand Viewer'!$C$3,Sheet2!$D:$D,0),MATCH('Demand Viewer'!BG$8,Sheet2!$1:$1,0)),"")</f>
        <v>1348749.692</v>
      </c>
      <c r="BH14" s="27">
        <f>IFERROR(INDEX(Sheet2!$1:$1048576,MATCH('Demand Viewer'!$B14&amp;'Demand Viewer'!$C$3,Sheet2!$D:$D,0),MATCH('Demand Viewer'!BH$8,Sheet2!$1:$1,0)),"")</f>
        <v>1371089.6529999997</v>
      </c>
      <c r="BI14" s="27">
        <f>IFERROR(INDEX(Sheet2!$1:$1048576,MATCH('Demand Viewer'!$B14&amp;'Demand Viewer'!$C$3,Sheet2!$D:$D,0),MATCH('Demand Viewer'!BI$8,Sheet2!$1:$1,0)),"")</f>
        <v>1372469.7089999998</v>
      </c>
      <c r="BJ14" s="27">
        <f>IFERROR(INDEX(Sheet2!$1:$1048576,MATCH('Demand Viewer'!$B14&amp;'Demand Viewer'!$C$3,Sheet2!$D:$D,0),MATCH('Demand Viewer'!BJ$8,Sheet2!$1:$1,0)),"")</f>
        <v>1366732.3114999998</v>
      </c>
      <c r="BK14" s="27">
        <f>IFERROR(INDEX(Sheet2!$1:$1048576,MATCH('Demand Viewer'!$B14&amp;'Demand Viewer'!$C$3,Sheet2!$D:$D,0),MATCH('Demand Viewer'!BK$8,Sheet2!$1:$1,0)),"")</f>
        <v>1389785.6589800338</v>
      </c>
      <c r="BL14" s="27">
        <f>IFERROR(INDEX(Sheet2!$1:$1048576,MATCH('Demand Viewer'!$B14&amp;'Demand Viewer'!$C$3,Sheet2!$D:$D,0),MATCH('Demand Viewer'!BL$8,Sheet2!$1:$1,0)),"")</f>
        <v>1395069.0035321505</v>
      </c>
      <c r="BM14" s="27">
        <f>IFERROR(INDEX(Sheet2!$1:$1048576,MATCH('Demand Viewer'!$B14&amp;'Demand Viewer'!$C$3,Sheet2!$D:$D,0),MATCH('Demand Viewer'!BM$8,Sheet2!$1:$1,0)),"")</f>
        <v>1414955.8630100614</v>
      </c>
      <c r="BN14" s="27">
        <f>IFERROR(INDEX(Sheet2!$1:$1048576,MATCH('Demand Viewer'!$B14&amp;'Demand Viewer'!$C$3,Sheet2!$D:$D,0),MATCH('Demand Viewer'!BN$8,Sheet2!$1:$1,0)),"")</f>
        <v>1429125.8082445585</v>
      </c>
      <c r="BO14" s="27">
        <f>IFERROR(INDEX(Sheet2!$1:$1048576,MATCH('Demand Viewer'!$B14&amp;'Demand Viewer'!$C$3,Sheet2!$D:$D,0),MATCH('Demand Viewer'!BO$8,Sheet2!$1:$1,0)),"")</f>
        <v>1445624.9121903805</v>
      </c>
      <c r="BP14" s="27">
        <f>IFERROR(INDEX(Sheet2!$1:$1048576,MATCH('Demand Viewer'!$B14&amp;'Demand Viewer'!$C$3,Sheet2!$D:$D,0),MATCH('Demand Viewer'!BP$8,Sheet2!$1:$1,0)),"")</f>
        <v>1457563.8030089312</v>
      </c>
      <c r="BQ14" s="27">
        <f>IFERROR(INDEX(Sheet2!$1:$1048576,MATCH('Demand Viewer'!$B14&amp;'Demand Viewer'!$C$3,Sheet2!$D:$D,0),MATCH('Demand Viewer'!BQ$8,Sheet2!$1:$1,0)),"")</f>
        <v>1471593.0475193474</v>
      </c>
      <c r="BR14" s="27">
        <f>IFERROR(INDEX(Sheet2!$1:$1048576,MATCH('Demand Viewer'!$B14&amp;'Demand Viewer'!$C$3,Sheet2!$D:$D,0),MATCH('Demand Viewer'!BR$8,Sheet2!$1:$1,0)),"")</f>
        <v>1485732.6499979873</v>
      </c>
      <c r="BS14" s="27">
        <f>IFERROR(INDEX(Sheet2!$1:$1048576,MATCH('Demand Viewer'!$B14&amp;'Demand Viewer'!$C$3,Sheet2!$D:$D,0),MATCH('Demand Viewer'!BS$8,Sheet2!$1:$1,0)),"")</f>
        <v>1497669.9092127297</v>
      </c>
      <c r="BT14" s="27">
        <f>IFERROR(INDEX(Sheet2!$1:$1048576,MATCH('Demand Viewer'!$B14&amp;'Demand Viewer'!$C$3,Sheet2!$D:$D,0),MATCH('Demand Viewer'!BT$8,Sheet2!$1:$1,0)),"")</f>
        <v>1513706.2928545489</v>
      </c>
      <c r="BU14" s="27">
        <f>IFERROR(INDEX(Sheet2!$1:$1048576,MATCH('Demand Viewer'!$B14&amp;'Demand Viewer'!$C$3,Sheet2!$D:$D,0),MATCH('Demand Viewer'!BU$8,Sheet2!$1:$1,0)),"")</f>
        <v>1525205.4414799081</v>
      </c>
      <c r="BV14" s="27">
        <f>IFERROR(INDEX(Sheet2!$1:$1048576,MATCH('Demand Viewer'!$B14&amp;'Demand Viewer'!$C$3,Sheet2!$D:$D,0),MATCH('Demand Viewer'!BV$8,Sheet2!$1:$1,0)),"")</f>
        <v>1536394.0061074814</v>
      </c>
      <c r="BW14" s="12">
        <f>IFERROR(INDEX(Sheet2!$1:$1048576,MATCH('Demand Viewer'!$B14&amp;'Demand Viewer'!$C$3,Sheet2!$D:$D,0),MATCH('Demand Viewer'!BW$8,Sheet2!$1:$1,0)),"")</f>
        <v>1547626.4669096537</v>
      </c>
      <c r="BX14" s="12">
        <f>IFERROR(INDEX(Sheet2!$1:$1048576,MATCH('Demand Viewer'!$B14&amp;'Demand Viewer'!$C$3,Sheet2!$D:$D,0),MATCH('Demand Viewer'!BX$8,Sheet2!$1:$1,0)),"")</f>
        <v>1558891.5151880032</v>
      </c>
      <c r="BY14" s="12">
        <f>IFERROR(INDEX(Sheet2!$1:$1048576,MATCH('Demand Viewer'!$B14&amp;'Demand Viewer'!$C$3,Sheet2!$D:$D,0),MATCH('Demand Viewer'!BY$8,Sheet2!$1:$1,0)),"")</f>
        <v>1570177.8767520532</v>
      </c>
      <c r="BZ14" s="12">
        <f>IFERROR(INDEX(Sheet2!$1:$1048576,MATCH('Demand Viewer'!$B14&amp;'Demand Viewer'!$C$3,Sheet2!$D:$D,0),MATCH('Demand Viewer'!BZ$8,Sheet2!$1:$1,0)),"")</f>
        <v>1581474.3125688534</v>
      </c>
      <c r="CA14" s="12">
        <f>IFERROR(INDEX(Sheet2!$1:$1048576,MATCH('Demand Viewer'!$B14&amp;'Demand Viewer'!$C$3,Sheet2!$D:$D,0),MATCH('Demand Viewer'!CA$8,Sheet2!$1:$1,0)),"")</f>
        <v>1592769.6193797702</v>
      </c>
      <c r="CB14" s="12">
        <f>IFERROR(INDEX(Sheet2!$1:$1048576,MATCH('Demand Viewer'!$B14&amp;'Demand Viewer'!$C$3,Sheet2!$D:$D,0),MATCH('Demand Viewer'!CB$8,Sheet2!$1:$1,0)),"")</f>
        <v>1604052.6303781606</v>
      </c>
      <c r="CC14" s="12">
        <f>IFERROR(INDEX(Sheet2!$1:$1048576,MATCH('Demand Viewer'!$B14&amp;'Demand Viewer'!$C$3,Sheet2!$D:$D,0),MATCH('Demand Viewer'!CC$8,Sheet2!$1:$1,0)),"")</f>
        <v>1615312.2158689296</v>
      </c>
      <c r="CD14" s="12">
        <f>IFERROR(INDEX(Sheet2!$1:$1048576,MATCH('Demand Viewer'!$B14&amp;'Demand Viewer'!$C$3,Sheet2!$D:$D,0),MATCH('Demand Viewer'!CD$8,Sheet2!$1:$1,0)),"")</f>
        <v>1626537.2839339131</v>
      </c>
      <c r="CE14" s="12">
        <f>IFERROR(INDEX(Sheet2!$1:$1048576,MATCH('Demand Viewer'!$B14&amp;'Demand Viewer'!$C$3,Sheet2!$D:$D,0),MATCH('Demand Viewer'!CE$8,Sheet2!$1:$1,0)),"")</f>
        <v>1638350.4281952346</v>
      </c>
      <c r="CF14" s="12">
        <f>IFERROR(INDEX(Sheet2!$1:$1048576,MATCH('Demand Viewer'!$B14&amp;'Demand Viewer'!$C$3,Sheet2!$D:$D,0),MATCH('Demand Viewer'!CF$8,Sheet2!$1:$1,0)),"")</f>
        <v>1651330.6328683465</v>
      </c>
      <c r="CG14" s="12">
        <f>IFERROR(INDEX(Sheet2!$1:$1048576,MATCH('Demand Viewer'!$B14&amp;'Demand Viewer'!$C$3,Sheet2!$D:$D,0),MATCH('Demand Viewer'!CG$8,Sheet2!$1:$1,0)),"")</f>
        <v>1664323.7262234206</v>
      </c>
      <c r="CH14" s="12">
        <f>IFERROR(INDEX(Sheet2!$1:$1048576,MATCH('Demand Viewer'!$B14&amp;'Demand Viewer'!$C$3,Sheet2!$D:$D,0),MATCH('Demand Viewer'!CH$8,Sheet2!$1:$1,0)),"")</f>
        <v>1677321.5157305535</v>
      </c>
      <c r="CI14" s="12">
        <f>IFERROR(INDEX(Sheet2!$1:$1048576,MATCH('Demand Viewer'!$B14&amp;'Demand Viewer'!$C$3,Sheet2!$D:$D,0),MATCH('Demand Viewer'!CI$8,Sheet2!$1:$1,0)),"")</f>
        <v>1690315.8783107183</v>
      </c>
      <c r="CJ14" s="12">
        <f>IFERROR(INDEX(Sheet2!$1:$1048576,MATCH('Demand Viewer'!$B14&amp;'Demand Viewer'!$C$3,Sheet2!$D:$D,0),MATCH('Demand Viewer'!CJ$8,Sheet2!$1:$1,0)),"")</f>
        <v>1703298.7617434529</v>
      </c>
      <c r="CK14" s="12">
        <f>IFERROR(INDEX(Sheet2!$1:$1048576,MATCH('Demand Viewer'!$B14&amp;'Demand Viewer'!$C$3,Sheet2!$D:$D,0),MATCH('Demand Viewer'!CK$8,Sheet2!$1:$1,0)),"")</f>
        <v>1716262.1860889448</v>
      </c>
      <c r="CL14" s="12">
        <f>IFERROR(INDEX(Sheet2!$1:$1048576,MATCH('Demand Viewer'!$B14&amp;'Demand Viewer'!$C$3,Sheet2!$D:$D,0),MATCH('Demand Viewer'!CL$8,Sheet2!$1:$1,0)),"")</f>
        <v>1729198.2451679979</v>
      </c>
      <c r="CM14" s="12">
        <f>IFERROR(INDEX(Sheet2!$1:$1048576,MATCH('Demand Viewer'!$B14&amp;'Demand Viewer'!$C$3,Sheet2!$D:$D,0),MATCH('Demand Viewer'!CM$8,Sheet2!$1:$1,0)),"")</f>
        <v>1742099.108034573</v>
      </c>
      <c r="CN14" s="12">
        <f>IFERROR(INDEX(Sheet2!$1:$1048576,MATCH('Demand Viewer'!$B14&amp;'Demand Viewer'!$C$3,Sheet2!$D:$D,0),MATCH('Demand Viewer'!CN$8,Sheet2!$1:$1,0)),"")</f>
        <v>1754957.0205141378</v>
      </c>
      <c r="CO14" s="12">
        <f>IFERROR(INDEX(Sheet2!$1:$1048576,MATCH('Demand Viewer'!$B14&amp;'Demand Viewer'!$C$3,Sheet2!$D:$D,0),MATCH('Demand Viewer'!CO$8,Sheet2!$1:$1,0)),"")</f>
        <v>1767764.3067456598</v>
      </c>
    </row>
    <row r="15" spans="1:94" x14ac:dyDescent="0.2">
      <c r="B15" s="86" t="s">
        <v>25</v>
      </c>
      <c r="C15" s="87" t="str">
        <f>INDEX(Sheet2!$A:$B,MATCH('Demand Viewer'!$B15,Sheet2!$A:$A,0),2)</f>
        <v>T/ha</v>
      </c>
      <c r="D15" s="27">
        <f>IFERROR(INDEX(Sheet2!$1:$1048576,MATCH('Demand Viewer'!$B15&amp;'Demand Viewer'!$C$3,Sheet2!$D:$D,0),MATCH('Demand Viewer'!D$8,Sheet2!$1:$1,0)),"")</f>
        <v>3.9409218575770009</v>
      </c>
      <c r="E15" s="27">
        <f>IFERROR(INDEX(Sheet2!$1:$1048576,MATCH('Demand Viewer'!$B15&amp;'Demand Viewer'!$C$3,Sheet2!$D:$D,0),MATCH('Demand Viewer'!E$8,Sheet2!$1:$1,0)),"")</f>
        <v>3.8074320292853754</v>
      </c>
      <c r="F15" s="27">
        <f>IFERROR(INDEX(Sheet2!$1:$1048576,MATCH('Demand Viewer'!$B15&amp;'Demand Viewer'!$C$3,Sheet2!$D:$D,0),MATCH('Demand Viewer'!F$8,Sheet2!$1:$1,0)),"")</f>
        <v>3.7920483958652675</v>
      </c>
      <c r="G15" s="27">
        <f>IFERROR(INDEX(Sheet2!$1:$1048576,MATCH('Demand Viewer'!$B15&amp;'Demand Viewer'!$C$3,Sheet2!$D:$D,0),MATCH('Demand Viewer'!G$8,Sheet2!$1:$1,0)),"")</f>
        <v>4.1200683710795305</v>
      </c>
      <c r="H15" s="27">
        <f>IFERROR(INDEX(Sheet2!$1:$1048576,MATCH('Demand Viewer'!$B15&amp;'Demand Viewer'!$C$3,Sheet2!$D:$D,0),MATCH('Demand Viewer'!H$8,Sheet2!$1:$1,0)),"")</f>
        <v>4.2386589700007322</v>
      </c>
      <c r="I15" s="27">
        <f>IFERROR(INDEX(Sheet2!$1:$1048576,MATCH('Demand Viewer'!$B15&amp;'Demand Viewer'!$C$3,Sheet2!$D:$D,0),MATCH('Demand Viewer'!I$8,Sheet2!$1:$1,0)),"")</f>
        <v>4.2860092403193466</v>
      </c>
      <c r="J15" s="27">
        <f>IFERROR(INDEX(Sheet2!$1:$1048576,MATCH('Demand Viewer'!$B15&amp;'Demand Viewer'!$C$3,Sheet2!$D:$D,0),MATCH('Demand Viewer'!J$8,Sheet2!$1:$1,0)),"")</f>
        <v>4.5631694682628705</v>
      </c>
      <c r="K15" s="27">
        <f>IFERROR(INDEX(Sheet2!$1:$1048576,MATCH('Demand Viewer'!$B15&amp;'Demand Viewer'!$C$3,Sheet2!$D:$D,0),MATCH('Demand Viewer'!K$8,Sheet2!$1:$1,0)),"")</f>
        <v>4.5259955167625971</v>
      </c>
      <c r="L15" s="27">
        <f>IFERROR(INDEX(Sheet2!$1:$1048576,MATCH('Demand Viewer'!$B15&amp;'Demand Viewer'!$C$3,Sheet2!$D:$D,0),MATCH('Demand Viewer'!L$8,Sheet2!$1:$1,0)),"")</f>
        <v>4.4671033723782134</v>
      </c>
      <c r="M15" s="27">
        <f>IFERROR(INDEX(Sheet2!$1:$1048576,MATCH('Demand Viewer'!$B15&amp;'Demand Viewer'!$C$3,Sheet2!$D:$D,0),MATCH('Demand Viewer'!M$8,Sheet2!$1:$1,0)),"")</f>
        <v>4.9807577522188859</v>
      </c>
      <c r="N15" s="27">
        <f>IFERROR(INDEX(Sheet2!$1:$1048576,MATCH('Demand Viewer'!$B15&amp;'Demand Viewer'!$C$3,Sheet2!$D:$D,0),MATCH('Demand Viewer'!N$8,Sheet2!$1:$1,0)),"")</f>
        <v>4.7626161979066151</v>
      </c>
      <c r="O15" s="27">
        <f>IFERROR(INDEX(Sheet2!$1:$1048576,MATCH('Demand Viewer'!$B15&amp;'Demand Viewer'!$C$3,Sheet2!$D:$D,0),MATCH('Demand Viewer'!O$8,Sheet2!$1:$1,0)),"")</f>
        <v>4.6417492421226427</v>
      </c>
      <c r="P15" s="27">
        <f>IFERROR(INDEX(Sheet2!$1:$1048576,MATCH('Demand Viewer'!$B15&amp;'Demand Viewer'!$C$3,Sheet2!$D:$D,0),MATCH('Demand Viewer'!P$8,Sheet2!$1:$1,0)),"")</f>
        <v>4.947689277644221</v>
      </c>
      <c r="Q15" s="27">
        <f>IFERROR(INDEX(Sheet2!$1:$1048576,MATCH('Demand Viewer'!$B15&amp;'Demand Viewer'!$C$3,Sheet2!$D:$D,0),MATCH('Demand Viewer'!Q$8,Sheet2!$1:$1,0)),"")</f>
        <v>4.949948031775004</v>
      </c>
      <c r="R15" s="27">
        <f>IFERROR(INDEX(Sheet2!$1:$1048576,MATCH('Demand Viewer'!$B15&amp;'Demand Viewer'!$C$3,Sheet2!$D:$D,0),MATCH('Demand Viewer'!R$8,Sheet2!$1:$1,0)),"")</f>
        <v>4.8740848538264663</v>
      </c>
      <c r="S15" s="27">
        <f>IFERROR(INDEX(Sheet2!$1:$1048576,MATCH('Demand Viewer'!$B15&amp;'Demand Viewer'!$C$3,Sheet2!$D:$D,0),MATCH('Demand Viewer'!S$8,Sheet2!$1:$1,0)),"")</f>
        <v>5.1372879193996877</v>
      </c>
      <c r="T15" s="27">
        <f>IFERROR(INDEX(Sheet2!$1:$1048576,MATCH('Demand Viewer'!$B15&amp;'Demand Viewer'!$C$3,Sheet2!$D:$D,0),MATCH('Demand Viewer'!T$8,Sheet2!$1:$1,0)),"")</f>
        <v>5.2756422841978843</v>
      </c>
      <c r="U15" s="27">
        <f>IFERROR(INDEX(Sheet2!$1:$1048576,MATCH('Demand Viewer'!$B15&amp;'Demand Viewer'!$C$3,Sheet2!$D:$D,0),MATCH('Demand Viewer'!U$8,Sheet2!$1:$1,0)),"")</f>
        <v>5.5344780965491056</v>
      </c>
      <c r="V15" s="27">
        <f>IFERROR(INDEX(Sheet2!$1:$1048576,MATCH('Demand Viewer'!$B15&amp;'Demand Viewer'!$C$3,Sheet2!$D:$D,0),MATCH('Demand Viewer'!V$8,Sheet2!$1:$1,0)),"")</f>
        <v>5.5310513787557714</v>
      </c>
      <c r="W15" s="27">
        <f>IFERROR(INDEX(Sheet2!$1:$1048576,MATCH('Demand Viewer'!$B15&amp;'Demand Viewer'!$C$3,Sheet2!$D:$D,0),MATCH('Demand Viewer'!W$8,Sheet2!$1:$1,0)),"")</f>
        <v>5.2254397318280557</v>
      </c>
      <c r="X15" s="27">
        <f>IFERROR(INDEX(Sheet2!$1:$1048576,MATCH('Demand Viewer'!$B15&amp;'Demand Viewer'!$C$3,Sheet2!$D:$D,0),MATCH('Demand Viewer'!X$8,Sheet2!$1:$1,0)),"")</f>
        <v>5.4393745588932108</v>
      </c>
      <c r="Y15" s="27">
        <f>IFERROR(INDEX(Sheet2!$1:$1048576,MATCH('Demand Viewer'!$B15&amp;'Demand Viewer'!$C$3,Sheet2!$D:$D,0),MATCH('Demand Viewer'!Y$8,Sheet2!$1:$1,0)),"")</f>
        <v>5.7332904282726886</v>
      </c>
      <c r="Z15" s="27">
        <f>IFERROR(INDEX(Sheet2!$1:$1048576,MATCH('Demand Viewer'!$B15&amp;'Demand Viewer'!$C$3,Sheet2!$D:$D,0),MATCH('Demand Viewer'!Z$8,Sheet2!$1:$1,0)),"")</f>
        <v>5.5121260436508122</v>
      </c>
      <c r="AA15" s="27">
        <f>IFERROR(INDEX(Sheet2!$1:$1048576,MATCH('Demand Viewer'!$B15&amp;'Demand Viewer'!$C$3,Sheet2!$D:$D,0),MATCH('Demand Viewer'!AA$8,Sheet2!$1:$1,0)),"")</f>
        <v>5.7814811214671318</v>
      </c>
      <c r="AB15" s="27">
        <f>IFERROR(INDEX(Sheet2!$1:$1048576,MATCH('Demand Viewer'!$B15&amp;'Demand Viewer'!$C$3,Sheet2!$D:$D,0),MATCH('Demand Viewer'!AB$8,Sheet2!$1:$1,0)),"")</f>
        <v>5.5012455219162799</v>
      </c>
      <c r="AC15" s="27">
        <f>IFERROR(INDEX(Sheet2!$1:$1048576,MATCH('Demand Viewer'!$B15&amp;'Demand Viewer'!$C$3,Sheet2!$D:$D,0),MATCH('Demand Viewer'!AC$8,Sheet2!$1:$1,0)),"")</f>
        <v>5.6358371158105278</v>
      </c>
      <c r="AD15" s="27">
        <f>IFERROR(INDEX(Sheet2!$1:$1048576,MATCH('Demand Viewer'!$B15&amp;'Demand Viewer'!$C$3,Sheet2!$D:$D,0),MATCH('Demand Viewer'!AD$8,Sheet2!$1:$1,0)),"")</f>
        <v>5.6313886753869768</v>
      </c>
      <c r="AE15" s="27">
        <f>IFERROR(INDEX(Sheet2!$1:$1048576,MATCH('Demand Viewer'!$B15&amp;'Demand Viewer'!$C$3,Sheet2!$D:$D,0),MATCH('Demand Viewer'!AE$8,Sheet2!$1:$1,0)),"")</f>
        <v>5.610464129162744</v>
      </c>
      <c r="AF15" s="27">
        <f>IFERROR(INDEX(Sheet2!$1:$1048576,MATCH('Demand Viewer'!$B15&amp;'Demand Viewer'!$C$3,Sheet2!$D:$D,0),MATCH('Demand Viewer'!AF$8,Sheet2!$1:$1,0)),"")</f>
        <v>5.8343084528573161</v>
      </c>
      <c r="AG15" s="27">
        <f>IFERROR(INDEX(Sheet2!$1:$1048576,MATCH('Demand Viewer'!$B15&amp;'Demand Viewer'!$C$3,Sheet2!$D:$D,0),MATCH('Demand Viewer'!AG$8,Sheet2!$1:$1,0)),"")</f>
        <v>5.9860057643964462</v>
      </c>
      <c r="AH15" s="27">
        <f>IFERROR(INDEX(Sheet2!$1:$1048576,MATCH('Demand Viewer'!$B15&amp;'Demand Viewer'!$C$3,Sheet2!$D:$D,0),MATCH('Demand Viewer'!AH$8,Sheet2!$1:$1,0)),"")</f>
        <v>5.8147557525850804</v>
      </c>
      <c r="AI15" s="27">
        <f>IFERROR(INDEX(Sheet2!$1:$1048576,MATCH('Demand Viewer'!$B15&amp;'Demand Viewer'!$C$3,Sheet2!$D:$D,0),MATCH('Demand Viewer'!AI$8,Sheet2!$1:$1,0)),"")</f>
        <v>4.8706899604795524</v>
      </c>
      <c r="AJ15" s="27">
        <f>IFERROR(INDEX(Sheet2!$1:$1048576,MATCH('Demand Viewer'!$B15&amp;'Demand Viewer'!$C$3,Sheet2!$D:$D,0),MATCH('Demand Viewer'!AJ$8,Sheet2!$1:$1,0)),"")</f>
        <v>4.8068224598241551</v>
      </c>
      <c r="AK15" s="27">
        <f>IFERROR(INDEX(Sheet2!$1:$1048576,MATCH('Demand Viewer'!$B15&amp;'Demand Viewer'!$C$3,Sheet2!$D:$D,0),MATCH('Demand Viewer'!AK$8,Sheet2!$1:$1,0)),"")</f>
        <v>4.7458656481340729</v>
      </c>
      <c r="AL15" s="27">
        <f>IFERROR(INDEX(Sheet2!$1:$1048576,MATCH('Demand Viewer'!$B15&amp;'Demand Viewer'!$C$3,Sheet2!$D:$D,0),MATCH('Demand Viewer'!AL$8,Sheet2!$1:$1,0)),"")</f>
        <v>4.7468466388878472</v>
      </c>
      <c r="AM15" s="27">
        <f>IFERROR(INDEX(Sheet2!$1:$1048576,MATCH('Demand Viewer'!$B15&amp;'Demand Viewer'!$C$3,Sheet2!$D:$D,0),MATCH('Demand Viewer'!AM$8,Sheet2!$1:$1,0)),"")</f>
        <v>5.0835093895696817</v>
      </c>
      <c r="AN15" s="27">
        <f>IFERROR(INDEX(Sheet2!$1:$1048576,MATCH('Demand Viewer'!$B15&amp;'Demand Viewer'!$C$3,Sheet2!$D:$D,0),MATCH('Demand Viewer'!AN$8,Sheet2!$1:$1,0)),"")</f>
        <v>5.06183516837591</v>
      </c>
      <c r="AO15" s="27">
        <f>IFERROR(INDEX(Sheet2!$1:$1048576,MATCH('Demand Viewer'!$B15&amp;'Demand Viewer'!$C$3,Sheet2!$D:$D,0),MATCH('Demand Viewer'!AO$8,Sheet2!$1:$1,0)),"")</f>
        <v>5.0910971561003624</v>
      </c>
      <c r="AP15" s="27">
        <f>IFERROR(INDEX(Sheet2!$1:$1048576,MATCH('Demand Viewer'!$B15&amp;'Demand Viewer'!$C$3,Sheet2!$D:$D,0),MATCH('Demand Viewer'!AP$8,Sheet2!$1:$1,0)),"")</f>
        <v>5.2457855049199855</v>
      </c>
      <c r="AQ15" s="27">
        <f>IFERROR(INDEX(Sheet2!$1:$1048576,MATCH('Demand Viewer'!$B15&amp;'Demand Viewer'!$C$3,Sheet2!$D:$D,0),MATCH('Demand Viewer'!AQ$8,Sheet2!$1:$1,0)),"")</f>
        <v>6.0970585825911234</v>
      </c>
      <c r="AR15" s="27">
        <f>IFERROR(INDEX(Sheet2!$1:$1048576,MATCH('Demand Viewer'!$B15&amp;'Demand Viewer'!$C$3,Sheet2!$D:$D,0),MATCH('Demand Viewer'!AR$8,Sheet2!$1:$1,0)),"")</f>
        <v>6.0496490845568642</v>
      </c>
      <c r="AS15" s="27">
        <f>IFERROR(INDEX(Sheet2!$1:$1048576,MATCH('Demand Viewer'!$B15&amp;'Demand Viewer'!$C$3,Sheet2!$D:$D,0),MATCH('Demand Viewer'!AS$8,Sheet2!$1:$1,0)),"")</f>
        <v>6.2068491289291412</v>
      </c>
      <c r="AT15" s="27">
        <f>IFERROR(INDEX(Sheet2!$1:$1048576,MATCH('Demand Viewer'!$B15&amp;'Demand Viewer'!$C$3,Sheet2!$D:$D,0),MATCH('Demand Viewer'!AT$8,Sheet2!$1:$1,0)),"")</f>
        <v>5.8934982846214634</v>
      </c>
      <c r="AU15" s="27">
        <f>IFERROR(INDEX(Sheet2!$1:$1048576,MATCH('Demand Viewer'!$B15&amp;'Demand Viewer'!$C$3,Sheet2!$D:$D,0),MATCH('Demand Viewer'!AU$8,Sheet2!$1:$1,0)),"")</f>
        <v>6.1071163909290336</v>
      </c>
      <c r="AV15" s="27">
        <f>IFERROR(INDEX(Sheet2!$1:$1048576,MATCH('Demand Viewer'!$B15&amp;'Demand Viewer'!$C$3,Sheet2!$D:$D,0),MATCH('Demand Viewer'!AV$8,Sheet2!$1:$1,0)),"")</f>
        <v>5.8666709668667156</v>
      </c>
      <c r="AW15" s="27">
        <f>IFERROR(INDEX(Sheet2!$1:$1048576,MATCH('Demand Viewer'!$B15&amp;'Demand Viewer'!$C$3,Sheet2!$D:$D,0),MATCH('Demand Viewer'!AW$8,Sheet2!$1:$1,0)),"")</f>
        <v>5.8897954170213929</v>
      </c>
      <c r="AX15" s="27">
        <f>IFERROR(INDEX(Sheet2!$1:$1048576,MATCH('Demand Viewer'!$B15&amp;'Demand Viewer'!$C$3,Sheet2!$D:$D,0),MATCH('Demand Viewer'!AX$8,Sheet2!$1:$1,0)),"")</f>
        <v>5.9534456050744238</v>
      </c>
      <c r="AY15" s="27">
        <f>IFERROR(INDEX(Sheet2!$1:$1048576,MATCH('Demand Viewer'!$B15&amp;'Demand Viewer'!$C$3,Sheet2!$D:$D,0),MATCH('Demand Viewer'!AY$8,Sheet2!$1:$1,0)),"")</f>
        <v>6.1159379063918378</v>
      </c>
      <c r="AZ15" s="27">
        <f>IFERROR(INDEX(Sheet2!$1:$1048576,MATCH('Demand Viewer'!$B15&amp;'Demand Viewer'!$C$3,Sheet2!$D:$D,0),MATCH('Demand Viewer'!AZ$8,Sheet2!$1:$1,0)),"")</f>
        <v>6.1465705234044856</v>
      </c>
      <c r="BA15" s="27">
        <f>IFERROR(INDEX(Sheet2!$1:$1048576,MATCH('Demand Viewer'!$B15&amp;'Demand Viewer'!$C$3,Sheet2!$D:$D,0),MATCH('Demand Viewer'!BA$8,Sheet2!$1:$1,0)),"")</f>
        <v>6.0071263757758384</v>
      </c>
      <c r="BB15" s="27">
        <f>IFERROR(INDEX(Sheet2!$1:$1048576,MATCH('Demand Viewer'!$B15&amp;'Demand Viewer'!$C$3,Sheet2!$D:$D,0),MATCH('Demand Viewer'!BB$8,Sheet2!$1:$1,0)),"")</f>
        <v>6.3326335555199318</v>
      </c>
      <c r="BC15" s="27">
        <f>IFERROR(INDEX(Sheet2!$1:$1048576,MATCH('Demand Viewer'!$B15&amp;'Demand Viewer'!$C$3,Sheet2!$D:$D,0),MATCH('Demand Viewer'!BC$8,Sheet2!$1:$1,0)),"")</f>
        <v>6.37830738780512</v>
      </c>
      <c r="BD15" s="27">
        <f>IFERROR(INDEX(Sheet2!$1:$1048576,MATCH('Demand Viewer'!$B15&amp;'Demand Viewer'!$C$3,Sheet2!$D:$D,0),MATCH('Demand Viewer'!BD$8,Sheet2!$1:$1,0)),"")</f>
        <v>6.3179583363910972</v>
      </c>
      <c r="BE15" s="27">
        <f>IFERROR(INDEX(Sheet2!$1:$1048576,MATCH('Demand Viewer'!$B15&amp;'Demand Viewer'!$C$3,Sheet2!$D:$D,0),MATCH('Demand Viewer'!BE$8,Sheet2!$1:$1,0)),"")</f>
        <v>6.290889976096727</v>
      </c>
      <c r="BF15" s="27">
        <f>IFERROR(INDEX(Sheet2!$1:$1048576,MATCH('Demand Viewer'!$B15&amp;'Demand Viewer'!$C$3,Sheet2!$D:$D,0),MATCH('Demand Viewer'!BF$8,Sheet2!$1:$1,0)),"")</f>
        <v>6.4586178896448887</v>
      </c>
      <c r="BG15" s="27">
        <f>IFERROR(INDEX(Sheet2!$1:$1048576,MATCH('Demand Viewer'!$B15&amp;'Demand Viewer'!$C$3,Sheet2!$D:$D,0),MATCH('Demand Viewer'!BG$8,Sheet2!$1:$1,0)),"")</f>
        <v>6.5384581409567764</v>
      </c>
      <c r="BH15" s="27">
        <f>IFERROR(INDEX(Sheet2!$1:$1048576,MATCH('Demand Viewer'!$B15&amp;'Demand Viewer'!$C$3,Sheet2!$D:$D,0),MATCH('Demand Viewer'!BH$8,Sheet2!$1:$1,0)),"")</f>
        <v>6.5143044368502032</v>
      </c>
      <c r="BI15" s="27">
        <f>IFERROR(INDEX(Sheet2!$1:$1048576,MATCH('Demand Viewer'!$B15&amp;'Demand Viewer'!$C$3,Sheet2!$D:$D,0),MATCH('Demand Viewer'!BI$8,Sheet2!$1:$1,0)),"")</f>
        <v>6.624877535546382</v>
      </c>
      <c r="BJ15" s="27">
        <f>IFERROR(INDEX(Sheet2!$1:$1048576,MATCH('Demand Viewer'!$B15&amp;'Demand Viewer'!$C$3,Sheet2!$D:$D,0),MATCH('Demand Viewer'!BJ$8,Sheet2!$1:$1,0)),"")</f>
        <v>6.9108730698399441</v>
      </c>
      <c r="BK15" s="27">
        <f>IFERROR(INDEX(Sheet2!$1:$1048576,MATCH('Demand Viewer'!$B15&amp;'Demand Viewer'!$C$3,Sheet2!$D:$D,0),MATCH('Demand Viewer'!BK$8,Sheet2!$1:$1,0)),"")</f>
        <v>6.9788154249413621</v>
      </c>
      <c r="BL15" s="27">
        <f>IFERROR(INDEX(Sheet2!$1:$1048576,MATCH('Demand Viewer'!$B15&amp;'Demand Viewer'!$C$3,Sheet2!$D:$D,0),MATCH('Demand Viewer'!BL$8,Sheet2!$1:$1,0)),"")</f>
        <v>7.0137436535862676</v>
      </c>
      <c r="BM15" s="27">
        <f>IFERROR(INDEX(Sheet2!$1:$1048576,MATCH('Demand Viewer'!$B15&amp;'Demand Viewer'!$C$3,Sheet2!$D:$D,0),MATCH('Demand Viewer'!BM$8,Sheet2!$1:$1,0)),"")</f>
        <v>6.9881311975664442</v>
      </c>
      <c r="BN15" s="27">
        <f>IFERROR(INDEX(Sheet2!$1:$1048576,MATCH('Demand Viewer'!$B15&amp;'Demand Viewer'!$C$3,Sheet2!$D:$D,0),MATCH('Demand Viewer'!BN$8,Sheet2!$1:$1,0)),"")</f>
        <v>7.0396608811701249</v>
      </c>
      <c r="BO15" s="27">
        <f>IFERROR(INDEX(Sheet2!$1:$1048576,MATCH('Demand Viewer'!$B15&amp;'Demand Viewer'!$C$3,Sheet2!$D:$D,0),MATCH('Demand Viewer'!BO$8,Sheet2!$1:$1,0)),"")</f>
        <v>7.0966375368801167</v>
      </c>
      <c r="BP15" s="27">
        <f>IFERROR(INDEX(Sheet2!$1:$1048576,MATCH('Demand Viewer'!$B15&amp;'Demand Viewer'!$C$3,Sheet2!$D:$D,0),MATCH('Demand Viewer'!BP$8,Sheet2!$1:$1,0)),"")</f>
        <v>7.1697535562366239</v>
      </c>
      <c r="BQ15" s="27">
        <f>IFERROR(INDEX(Sheet2!$1:$1048576,MATCH('Demand Viewer'!$B15&amp;'Demand Viewer'!$C$3,Sheet2!$D:$D,0),MATCH('Demand Viewer'!BQ$8,Sheet2!$1:$1,0)),"")</f>
        <v>7.2376754014138598</v>
      </c>
      <c r="BR15" s="27">
        <f>IFERROR(INDEX(Sheet2!$1:$1048576,MATCH('Demand Viewer'!$B15&amp;'Demand Viewer'!$C$3,Sheet2!$D:$D,0),MATCH('Demand Viewer'!BR$8,Sheet2!$1:$1,0)),"")</f>
        <v>7.3060069272504764</v>
      </c>
      <c r="BS15" s="27">
        <f>IFERROR(INDEX(Sheet2!$1:$1048576,MATCH('Demand Viewer'!$B15&amp;'Demand Viewer'!$C$3,Sheet2!$D:$D,0),MATCH('Demand Viewer'!BS$8,Sheet2!$1:$1,0)),"")</f>
        <v>7.3738511714642927</v>
      </c>
      <c r="BT15" s="27">
        <f>IFERROR(INDEX(Sheet2!$1:$1048576,MATCH('Demand Viewer'!$B15&amp;'Demand Viewer'!$C$3,Sheet2!$D:$D,0),MATCH('Demand Viewer'!BT$8,Sheet2!$1:$1,0)),"")</f>
        <v>7.4184325452987228</v>
      </c>
      <c r="BU15" s="27">
        <f>IFERROR(INDEX(Sheet2!$1:$1048576,MATCH('Demand Viewer'!$B15&amp;'Demand Viewer'!$C$3,Sheet2!$D:$D,0),MATCH('Demand Viewer'!BU$8,Sheet2!$1:$1,0)),"")</f>
        <v>7.472614452995276</v>
      </c>
      <c r="BV15" s="27">
        <f>IFERROR(INDEX(Sheet2!$1:$1048576,MATCH('Demand Viewer'!$B15&amp;'Demand Viewer'!$C$3,Sheet2!$D:$D,0),MATCH('Demand Viewer'!BV$8,Sheet2!$1:$1,0)),"")</f>
        <v>7.5275557673126867</v>
      </c>
      <c r="BW15" s="27">
        <f>IFERROR(INDEX(Sheet2!$1:$1048576,MATCH('Demand Viewer'!$B15&amp;'Demand Viewer'!$C$3,Sheet2!$D:$D,0),MATCH('Demand Viewer'!BW$8,Sheet2!$1:$1,0)),"")</f>
        <v>7.5820335286318148</v>
      </c>
      <c r="BX15" s="27">
        <f>IFERROR(INDEX(Sheet2!$1:$1048576,MATCH('Demand Viewer'!$B15&amp;'Demand Viewer'!$C$3,Sheet2!$D:$D,0),MATCH('Demand Viewer'!BX$8,Sheet2!$1:$1,0)),"")</f>
        <v>7.6362400823482233</v>
      </c>
      <c r="BY15" s="27">
        <f>IFERROR(INDEX(Sheet2!$1:$1048576,MATCH('Demand Viewer'!$B15&amp;'Demand Viewer'!$C$3,Sheet2!$D:$D,0),MATCH('Demand Viewer'!BY$8,Sheet2!$1:$1,0)),"")</f>
        <v>7.6902629164257448</v>
      </c>
      <c r="BZ15" s="27">
        <f>IFERROR(INDEX(Sheet2!$1:$1048576,MATCH('Demand Viewer'!$B15&amp;'Demand Viewer'!$C$3,Sheet2!$D:$D,0),MATCH('Demand Viewer'!BZ$8,Sheet2!$1:$1,0)),"")</f>
        <v>7.7441422507624642</v>
      </c>
      <c r="CA15" s="27">
        <f>IFERROR(INDEX(Sheet2!$1:$1048576,MATCH('Demand Viewer'!$B15&amp;'Demand Viewer'!$C$3,Sheet2!$D:$D,0),MATCH('Demand Viewer'!CA$8,Sheet2!$1:$1,0)),"")</f>
        <v>7.797864216984264</v>
      </c>
      <c r="CB15" s="27">
        <f>IFERROR(INDEX(Sheet2!$1:$1048576,MATCH('Demand Viewer'!$B15&amp;'Demand Viewer'!$C$3,Sheet2!$D:$D,0),MATCH('Demand Viewer'!CB$8,Sheet2!$1:$1,0)),"")</f>
        <v>7.8513756941951955</v>
      </c>
      <c r="CC15" s="27">
        <f>IFERROR(INDEX(Sheet2!$1:$1048576,MATCH('Demand Viewer'!$B15&amp;'Demand Viewer'!$C$3,Sheet2!$D:$D,0),MATCH('Demand Viewer'!CC$8,Sheet2!$1:$1,0)),"")</f>
        <v>7.9045797296395985</v>
      </c>
      <c r="CD15" s="27">
        <f>IFERROR(INDEX(Sheet2!$1:$1048576,MATCH('Demand Viewer'!$B15&amp;'Demand Viewer'!$C$3,Sheet2!$D:$D,0),MATCH('Demand Viewer'!CD$8,Sheet2!$1:$1,0)),"")</f>
        <v>7.9575477490862303</v>
      </c>
      <c r="CE15" s="27">
        <f>IFERROR(INDEX(Sheet2!$1:$1048576,MATCH('Demand Viewer'!$B15&amp;'Demand Viewer'!$C$3,Sheet2!$D:$D,0),MATCH('Demand Viewer'!CE$8,Sheet2!$1:$1,0)),"")</f>
        <v>8.009329723724079</v>
      </c>
      <c r="CF15" s="27">
        <f>IFERROR(INDEX(Sheet2!$1:$1048576,MATCH('Demand Viewer'!$B15&amp;'Demand Viewer'!$C$3,Sheet2!$D:$D,0),MATCH('Demand Viewer'!CF$8,Sheet2!$1:$1,0)),"")</f>
        <v>8.0747700900974397</v>
      </c>
      <c r="CG15" s="27">
        <f>IFERROR(INDEX(Sheet2!$1:$1048576,MATCH('Demand Viewer'!$B15&amp;'Demand Viewer'!$C$3,Sheet2!$D:$D,0),MATCH('Demand Viewer'!CG$8,Sheet2!$1:$1,0)),"")</f>
        <v>8.1423461498023517</v>
      </c>
      <c r="CH15" s="27">
        <f>IFERROR(INDEX(Sheet2!$1:$1048576,MATCH('Demand Viewer'!$B15&amp;'Demand Viewer'!$C$3,Sheet2!$D:$D,0),MATCH('Demand Viewer'!CH$8,Sheet2!$1:$1,0)),"")</f>
        <v>8.2120987167657837</v>
      </c>
      <c r="CI15" s="27">
        <f>IFERROR(INDEX(Sheet2!$1:$1048576,MATCH('Demand Viewer'!$B15&amp;'Demand Viewer'!$C$3,Sheet2!$D:$D,0),MATCH('Demand Viewer'!CI$8,Sheet2!$1:$1,0)),"")</f>
        <v>8.2840998143714657</v>
      </c>
      <c r="CJ15" s="27">
        <f>IFERROR(INDEX(Sheet2!$1:$1048576,MATCH('Demand Viewer'!$B15&amp;'Demand Viewer'!$C$3,Sheet2!$D:$D,0),MATCH('Demand Viewer'!CJ$8,Sheet2!$1:$1,0)),"")</f>
        <v>8.3584468010014294</v>
      </c>
      <c r="CK15" s="27">
        <f>IFERROR(INDEX(Sheet2!$1:$1048576,MATCH('Demand Viewer'!$B15&amp;'Demand Viewer'!$C$3,Sheet2!$D:$D,0),MATCH('Demand Viewer'!CK$8,Sheet2!$1:$1,0)),"")</f>
        <v>8.3541044583404389</v>
      </c>
      <c r="CL15" s="27">
        <f>IFERROR(INDEX(Sheet2!$1:$1048576,MATCH('Demand Viewer'!$B15&amp;'Demand Viewer'!$C$3,Sheet2!$D:$D,0),MATCH('Demand Viewer'!CL$8,Sheet2!$1:$1,0)),"")</f>
        <v>8.4170538042785541</v>
      </c>
      <c r="CM15" s="27">
        <f>IFERROR(INDEX(Sheet2!$1:$1048576,MATCH('Demand Viewer'!$B15&amp;'Demand Viewer'!$C$3,Sheet2!$D:$D,0),MATCH('Demand Viewer'!CM$8,Sheet2!$1:$1,0)),"")</f>
        <v>8.4823439200415809</v>
      </c>
      <c r="CN15" s="27">
        <f>IFERROR(INDEX(Sheet2!$1:$1048576,MATCH('Demand Viewer'!$B15&amp;'Demand Viewer'!$C$3,Sheet2!$D:$D,0),MATCH('Demand Viewer'!CN$8,Sheet2!$1:$1,0)),"")</f>
        <v>8.5503785337007425</v>
      </c>
      <c r="CO15" s="27">
        <f>IFERROR(INDEX(Sheet2!$1:$1048576,MATCH('Demand Viewer'!$B15&amp;'Demand Viewer'!$C$3,Sheet2!$D:$D,0),MATCH('Demand Viewer'!CO$8,Sheet2!$1:$1,0)),"")</f>
        <v>8.6344031946769402</v>
      </c>
    </row>
  </sheetData>
  <conditionalFormatting sqref="CP8">
    <cfRule type="cellIs" dxfId="0" priority="1" operator="between">
      <formula>1961</formula>
      <formula>2042</formula>
    </cfRule>
  </conditionalFormatting>
  <dataValidations count="2">
    <dataValidation type="whole" operator="greaterThan" allowBlank="1" showInputMessage="1" showErrorMessage="1" sqref="C5" xr:uid="{00000000-0002-0000-0100-000000000000}">
      <formula1>$C$4</formula1>
    </dataValidation>
    <dataValidation type="whole" operator="lessThan" allowBlank="1" showInputMessage="1" showErrorMessage="1" sqref="C4" xr:uid="{00000000-0002-0000-0100-000001000000}">
      <formula1>$C$5</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2000000}">
          <x14:formula1>
            <xm:f>Lists!$B$2:$B$22</xm:f>
          </x14:formula1>
          <xm:sqref>C3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9DF5F-B4E4-44A2-8B99-5ADD15642500}">
  <dimension ref="A1:P55"/>
  <sheetViews>
    <sheetView showGridLines="0" zoomScaleNormal="100" workbookViewId="0">
      <pane ySplit="5" topLeftCell="A28" activePane="bottomLeft" state="frozen"/>
      <selection pane="bottomLeft"/>
    </sheetView>
  </sheetViews>
  <sheetFormatPr defaultColWidth="9.125" defaultRowHeight="14.25" x14ac:dyDescent="0.2"/>
  <cols>
    <col min="1" max="1" width="8.75" style="12" customWidth="1"/>
    <col min="2" max="16384" width="9.125" style="12"/>
  </cols>
  <sheetData>
    <row r="1" spans="1:14" s="79" customFormat="1" ht="39" customHeight="1" x14ac:dyDescent="0.4">
      <c r="B1" s="117" t="s">
        <v>249</v>
      </c>
      <c r="C1" s="117"/>
      <c r="D1" s="117"/>
      <c r="E1" s="117"/>
      <c r="F1" s="117"/>
    </row>
    <row r="3" spans="1:14" ht="33.75" customHeight="1" x14ac:dyDescent="0.2">
      <c r="A3" s="28"/>
      <c r="B3" s="120" t="s">
        <v>266</v>
      </c>
      <c r="C3" s="121"/>
      <c r="D3" s="122" t="s">
        <v>261</v>
      </c>
      <c r="E3" s="121"/>
      <c r="F3" s="122" t="s">
        <v>262</v>
      </c>
      <c r="G3" s="121"/>
      <c r="H3" s="122" t="s">
        <v>263</v>
      </c>
      <c r="I3" s="121"/>
      <c r="J3" s="122" t="s">
        <v>264</v>
      </c>
      <c r="K3" s="121"/>
    </row>
    <row r="4" spans="1:14" x14ac:dyDescent="0.2">
      <c r="A4" s="28"/>
      <c r="B4" s="8" t="s">
        <v>250</v>
      </c>
      <c r="C4" s="9" t="s">
        <v>401</v>
      </c>
      <c r="D4" s="8" t="s">
        <v>250</v>
      </c>
      <c r="E4" s="9" t="s">
        <v>401</v>
      </c>
      <c r="F4" s="8" t="s">
        <v>250</v>
      </c>
      <c r="G4" s="9" t="s">
        <v>401</v>
      </c>
      <c r="H4" s="8" t="s">
        <v>250</v>
      </c>
      <c r="I4" s="9" t="s">
        <v>401</v>
      </c>
      <c r="J4" s="8" t="s">
        <v>250</v>
      </c>
      <c r="K4" s="9" t="s">
        <v>401</v>
      </c>
    </row>
    <row r="5" spans="1:14" ht="15" thickBot="1" x14ac:dyDescent="0.25">
      <c r="A5" s="29"/>
      <c r="B5" s="10" t="s">
        <v>53</v>
      </c>
      <c r="C5" s="11" t="s">
        <v>251</v>
      </c>
      <c r="D5" s="10" t="s">
        <v>53</v>
      </c>
      <c r="E5" s="11" t="s">
        <v>251</v>
      </c>
      <c r="F5" s="10" t="s">
        <v>53</v>
      </c>
      <c r="G5" s="11" t="s">
        <v>251</v>
      </c>
      <c r="H5" s="10" t="s">
        <v>53</v>
      </c>
      <c r="I5" s="11" t="s">
        <v>251</v>
      </c>
      <c r="J5" s="10" t="s">
        <v>53</v>
      </c>
      <c r="K5" s="11" t="s">
        <v>251</v>
      </c>
    </row>
    <row r="6" spans="1:14" ht="14.45" customHeight="1" x14ac:dyDescent="0.25">
      <c r="A6" s="31">
        <v>2001</v>
      </c>
      <c r="B6" s="32">
        <v>54.019230749999998</v>
      </c>
      <c r="C6" s="33">
        <v>90.966192143586568</v>
      </c>
      <c r="D6" s="32">
        <v>41.75</v>
      </c>
      <c r="E6" s="33">
        <v>70.305305522973214</v>
      </c>
      <c r="F6" s="32">
        <v>0</v>
      </c>
      <c r="G6" s="33">
        <v>0</v>
      </c>
      <c r="H6" s="32">
        <v>0</v>
      </c>
      <c r="I6" s="33">
        <v>0</v>
      </c>
      <c r="J6" s="32">
        <v>0</v>
      </c>
      <c r="K6" s="33">
        <v>0</v>
      </c>
      <c r="L6" s="116" t="s">
        <v>252</v>
      </c>
      <c r="M6" s="96"/>
      <c r="N6" s="96"/>
    </row>
    <row r="7" spans="1:14" ht="15" x14ac:dyDescent="0.25">
      <c r="A7" s="31">
        <v>2002</v>
      </c>
      <c r="B7" s="32">
        <v>55</v>
      </c>
      <c r="C7" s="33">
        <v>91.249964403855387</v>
      </c>
      <c r="D7" s="32">
        <v>40.333333333333336</v>
      </c>
      <c r="E7" s="33">
        <v>66.916640562827297</v>
      </c>
      <c r="F7" s="32">
        <v>0</v>
      </c>
      <c r="G7" s="33">
        <v>0</v>
      </c>
      <c r="H7" s="32">
        <v>0</v>
      </c>
      <c r="I7" s="33">
        <v>0</v>
      </c>
      <c r="J7" s="32">
        <v>0</v>
      </c>
      <c r="K7" s="33">
        <v>0</v>
      </c>
      <c r="L7" s="114"/>
      <c r="M7" s="96"/>
      <c r="N7" s="96"/>
    </row>
    <row r="8" spans="1:14" ht="15" x14ac:dyDescent="0.25">
      <c r="A8" s="31">
        <v>2003</v>
      </c>
      <c r="B8" s="32">
        <v>55.769230499999999</v>
      </c>
      <c r="C8" s="33">
        <v>90.709881053315797</v>
      </c>
      <c r="D8" s="32">
        <v>38</v>
      </c>
      <c r="E8" s="33">
        <v>61.807836491952315</v>
      </c>
      <c r="F8" s="32">
        <v>0</v>
      </c>
      <c r="G8" s="33">
        <v>0</v>
      </c>
      <c r="H8" s="32">
        <v>0</v>
      </c>
      <c r="I8" s="33">
        <v>0</v>
      </c>
      <c r="J8" s="32">
        <v>0</v>
      </c>
      <c r="K8" s="33">
        <v>0</v>
      </c>
      <c r="L8" s="114"/>
      <c r="M8" s="96"/>
      <c r="N8" s="96"/>
    </row>
    <row r="9" spans="1:14" ht="15" x14ac:dyDescent="0.25">
      <c r="A9" s="31">
        <v>2004</v>
      </c>
      <c r="B9" s="32">
        <v>57.4375</v>
      </c>
      <c r="C9" s="33">
        <v>90.992622796616587</v>
      </c>
      <c r="D9" s="32">
        <v>41.022435897435898</v>
      </c>
      <c r="E9" s="33">
        <v>64.987839578912187</v>
      </c>
      <c r="F9" s="32">
        <v>0</v>
      </c>
      <c r="G9" s="33">
        <v>0</v>
      </c>
      <c r="H9" s="32">
        <v>0</v>
      </c>
      <c r="I9" s="33">
        <v>0</v>
      </c>
      <c r="J9" s="32">
        <v>0</v>
      </c>
      <c r="K9" s="33">
        <v>0</v>
      </c>
      <c r="L9" s="114"/>
      <c r="M9" s="96"/>
      <c r="N9" s="96"/>
    </row>
    <row r="10" spans="1:14" ht="15" x14ac:dyDescent="0.25">
      <c r="A10" s="31">
        <v>2005</v>
      </c>
      <c r="B10" s="32">
        <v>70.288461499999997</v>
      </c>
      <c r="C10" s="33">
        <v>107.98004528120977</v>
      </c>
      <c r="D10" s="32">
        <v>42</v>
      </c>
      <c r="E10" s="33">
        <v>64.52213926763514</v>
      </c>
      <c r="F10" s="32">
        <v>0</v>
      </c>
      <c r="G10" s="33">
        <v>0</v>
      </c>
      <c r="H10" s="32">
        <v>0</v>
      </c>
      <c r="I10" s="33">
        <v>0</v>
      </c>
      <c r="J10" s="32">
        <v>0</v>
      </c>
      <c r="K10" s="33">
        <v>0</v>
      </c>
      <c r="L10" s="114"/>
      <c r="M10" s="96"/>
      <c r="N10" s="96"/>
    </row>
    <row r="11" spans="1:14" ht="15" x14ac:dyDescent="0.25">
      <c r="A11" s="31">
        <v>2006</v>
      </c>
      <c r="B11" s="32">
        <v>75.625</v>
      </c>
      <c r="C11" s="33">
        <v>112.67216055403175</v>
      </c>
      <c r="D11" s="32">
        <v>44.533653846153847</v>
      </c>
      <c r="E11" s="33">
        <v>66.349791685441588</v>
      </c>
      <c r="F11" s="32">
        <v>0</v>
      </c>
      <c r="G11" s="33">
        <v>0</v>
      </c>
      <c r="H11" s="32">
        <v>0</v>
      </c>
      <c r="I11" s="33">
        <v>0</v>
      </c>
      <c r="J11" s="32">
        <v>0</v>
      </c>
      <c r="K11" s="33">
        <v>0</v>
      </c>
      <c r="L11" s="114"/>
      <c r="M11" s="96"/>
      <c r="N11" s="96"/>
    </row>
    <row r="12" spans="1:14" ht="15" x14ac:dyDescent="0.25">
      <c r="A12" s="31">
        <v>2007</v>
      </c>
      <c r="B12" s="32">
        <v>97.562499999999915</v>
      </c>
      <c r="C12" s="33">
        <v>141.52351692194273</v>
      </c>
      <c r="D12" s="32">
        <v>70.772435897435898</v>
      </c>
      <c r="E12" s="33">
        <v>102.66202720653823</v>
      </c>
      <c r="F12" s="32">
        <v>0</v>
      </c>
      <c r="G12" s="33">
        <v>0</v>
      </c>
      <c r="H12" s="32">
        <v>95.833333333333329</v>
      </c>
      <c r="I12" s="33">
        <v>139.01519919729597</v>
      </c>
      <c r="J12" s="32">
        <v>0</v>
      </c>
      <c r="K12" s="33">
        <v>0</v>
      </c>
      <c r="L12" s="114"/>
      <c r="M12" s="96"/>
      <c r="N12" s="96"/>
    </row>
    <row r="13" spans="1:14" ht="15" x14ac:dyDescent="0.25">
      <c r="A13" s="31">
        <v>2008</v>
      </c>
      <c r="B13" s="32">
        <v>316.07692307692298</v>
      </c>
      <c r="C13" s="33">
        <v>450.0263403760199</v>
      </c>
      <c r="D13" s="32">
        <v>346.33012820512823</v>
      </c>
      <c r="E13" s="33">
        <v>493.10047263457096</v>
      </c>
      <c r="F13" s="32">
        <v>0</v>
      </c>
      <c r="G13" s="33">
        <v>0</v>
      </c>
      <c r="H13" s="32">
        <v>224.58333333333326</v>
      </c>
      <c r="I13" s="33">
        <v>319.75892015644229</v>
      </c>
      <c r="J13" s="32">
        <v>0</v>
      </c>
      <c r="K13" s="33">
        <v>0</v>
      </c>
      <c r="L13" s="114"/>
      <c r="M13" s="96"/>
      <c r="N13" s="96"/>
    </row>
    <row r="14" spans="1:14" ht="15" x14ac:dyDescent="0.25">
      <c r="A14" s="31">
        <v>2009</v>
      </c>
      <c r="B14" s="32">
        <v>140.78685897435901</v>
      </c>
      <c r="C14" s="33">
        <v>199.13940437236425</v>
      </c>
      <c r="D14" s="32">
        <v>119.08333333333333</v>
      </c>
      <c r="E14" s="33">
        <v>168.4403235034506</v>
      </c>
      <c r="F14" s="32">
        <v>0</v>
      </c>
      <c r="G14" s="33">
        <v>0</v>
      </c>
      <c r="H14" s="32">
        <v>157.5</v>
      </c>
      <c r="I14" s="33">
        <v>222.77971408084093</v>
      </c>
      <c r="J14" s="32">
        <v>0</v>
      </c>
      <c r="K14" s="33">
        <v>0</v>
      </c>
      <c r="L14" s="114"/>
      <c r="M14" s="96"/>
      <c r="N14" s="96"/>
    </row>
    <row r="15" spans="1:14" ht="15" x14ac:dyDescent="0.25">
      <c r="A15" s="31">
        <v>2010</v>
      </c>
      <c r="B15" s="32">
        <v>144.87820512820525</v>
      </c>
      <c r="C15" s="33">
        <v>202.49808203377071</v>
      </c>
      <c r="D15" s="32">
        <v>123.02083333333333</v>
      </c>
      <c r="E15" s="33">
        <v>171.9477596934029</v>
      </c>
      <c r="F15" s="32">
        <v>0</v>
      </c>
      <c r="G15" s="33">
        <v>0</v>
      </c>
      <c r="H15" s="32">
        <v>158.33333333333326</v>
      </c>
      <c r="I15" s="33">
        <v>221.3044832633127</v>
      </c>
      <c r="J15" s="32">
        <v>0</v>
      </c>
      <c r="K15" s="33">
        <v>0</v>
      </c>
      <c r="L15" s="114"/>
      <c r="M15" s="96"/>
      <c r="N15" s="96"/>
    </row>
    <row r="16" spans="1:14" ht="15" x14ac:dyDescent="0.25">
      <c r="A16" s="31">
        <v>2011</v>
      </c>
      <c r="B16" s="32">
        <v>199.46153846153823</v>
      </c>
      <c r="C16" s="33">
        <v>273.15867998028631</v>
      </c>
      <c r="D16" s="32">
        <v>185.32692307692307</v>
      </c>
      <c r="E16" s="33">
        <v>253.8016003634807</v>
      </c>
      <c r="F16" s="32">
        <v>0</v>
      </c>
      <c r="G16" s="33">
        <v>0</v>
      </c>
      <c r="H16" s="32">
        <v>227.08249999999998</v>
      </c>
      <c r="I16" s="33">
        <v>310.98504716779973</v>
      </c>
      <c r="J16" s="32">
        <v>0</v>
      </c>
      <c r="K16" s="33">
        <v>0</v>
      </c>
      <c r="L16" s="114"/>
      <c r="M16" s="96"/>
      <c r="N16" s="96"/>
    </row>
    <row r="17" spans="1:14" ht="15" x14ac:dyDescent="0.25">
      <c r="A17" s="31">
        <v>2012</v>
      </c>
      <c r="B17" s="32">
        <v>200.69230769230774</v>
      </c>
      <c r="C17" s="33">
        <v>269.80012435191543</v>
      </c>
      <c r="D17" s="32">
        <v>185.92307692307691</v>
      </c>
      <c r="E17" s="33">
        <v>249.94515161310059</v>
      </c>
      <c r="F17" s="32">
        <v>0</v>
      </c>
      <c r="G17" s="33">
        <v>0</v>
      </c>
      <c r="H17" s="32">
        <v>236.2825</v>
      </c>
      <c r="I17" s="33">
        <v>317.64569661493249</v>
      </c>
      <c r="J17" s="32">
        <v>0</v>
      </c>
      <c r="K17" s="33">
        <v>0</v>
      </c>
      <c r="L17" s="114"/>
      <c r="M17" s="96"/>
      <c r="N17" s="96"/>
    </row>
    <row r="18" spans="1:14" ht="15" x14ac:dyDescent="0.25">
      <c r="A18" s="31">
        <v>2013</v>
      </c>
      <c r="B18" s="32">
        <v>164.74038461538424</v>
      </c>
      <c r="C18" s="33">
        <v>217.70650563658211</v>
      </c>
      <c r="D18" s="32">
        <v>148.40384615384616</v>
      </c>
      <c r="E18" s="33">
        <v>196.11756306513837</v>
      </c>
      <c r="F18" s="32">
        <v>0</v>
      </c>
      <c r="G18" s="33">
        <v>0</v>
      </c>
      <c r="H18" s="32">
        <v>200.42249999999999</v>
      </c>
      <c r="I18" s="33">
        <v>264.86087323285994</v>
      </c>
      <c r="J18" s="32">
        <v>0</v>
      </c>
      <c r="K18" s="33">
        <v>0</v>
      </c>
      <c r="L18" s="114"/>
      <c r="M18" s="96"/>
      <c r="N18" s="96"/>
    </row>
    <row r="19" spans="1:14" ht="15" x14ac:dyDescent="0.25">
      <c r="A19" s="31">
        <v>2014</v>
      </c>
      <c r="B19" s="32">
        <v>141.39423076923075</v>
      </c>
      <c r="C19" s="33">
        <v>183.6567535647803</v>
      </c>
      <c r="D19" s="32">
        <v>110.36538461538461</v>
      </c>
      <c r="E19" s="33">
        <v>143.35343199024473</v>
      </c>
      <c r="F19" s="32">
        <v>103.05769230769231</v>
      </c>
      <c r="G19" s="33">
        <v>133.86148144898439</v>
      </c>
      <c r="H19" s="32">
        <v>159.595</v>
      </c>
      <c r="I19" s="33">
        <v>207.29770532864987</v>
      </c>
      <c r="J19" s="32">
        <v>88.038461538461547</v>
      </c>
      <c r="K19" s="33">
        <v>114.35302520497305</v>
      </c>
      <c r="L19" s="114"/>
      <c r="M19" s="96"/>
      <c r="N19" s="96"/>
    </row>
    <row r="20" spans="1:14" ht="15" x14ac:dyDescent="0.25">
      <c r="A20" s="31">
        <v>2015</v>
      </c>
      <c r="B20" s="32">
        <v>143.42307692307699</v>
      </c>
      <c r="C20" s="33">
        <v>184.68238144602842</v>
      </c>
      <c r="D20" s="32">
        <v>117.46153846153845</v>
      </c>
      <c r="E20" s="33">
        <v>151.25234457928948</v>
      </c>
      <c r="F20" s="32">
        <v>113.78846153846155</v>
      </c>
      <c r="G20" s="33">
        <v>146.52261343740275</v>
      </c>
      <c r="H20" s="32">
        <v>168.6275</v>
      </c>
      <c r="I20" s="33">
        <v>217.13749938577197</v>
      </c>
      <c r="J20" s="32">
        <v>94.428571428571431</v>
      </c>
      <c r="K20" s="33">
        <v>121.59335737392036</v>
      </c>
      <c r="L20" s="114"/>
      <c r="M20" s="96"/>
      <c r="N20" s="96"/>
    </row>
    <row r="21" spans="1:14" ht="15" x14ac:dyDescent="0.25">
      <c r="A21" s="31">
        <v>2016</v>
      </c>
      <c r="B21" s="32">
        <v>129.13461538461524</v>
      </c>
      <c r="C21" s="33">
        <v>164.70672597171964</v>
      </c>
      <c r="D21" s="32">
        <v>112.17307692307692</v>
      </c>
      <c r="E21" s="33">
        <v>143.0728715700732</v>
      </c>
      <c r="F21" s="32">
        <v>99.92307692307692</v>
      </c>
      <c r="G21" s="33">
        <v>127.448421168884</v>
      </c>
      <c r="H21" s="32">
        <v>165.27500000000001</v>
      </c>
      <c r="I21" s="33">
        <v>210.80253388216701</v>
      </c>
      <c r="J21" s="32">
        <v>81</v>
      </c>
      <c r="K21" s="33">
        <v>103.31269244867964</v>
      </c>
      <c r="L21" s="114"/>
      <c r="M21" s="96"/>
      <c r="N21" s="96"/>
    </row>
    <row r="22" spans="1:14" ht="15" x14ac:dyDescent="0.25">
      <c r="A22" s="31">
        <v>2017</v>
      </c>
      <c r="B22" s="32">
        <v>117.59615384615375</v>
      </c>
      <c r="C22" s="33">
        <v>147.30236892899919</v>
      </c>
      <c r="D22" s="32">
        <v>89.692307692307693</v>
      </c>
      <c r="E22" s="33">
        <v>112.34967272033569</v>
      </c>
      <c r="F22" s="32">
        <v>87.897435897435898</v>
      </c>
      <c r="G22" s="33">
        <v>110.10139453553765</v>
      </c>
      <c r="H22" s="32">
        <v>137.07086594121026</v>
      </c>
      <c r="I22" s="33">
        <v>171.69662955732738</v>
      </c>
      <c r="J22" s="32">
        <v>66.057692307692307</v>
      </c>
      <c r="K22" s="33">
        <v>82.744666765513088</v>
      </c>
      <c r="L22" s="114"/>
      <c r="M22" s="96"/>
      <c r="N22" s="96"/>
    </row>
    <row r="23" spans="1:14" ht="14.45" customHeight="1" x14ac:dyDescent="0.25">
      <c r="A23" s="31">
        <v>2018</v>
      </c>
      <c r="B23" s="32">
        <v>123.8846153846155</v>
      </c>
      <c r="C23" s="33">
        <v>151.70538596975771</v>
      </c>
      <c r="D23" s="32">
        <v>91.844551282051285</v>
      </c>
      <c r="E23" s="33">
        <v>112.47008402298428</v>
      </c>
      <c r="F23" s="32">
        <v>92.65384615384616</v>
      </c>
      <c r="G23" s="33">
        <v>113.46112226052344</v>
      </c>
      <c r="H23" s="32">
        <v>132.77857655591862</v>
      </c>
      <c r="I23" s="33">
        <v>162.59666418137121</v>
      </c>
      <c r="J23" s="32">
        <v>70.59615384615384</v>
      </c>
      <c r="K23" s="33">
        <v>86.449933544703512</v>
      </c>
      <c r="L23" s="114"/>
      <c r="M23" s="96"/>
      <c r="N23" s="96"/>
    </row>
    <row r="24" spans="1:14" ht="15.75" customHeight="1" x14ac:dyDescent="0.25">
      <c r="A24" s="31">
        <v>2019</v>
      </c>
      <c r="B24" s="32">
        <v>126.02964743589749</v>
      </c>
      <c r="C24" s="33">
        <v>151.82111302975196</v>
      </c>
      <c r="D24" s="32">
        <v>95.352564102564102</v>
      </c>
      <c r="E24" s="33">
        <v>114.86608672499268</v>
      </c>
      <c r="F24" s="32">
        <v>88.480769230769226</v>
      </c>
      <c r="G24" s="33">
        <v>106.58800639092934</v>
      </c>
      <c r="H24" s="32">
        <v>135.44919519040309</v>
      </c>
      <c r="I24" s="33">
        <v>163.16833373076457</v>
      </c>
      <c r="J24" s="32">
        <v>74.791666666666671</v>
      </c>
      <c r="K24" s="33">
        <v>90.09748348664553</v>
      </c>
      <c r="L24" s="114"/>
      <c r="M24" s="96"/>
      <c r="N24" s="96"/>
    </row>
    <row r="25" spans="1:14" ht="14.25" customHeight="1" x14ac:dyDescent="0.25">
      <c r="A25" s="31">
        <v>2020</v>
      </c>
      <c r="B25" s="32">
        <v>117.7403846153845</v>
      </c>
      <c r="C25" s="33">
        <v>139.9534497433965</v>
      </c>
      <c r="D25" s="32">
        <v>90.32692307692308</v>
      </c>
      <c r="E25" s="33">
        <v>107.36812632825384</v>
      </c>
      <c r="F25" s="32">
        <v>77.84615384615384</v>
      </c>
      <c r="G25" s="33">
        <v>92.532717772359263</v>
      </c>
      <c r="H25" s="32">
        <v>126.33622857165115</v>
      </c>
      <c r="I25" s="33">
        <v>150.17099760571469</v>
      </c>
      <c r="J25" s="32">
        <v>70</v>
      </c>
      <c r="K25" s="33">
        <v>83.206297601627398</v>
      </c>
      <c r="L25" s="114"/>
      <c r="M25" s="96"/>
      <c r="N25" s="96"/>
    </row>
    <row r="26" spans="1:14" ht="15" x14ac:dyDescent="0.25">
      <c r="A26" s="31">
        <v>2021</v>
      </c>
      <c r="B26" s="32">
        <v>154.68635531135524</v>
      </c>
      <c r="C26" s="33">
        <v>175.87103936118405</v>
      </c>
      <c r="D26" s="32">
        <v>135.93704212454213</v>
      </c>
      <c r="E26" s="33">
        <v>154.55396074209065</v>
      </c>
      <c r="F26" s="32">
        <v>108.23557692307692</v>
      </c>
      <c r="G26" s="33">
        <v>123.05871045318735</v>
      </c>
      <c r="H26" s="32">
        <v>174.6285437165823</v>
      </c>
      <c r="I26" s="33">
        <v>198.5443604495527</v>
      </c>
      <c r="J26" s="32">
        <v>76.0625</v>
      </c>
      <c r="K26" s="33">
        <v>86.479450010210869</v>
      </c>
      <c r="L26" s="114"/>
      <c r="M26" s="96"/>
      <c r="N26" s="96"/>
    </row>
    <row r="27" spans="1:14" ht="17.45" customHeight="1" x14ac:dyDescent="0.25">
      <c r="A27" s="31">
        <v>2022</v>
      </c>
      <c r="B27" s="32">
        <v>276.86538461538464</v>
      </c>
      <c r="C27" s="33">
        <v>293.79842899123747</v>
      </c>
      <c r="D27" s="32">
        <v>277.19230769230768</v>
      </c>
      <c r="E27" s="33">
        <v>294.14534663330534</v>
      </c>
      <c r="F27" s="32">
        <v>182.78685897435898</v>
      </c>
      <c r="G27" s="33">
        <v>193.96607517950241</v>
      </c>
      <c r="H27" s="32">
        <v>311.63461538461536</v>
      </c>
      <c r="I27" s="33">
        <v>330.69414057116086</v>
      </c>
      <c r="J27" s="32">
        <v>151.82692307692307</v>
      </c>
      <c r="K27" s="33">
        <v>161.11263436034031</v>
      </c>
      <c r="L27" s="114"/>
      <c r="M27" s="96"/>
      <c r="N27" s="96"/>
    </row>
    <row r="28" spans="1:14" ht="15" customHeight="1" x14ac:dyDescent="0.25">
      <c r="A28" s="31">
        <v>2023</v>
      </c>
      <c r="B28" s="32">
        <v>272.22435897435901</v>
      </c>
      <c r="C28" s="33">
        <v>278.87879651147568</v>
      </c>
      <c r="D28" s="32">
        <v>255</v>
      </c>
      <c r="E28" s="33">
        <v>0</v>
      </c>
      <c r="F28" s="32">
        <v>181.25</v>
      </c>
      <c r="G28" s="33">
        <v>185.68059837902311</v>
      </c>
      <c r="H28" s="32">
        <v>298.36538461538458</v>
      </c>
      <c r="I28" s="33">
        <v>305.65883117777645</v>
      </c>
      <c r="J28" s="32">
        <v>130</v>
      </c>
      <c r="K28" s="33">
        <v>133.17780849254069</v>
      </c>
      <c r="L28" s="114"/>
      <c r="M28" s="96"/>
      <c r="N28" s="96"/>
    </row>
    <row r="29" spans="1:14" ht="17.45" customHeight="1" thickBot="1" x14ac:dyDescent="0.3">
      <c r="A29" s="34">
        <v>2024</v>
      </c>
      <c r="B29" s="35">
        <v>250</v>
      </c>
      <c r="C29" s="36">
        <v>250</v>
      </c>
      <c r="D29" s="35">
        <v>217</v>
      </c>
      <c r="E29" s="36">
        <v>217</v>
      </c>
      <c r="F29" s="35">
        <v>170</v>
      </c>
      <c r="G29" s="36">
        <v>170</v>
      </c>
      <c r="H29" s="35">
        <v>255.86538461538461</v>
      </c>
      <c r="I29" s="36">
        <v>255.86538461538461</v>
      </c>
      <c r="J29" s="35">
        <v>130</v>
      </c>
      <c r="K29" s="36">
        <v>130</v>
      </c>
      <c r="L29" s="115"/>
      <c r="M29" s="96"/>
      <c r="N29" s="96"/>
    </row>
    <row r="30" spans="1:14" ht="15" customHeight="1" x14ac:dyDescent="0.25">
      <c r="A30" s="31">
        <v>2025</v>
      </c>
      <c r="B30" s="32">
        <v>224.57499999999999</v>
      </c>
      <c r="C30" s="33">
        <v>219.2904292384988</v>
      </c>
      <c r="D30" s="32">
        <v>182.55</v>
      </c>
      <c r="E30" s="33">
        <v>178.25433755978165</v>
      </c>
      <c r="F30" s="32">
        <v>163.125</v>
      </c>
      <c r="G30" s="33">
        <v>159.28643557622226</v>
      </c>
      <c r="H30" s="32">
        <v>249.85</v>
      </c>
      <c r="I30" s="33">
        <v>243.97067235996406</v>
      </c>
      <c r="J30" s="32">
        <v>120.5</v>
      </c>
      <c r="K30" s="33">
        <v>117.66446275515577</v>
      </c>
      <c r="L30" s="116" t="s">
        <v>253</v>
      </c>
      <c r="M30" s="96"/>
      <c r="N30" s="96"/>
    </row>
    <row r="31" spans="1:14" ht="13.5" customHeight="1" x14ac:dyDescent="0.25">
      <c r="A31" s="31">
        <v>2026</v>
      </c>
      <c r="B31" s="32">
        <v>212.68026549803275</v>
      </c>
      <c r="C31" s="33">
        <v>203.66670465100606</v>
      </c>
      <c r="D31" s="32">
        <v>175.93309747798668</v>
      </c>
      <c r="E31" s="33">
        <v>168.4769111909784</v>
      </c>
      <c r="F31" s="32">
        <v>145.73538785433377</v>
      </c>
      <c r="G31" s="33">
        <v>139.55900480857241</v>
      </c>
      <c r="H31" s="32">
        <v>224.12635040142769</v>
      </c>
      <c r="I31" s="33">
        <v>214.62769526276378</v>
      </c>
      <c r="J31" s="32">
        <v>103.44251401169093</v>
      </c>
      <c r="K31" s="33">
        <v>99.058537002679657</v>
      </c>
      <c r="L31" s="114"/>
      <c r="M31" s="96"/>
      <c r="N31" s="96"/>
    </row>
    <row r="32" spans="1:14" ht="18" customHeight="1" x14ac:dyDescent="0.25">
      <c r="A32" s="31">
        <v>2027</v>
      </c>
      <c r="B32" s="32">
        <v>201.7396077920032</v>
      </c>
      <c r="C32" s="33">
        <v>189.33086215810417</v>
      </c>
      <c r="D32" s="32">
        <v>176.27720448531738</v>
      </c>
      <c r="E32" s="33">
        <v>165.43461876081091</v>
      </c>
      <c r="F32" s="32">
        <v>139.57545866979399</v>
      </c>
      <c r="G32" s="33">
        <v>130.99035045864917</v>
      </c>
      <c r="H32" s="32">
        <v>214.02530917586597</v>
      </c>
      <c r="I32" s="33">
        <v>200.86088573989858</v>
      </c>
      <c r="J32" s="32">
        <v>106.10013348511237</v>
      </c>
      <c r="K32" s="33">
        <v>99.57404977478366</v>
      </c>
      <c r="L32" s="114"/>
      <c r="M32" s="96"/>
      <c r="N32" s="96"/>
    </row>
    <row r="33" spans="1:16" ht="18" customHeight="1" x14ac:dyDescent="0.25">
      <c r="A33" s="31">
        <v>2028</v>
      </c>
      <c r="B33" s="32">
        <v>191.35207905193573</v>
      </c>
      <c r="C33" s="33">
        <v>175.81064738837011</v>
      </c>
      <c r="D33" s="32">
        <v>162.2969288023375</v>
      </c>
      <c r="E33" s="33">
        <v>149.11532847332563</v>
      </c>
      <c r="F33" s="32">
        <v>127.54360570467205</v>
      </c>
      <c r="G33" s="33">
        <v>117.18463682382745</v>
      </c>
      <c r="H33" s="32">
        <v>206.68182242998574</v>
      </c>
      <c r="I33" s="33">
        <v>189.89532376578777</v>
      </c>
      <c r="J33" s="32">
        <v>101.78976464408298</v>
      </c>
      <c r="K33" s="33">
        <v>93.522497943327267</v>
      </c>
      <c r="L33" s="114"/>
      <c r="M33" s="96"/>
      <c r="N33" s="96"/>
    </row>
    <row r="34" spans="1:16" s="30" customFormat="1" ht="15" customHeight="1" thickBot="1" x14ac:dyDescent="0.3">
      <c r="A34" s="34">
        <v>2029</v>
      </c>
      <c r="B34" s="35">
        <v>184.0426839869468</v>
      </c>
      <c r="C34" s="36">
        <v>165.72924451120926</v>
      </c>
      <c r="D34" s="35">
        <v>155.73685799526856</v>
      </c>
      <c r="E34" s="36">
        <v>140.24003160014729</v>
      </c>
      <c r="F34" s="35">
        <v>121.80819768571213</v>
      </c>
      <c r="G34" s="36">
        <v>109.68749281637771</v>
      </c>
      <c r="H34" s="35">
        <v>199.7390610287552</v>
      </c>
      <c r="I34" s="36">
        <v>179.86373033997765</v>
      </c>
      <c r="J34" s="35">
        <v>98.529007629956482</v>
      </c>
      <c r="K34" s="36">
        <v>88.724732997862617</v>
      </c>
      <c r="L34" s="115"/>
      <c r="M34" s="96"/>
      <c r="N34" s="96"/>
      <c r="O34" s="12"/>
      <c r="P34" s="12"/>
    </row>
    <row r="35" spans="1:16" ht="15" customHeight="1" x14ac:dyDescent="0.25">
      <c r="A35" s="31">
        <v>2030</v>
      </c>
      <c r="B35" s="32">
        <v>299.36541699188734</v>
      </c>
      <c r="C35" s="33">
        <v>262.96203925837943</v>
      </c>
      <c r="D35" s="32">
        <v>251.66031692183876</v>
      </c>
      <c r="E35" s="33">
        <v>221.0579658904627</v>
      </c>
      <c r="F35" s="32">
        <v>208.88796510513254</v>
      </c>
      <c r="G35" s="33">
        <v>183.486809640632</v>
      </c>
      <c r="H35" s="32">
        <v>326.1935447126574</v>
      </c>
      <c r="I35" s="33">
        <v>286.52781798401338</v>
      </c>
      <c r="J35" s="32">
        <v>161.96283864969786</v>
      </c>
      <c r="K35" s="33">
        <v>142.26786368097621</v>
      </c>
      <c r="L35" s="116" t="s">
        <v>255</v>
      </c>
      <c r="M35" s="96"/>
      <c r="N35" s="96"/>
    </row>
    <row r="36" spans="1:16" ht="14.25" customHeight="1" x14ac:dyDescent="0.25">
      <c r="A36" s="31">
        <v>2031</v>
      </c>
      <c r="B36" s="32">
        <v>314.89412929711915</v>
      </c>
      <c r="C36" s="33">
        <v>269.17925916679042</v>
      </c>
      <c r="D36" s="32">
        <v>263.15461145502934</v>
      </c>
      <c r="E36" s="33">
        <v>224.95104470795684</v>
      </c>
      <c r="F36" s="32">
        <v>218.42868183284349</v>
      </c>
      <c r="G36" s="33">
        <v>186.71821823983842</v>
      </c>
      <c r="H36" s="32">
        <v>341.09205840608661</v>
      </c>
      <c r="I36" s="33">
        <v>291.57389435734387</v>
      </c>
      <c r="J36" s="32">
        <v>169.3603043830397</v>
      </c>
      <c r="K36" s="33">
        <v>144.77336039210124</v>
      </c>
      <c r="L36" s="114"/>
      <c r="M36" s="96"/>
      <c r="N36" s="96"/>
    </row>
    <row r="37" spans="1:16" s="30" customFormat="1" ht="14.25" customHeight="1" x14ac:dyDescent="0.25">
      <c r="A37" s="31">
        <v>2032</v>
      </c>
      <c r="B37" s="32">
        <v>328.23970086281059</v>
      </c>
      <c r="C37" s="33">
        <v>272.73572188157272</v>
      </c>
      <c r="D37" s="32">
        <v>274.3074033722807</v>
      </c>
      <c r="E37" s="33">
        <v>227.92315335269996</v>
      </c>
      <c r="F37" s="32">
        <v>227.68593795224658</v>
      </c>
      <c r="G37" s="33">
        <v>189.18518535831578</v>
      </c>
      <c r="H37" s="32">
        <v>355.54792802203718</v>
      </c>
      <c r="I37" s="33">
        <v>295.42624051170799</v>
      </c>
      <c r="J37" s="32">
        <v>176.53798682372602</v>
      </c>
      <c r="K37" s="33">
        <v>146.68614171084769</v>
      </c>
      <c r="L37" s="114"/>
      <c r="M37" s="96"/>
      <c r="N37" s="96"/>
    </row>
    <row r="38" spans="1:16" s="30" customFormat="1" ht="15" customHeight="1" x14ac:dyDescent="0.25">
      <c r="A38" s="31">
        <v>2033</v>
      </c>
      <c r="B38" s="32">
        <v>341.82299267765961</v>
      </c>
      <c r="C38" s="33">
        <v>275.9119073202495</v>
      </c>
      <c r="D38" s="32">
        <v>285.65885628058226</v>
      </c>
      <c r="E38" s="33">
        <v>230.5774671910994</v>
      </c>
      <c r="F38" s="32">
        <v>237.10809051092073</v>
      </c>
      <c r="G38" s="33">
        <v>191.38837028327899</v>
      </c>
      <c r="H38" s="32">
        <v>370.26129525882607</v>
      </c>
      <c r="I38" s="33">
        <v>298.86667184517205</v>
      </c>
      <c r="J38" s="32">
        <v>183.8435229460456</v>
      </c>
      <c r="K38" s="33">
        <v>148.39439754232973</v>
      </c>
      <c r="L38" s="114"/>
      <c r="M38" s="96"/>
      <c r="N38" s="96"/>
    </row>
    <row r="39" spans="1:16" s="30" customFormat="1" ht="15" customHeight="1" x14ac:dyDescent="0.25">
      <c r="A39" s="31">
        <v>2034</v>
      </c>
      <c r="B39" s="32">
        <v>354.92241324373435</v>
      </c>
      <c r="C39" s="33">
        <v>278.22304132546003</v>
      </c>
      <c r="D39" s="32">
        <v>296.60594169321257</v>
      </c>
      <c r="E39" s="33">
        <v>232.50886417369554</v>
      </c>
      <c r="F39" s="32">
        <v>246.19460213756958</v>
      </c>
      <c r="G39" s="33">
        <v>192.991505773369</v>
      </c>
      <c r="H39" s="32">
        <v>384.45053509884082</v>
      </c>
      <c r="I39" s="33">
        <v>301.37008293400106</v>
      </c>
      <c r="J39" s="32">
        <v>190.88881737329919</v>
      </c>
      <c r="K39" s="32">
        <v>149.63740057787743</v>
      </c>
      <c r="L39" s="114"/>
      <c r="M39" s="96"/>
      <c r="N39" s="96"/>
    </row>
    <row r="40" spans="1:16" s="30" customFormat="1" ht="15" customHeight="1" x14ac:dyDescent="0.25">
      <c r="A40" s="37">
        <v>2035</v>
      </c>
      <c r="B40" s="38">
        <v>374.68920248890731</v>
      </c>
      <c r="C40" s="39">
        <v>285.20522479672428</v>
      </c>
      <c r="D40" s="32">
        <v>313.12489603236713</v>
      </c>
      <c r="E40" s="39">
        <v>238.34382141024213</v>
      </c>
      <c r="F40" s="38">
        <v>259.90598420915097</v>
      </c>
      <c r="G40" s="39">
        <v>197.83474986733648</v>
      </c>
      <c r="H40" s="38">
        <v>405.86184196176947</v>
      </c>
      <c r="I40" s="39">
        <v>308.93315607765862</v>
      </c>
      <c r="J40" s="32">
        <v>201.52003952631415</v>
      </c>
      <c r="K40" s="39">
        <v>153.39264593793231</v>
      </c>
      <c r="L40" s="114"/>
      <c r="M40" s="96"/>
      <c r="N40" s="96"/>
    </row>
    <row r="41" spans="1:16" s="30" customFormat="1" ht="15" customHeight="1" thickBot="1" x14ac:dyDescent="0.3">
      <c r="A41" s="31">
        <v>2036</v>
      </c>
      <c r="B41" s="32">
        <v>390.0037936771987</v>
      </c>
      <c r="C41" s="33">
        <v>289.68613706603446</v>
      </c>
      <c r="D41" s="32">
        <v>325.92318256359943</v>
      </c>
      <c r="E41" s="33">
        <v>242.08848546551195</v>
      </c>
      <c r="F41" s="32">
        <v>270.52906560331394</v>
      </c>
      <c r="G41" s="33">
        <v>200.94296837423198</v>
      </c>
      <c r="H41" s="32">
        <v>422.45054573888308</v>
      </c>
      <c r="I41" s="33">
        <v>313.78686228325756</v>
      </c>
      <c r="J41" s="32">
        <v>209.75672476061897</v>
      </c>
      <c r="K41" s="33">
        <v>155.80262629399041</v>
      </c>
      <c r="L41" s="114"/>
      <c r="M41" s="96"/>
      <c r="N41" s="96"/>
    </row>
    <row r="42" spans="1:16" s="30" customFormat="1" ht="15" customHeight="1" thickBot="1" x14ac:dyDescent="0.25">
      <c r="A42" s="99">
        <v>2037</v>
      </c>
      <c r="B42" s="97">
        <v>404.84559974748305</v>
      </c>
      <c r="C42" s="98">
        <v>293.06349251557941</v>
      </c>
      <c r="D42" s="97">
        <v>338.32636619371198</v>
      </c>
      <c r="E42" s="98">
        <v>244.91091554083397</v>
      </c>
      <c r="F42" s="97">
        <v>280.82419604346268</v>
      </c>
      <c r="G42" s="98">
        <v>203.28569639069815</v>
      </c>
      <c r="H42" s="97">
        <v>438.52713057162407</v>
      </c>
      <c r="I42" s="98">
        <v>317.44520016597926</v>
      </c>
      <c r="J42" s="97">
        <v>217.73913078155076</v>
      </c>
      <c r="K42" s="97">
        <v>157.61907790019023</v>
      </c>
      <c r="L42" s="118" t="s">
        <v>254</v>
      </c>
      <c r="M42" s="119"/>
      <c r="N42" s="119"/>
    </row>
    <row r="43" spans="1:16" s="30" customFormat="1" ht="15" customHeight="1" x14ac:dyDescent="0.25">
      <c r="A43" s="31">
        <v>2038</v>
      </c>
      <c r="B43" s="32">
        <v>419.77653963254824</v>
      </c>
      <c r="C43" s="33">
        <v>296.33626391840437</v>
      </c>
      <c r="D43" s="32">
        <v>350.80403826998423</v>
      </c>
      <c r="E43" s="33">
        <v>247.64594552952872</v>
      </c>
      <c r="F43" s="32">
        <v>291.18115482481539</v>
      </c>
      <c r="G43" s="33">
        <v>205.55587889633881</v>
      </c>
      <c r="H43" s="32">
        <v>454.70026479518742</v>
      </c>
      <c r="I43" s="33">
        <v>320.99025302858382</v>
      </c>
      <c r="J43" s="32">
        <v>225.76947586706851</v>
      </c>
      <c r="K43" s="33">
        <v>159.37928080456246</v>
      </c>
      <c r="L43" s="114" t="s">
        <v>255</v>
      </c>
      <c r="M43" s="96"/>
      <c r="N43" s="96"/>
    </row>
    <row r="44" spans="1:16" ht="14.25" customHeight="1" x14ac:dyDescent="0.25">
      <c r="A44" s="31">
        <v>2039</v>
      </c>
      <c r="B44" s="32">
        <v>434.92303866691378</v>
      </c>
      <c r="C44" s="33">
        <v>299.59913238126319</v>
      </c>
      <c r="D44" s="32">
        <v>363.46185147593184</v>
      </c>
      <c r="E44" s="33">
        <v>250.37269970716</v>
      </c>
      <c r="F44" s="32">
        <v>301.6876378317985</v>
      </c>
      <c r="G44" s="33">
        <v>207.81919215316918</v>
      </c>
      <c r="H44" s="32">
        <v>471.10689182507031</v>
      </c>
      <c r="I44" s="33">
        <v>324.52457906631929</v>
      </c>
      <c r="J44" s="32">
        <v>233.91575567394656</v>
      </c>
      <c r="K44" s="33">
        <v>161.13415758573669</v>
      </c>
      <c r="L44" s="114"/>
      <c r="M44" s="96"/>
      <c r="N44" s="96"/>
    </row>
    <row r="45" spans="1:16" ht="15" customHeight="1" x14ac:dyDescent="0.25">
      <c r="A45" s="31">
        <v>2040</v>
      </c>
      <c r="B45" s="32">
        <v>450.37671714370742</v>
      </c>
      <c r="C45" s="33">
        <v>302.91442181317331</v>
      </c>
      <c r="D45" s="32">
        <v>376.37637218862005</v>
      </c>
      <c r="E45" s="33">
        <v>253.14326168703121</v>
      </c>
      <c r="F45" s="32">
        <v>312.40719817002764</v>
      </c>
      <c r="G45" s="33">
        <v>210.11886760956102</v>
      </c>
      <c r="H45" s="32">
        <v>487.84625439547182</v>
      </c>
      <c r="I45" s="33">
        <v>328.11568728756896</v>
      </c>
      <c r="J45" s="32">
        <v>242.22724657569623</v>
      </c>
      <c r="K45" s="33">
        <v>162.91722806901132</v>
      </c>
      <c r="L45" s="114"/>
      <c r="M45" s="96"/>
      <c r="N45" s="96"/>
    </row>
    <row r="46" spans="1:16" ht="14.25" customHeight="1" x14ac:dyDescent="0.25">
      <c r="A46" s="31">
        <v>2041</v>
      </c>
      <c r="B46" s="32">
        <v>466.18038850953582</v>
      </c>
      <c r="C46" s="33">
        <v>306.30663320060427</v>
      </c>
      <c r="D46" s="32">
        <v>389.58337927738512</v>
      </c>
      <c r="E46" s="33">
        <v>255.97810675583349</v>
      </c>
      <c r="F46" s="32">
        <v>323.36953370884055</v>
      </c>
      <c r="G46" s="33">
        <v>212.47190055910764</v>
      </c>
      <c r="H46" s="32">
        <v>504.96472786011213</v>
      </c>
      <c r="I46" s="33">
        <v>331.79011706264947</v>
      </c>
      <c r="J46" s="32">
        <v>250.72697503637136</v>
      </c>
      <c r="K46" s="33">
        <v>164.74166968178224</v>
      </c>
      <c r="L46" s="114"/>
      <c r="M46" s="96"/>
      <c r="N46" s="96"/>
    </row>
    <row r="47" spans="1:16" ht="14.25" customHeight="1" x14ac:dyDescent="0.25">
      <c r="A47" s="31">
        <v>2042</v>
      </c>
      <c r="B47" s="32">
        <v>482.4017526761624</v>
      </c>
      <c r="C47" s="33">
        <v>309.81403939084043</v>
      </c>
      <c r="D47" s="32">
        <v>403.13944903983975</v>
      </c>
      <c r="E47" s="33">
        <v>258.90921923883462</v>
      </c>
      <c r="F47" s="32">
        <v>334.62160500135923</v>
      </c>
      <c r="G47" s="33">
        <v>214.90483925026615</v>
      </c>
      <c r="H47" s="32">
        <v>522.53564449199621</v>
      </c>
      <c r="I47" s="33">
        <v>335.58932538629875</v>
      </c>
      <c r="J47" s="32">
        <v>259.45135227039668</v>
      </c>
      <c r="K47" s="33">
        <v>166.62806680610862</v>
      </c>
      <c r="L47" s="114"/>
      <c r="M47" s="96"/>
      <c r="N47" s="96"/>
    </row>
    <row r="48" spans="1:16" ht="14.25" customHeight="1" x14ac:dyDescent="0.25">
      <c r="A48" s="31">
        <v>2043</v>
      </c>
      <c r="B48" s="32">
        <v>499.07044780219496</v>
      </c>
      <c r="C48" s="33">
        <v>313.44763041541711</v>
      </c>
      <c r="D48" s="32">
        <v>417.06934985807504</v>
      </c>
      <c r="E48" s="33">
        <v>261.94578342119428</v>
      </c>
      <c r="F48" s="32">
        <v>346.18397077927892</v>
      </c>
      <c r="G48" s="33">
        <v>217.42530700109256</v>
      </c>
      <c r="H48" s="32">
        <v>540.59110822570494</v>
      </c>
      <c r="I48" s="33">
        <v>339.52521661661547</v>
      </c>
      <c r="J48" s="32">
        <v>268.41631864342577</v>
      </c>
      <c r="K48" s="33">
        <v>168.58233023839111</v>
      </c>
      <c r="L48" s="114"/>
      <c r="M48" s="96"/>
      <c r="N48" s="96"/>
    </row>
    <row r="49" spans="1:14" ht="14.25" customHeight="1" x14ac:dyDescent="0.25">
      <c r="A49" s="31">
        <v>2044</v>
      </c>
      <c r="B49" s="32">
        <v>516.21626415109927</v>
      </c>
      <c r="C49" s="33">
        <v>317.21754082359746</v>
      </c>
      <c r="D49" s="32">
        <v>431.39797722704674</v>
      </c>
      <c r="E49" s="33">
        <v>265.09626866809106</v>
      </c>
      <c r="F49" s="32">
        <v>358.07729528297409</v>
      </c>
      <c r="G49" s="33">
        <v>220.04033371792846</v>
      </c>
      <c r="H49" s="32">
        <v>559.16338775519193</v>
      </c>
      <c r="I49" s="33">
        <v>343.60876845673084</v>
      </c>
      <c r="J49" s="32">
        <v>277.63789632805208</v>
      </c>
      <c r="K49" s="33">
        <v>170.60991066884043</v>
      </c>
      <c r="L49" s="114"/>
      <c r="M49" s="96"/>
      <c r="N49" s="96"/>
    </row>
    <row r="50" spans="1:14" ht="14.65" customHeight="1" x14ac:dyDescent="0.25">
      <c r="A50" s="31">
        <v>2045</v>
      </c>
      <c r="B50" s="32">
        <v>533.86341195979844</v>
      </c>
      <c r="C50" s="33">
        <v>321.12969207271027</v>
      </c>
      <c r="D50" s="32">
        <v>446.14556345627716</v>
      </c>
      <c r="E50" s="33">
        <v>268.36562349605032</v>
      </c>
      <c r="F50" s="32">
        <v>370.31837212542757</v>
      </c>
      <c r="G50" s="33">
        <v>222.75402686419901</v>
      </c>
      <c r="H50" s="32">
        <v>578.27870751203034</v>
      </c>
      <c r="I50" s="33">
        <v>347.84639500548343</v>
      </c>
      <c r="J50" s="32">
        <v>287.12910637710877</v>
      </c>
      <c r="K50" s="33">
        <v>172.71399284979802</v>
      </c>
      <c r="L50" s="114"/>
      <c r="M50" s="96"/>
      <c r="N50" s="96"/>
    </row>
    <row r="51" spans="1:14" ht="15" customHeight="1" x14ac:dyDescent="0.25">
      <c r="A51" s="31">
        <v>2046</v>
      </c>
      <c r="B51" s="32">
        <v>551.94990790392285</v>
      </c>
      <c r="C51" s="33">
        <v>325.13874119097488</v>
      </c>
      <c r="D51" s="32">
        <v>461.26030955644381</v>
      </c>
      <c r="E51" s="33">
        <v>271.71595513092689</v>
      </c>
      <c r="F51" s="32">
        <v>382.86420610737053</v>
      </c>
      <c r="G51" s="33">
        <v>225.53493394639929</v>
      </c>
      <c r="H51" s="32">
        <v>597.86992740776168</v>
      </c>
      <c r="I51" s="33">
        <v>352.18898093762613</v>
      </c>
      <c r="J51" s="32">
        <v>296.85661214279833</v>
      </c>
      <c r="K51" s="33">
        <v>174.87018985630115</v>
      </c>
      <c r="L51" s="114"/>
      <c r="M51" s="96"/>
      <c r="N51" s="96"/>
    </row>
    <row r="52" spans="1:14" ht="15" customHeight="1" x14ac:dyDescent="0.25">
      <c r="A52" s="31">
        <v>2047</v>
      </c>
      <c r="B52" s="32">
        <v>570.59576838764724</v>
      </c>
      <c r="C52" s="33">
        <v>329.30805983184234</v>
      </c>
      <c r="D52" s="32">
        <v>476.84251231707202</v>
      </c>
      <c r="E52" s="33">
        <v>275.20022277802065</v>
      </c>
      <c r="F52" s="32">
        <v>395.79804751047953</v>
      </c>
      <c r="G52" s="33">
        <v>228.42701318871028</v>
      </c>
      <c r="H52" s="32">
        <v>618.06704873022784</v>
      </c>
      <c r="I52" s="33">
        <v>356.70517017411231</v>
      </c>
      <c r="J52" s="32">
        <v>306.88496235071102</v>
      </c>
      <c r="K52" s="33">
        <v>177.11258502468149</v>
      </c>
      <c r="L52" s="114"/>
      <c r="M52" s="96"/>
      <c r="N52" s="96"/>
    </row>
    <row r="53" spans="1:14" ht="15" customHeight="1" x14ac:dyDescent="0.25">
      <c r="A53" s="31">
        <v>2048</v>
      </c>
      <c r="B53" s="32">
        <v>589.82842306817963</v>
      </c>
      <c r="C53" s="33">
        <v>333.64360983380999</v>
      </c>
      <c r="D53" s="32">
        <v>492.91509449255227</v>
      </c>
      <c r="E53" s="33">
        <v>278.82340870009011</v>
      </c>
      <c r="F53" s="32">
        <v>409.13892312283855</v>
      </c>
      <c r="G53" s="33">
        <v>231.43440006525833</v>
      </c>
      <c r="H53" s="32">
        <v>638.89978317414773</v>
      </c>
      <c r="I53" s="33">
        <v>361.4014205545007</v>
      </c>
      <c r="J53" s="32">
        <v>317.22890956261818</v>
      </c>
      <c r="K53" s="33">
        <v>179.44438482558635</v>
      </c>
      <c r="L53" s="114"/>
      <c r="M53" s="96"/>
      <c r="N53" s="96"/>
    </row>
    <row r="54" spans="1:14" ht="15" customHeight="1" x14ac:dyDescent="0.25">
      <c r="A54" s="31">
        <v>2049</v>
      </c>
      <c r="B54" s="32">
        <v>609.67730383301671</v>
      </c>
      <c r="C54" s="33">
        <v>338.15199891951573</v>
      </c>
      <c r="D54" s="32">
        <v>509.50265208578844</v>
      </c>
      <c r="E54" s="33">
        <v>282.59103492032227</v>
      </c>
      <c r="F54" s="32">
        <v>422.90724859463489</v>
      </c>
      <c r="G54" s="33">
        <v>234.56167807256318</v>
      </c>
      <c r="H54" s="32">
        <v>660.40001124206174</v>
      </c>
      <c r="I54" s="33">
        <v>366.28488953746148</v>
      </c>
      <c r="J54" s="32">
        <v>327.90428320486103</v>
      </c>
      <c r="K54" s="33">
        <v>181.86914310716062</v>
      </c>
      <c r="L54" s="114"/>
      <c r="M54" s="96"/>
      <c r="N54" s="96"/>
    </row>
    <row r="55" spans="1:14" ht="15.75" customHeight="1" thickBot="1" x14ac:dyDescent="0.3">
      <c r="A55" s="40">
        <v>2050</v>
      </c>
      <c r="B55" s="41">
        <v>630.01319442537067</v>
      </c>
      <c r="C55" s="42">
        <v>342.75301858412359</v>
      </c>
      <c r="D55" s="41">
        <v>526.49720006090638</v>
      </c>
      <c r="E55" s="42">
        <v>286.43607180570154</v>
      </c>
      <c r="F55" s="41">
        <v>437.01339209721374</v>
      </c>
      <c r="G55" s="42">
        <v>237.75320997781191</v>
      </c>
      <c r="H55" s="41">
        <v>682.42776640266084</v>
      </c>
      <c r="I55" s="42">
        <v>371.26869559212173</v>
      </c>
      <c r="J55" s="41">
        <v>338.84158657189704</v>
      </c>
      <c r="K55" s="42">
        <v>184.34372112679426</v>
      </c>
      <c r="L55" s="115"/>
      <c r="M55" s="96"/>
      <c r="N55" s="96"/>
    </row>
  </sheetData>
  <mergeCells count="11">
    <mergeCell ref="L43:L55"/>
    <mergeCell ref="L35:L41"/>
    <mergeCell ref="B1:F1"/>
    <mergeCell ref="L6:L29"/>
    <mergeCell ref="L30:L34"/>
    <mergeCell ref="L42:N42"/>
    <mergeCell ref="B3:C3"/>
    <mergeCell ref="D3:E3"/>
    <mergeCell ref="F3:G3"/>
    <mergeCell ref="H3:I3"/>
    <mergeCell ref="J3:K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19"/>
  <sheetViews>
    <sheetView showGridLines="0" zoomScale="70" zoomScaleNormal="70" workbookViewId="0">
      <selection activeCell="H34" sqref="H34"/>
    </sheetView>
  </sheetViews>
  <sheetFormatPr defaultRowHeight="15" x14ac:dyDescent="0.25"/>
  <cols>
    <col min="2" max="20" width="18" customWidth="1"/>
  </cols>
  <sheetData>
    <row r="1" spans="2:20" ht="46.5" x14ac:dyDescent="0.7">
      <c r="B1" s="2" t="s">
        <v>238</v>
      </c>
    </row>
    <row r="3" spans="2:20" x14ac:dyDescent="0.25">
      <c r="B3" s="6" t="s">
        <v>1</v>
      </c>
      <c r="C3" s="6" t="s">
        <v>2</v>
      </c>
      <c r="D3" s="6" t="s">
        <v>3</v>
      </c>
      <c r="E3" s="6" t="s">
        <v>4</v>
      </c>
      <c r="F3" s="6" t="s">
        <v>5</v>
      </c>
      <c r="G3" s="6" t="s">
        <v>6</v>
      </c>
      <c r="H3" s="6" t="s">
        <v>7</v>
      </c>
      <c r="I3" s="6" t="s">
        <v>8</v>
      </c>
      <c r="J3" s="6" t="s">
        <v>9</v>
      </c>
      <c r="K3" s="6" t="s">
        <v>10</v>
      </c>
      <c r="L3" s="6" t="s">
        <v>11</v>
      </c>
      <c r="M3" s="6" t="s">
        <v>12</v>
      </c>
      <c r="N3" s="6" t="s">
        <v>13</v>
      </c>
      <c r="O3" s="6" t="s">
        <v>14</v>
      </c>
      <c r="P3" s="6" t="s">
        <v>15</v>
      </c>
      <c r="Q3" s="6" t="s">
        <v>16</v>
      </c>
      <c r="R3" s="6" t="s">
        <v>17</v>
      </c>
      <c r="S3" s="6" t="s">
        <v>18</v>
      </c>
      <c r="T3" s="6" t="s">
        <v>19</v>
      </c>
    </row>
    <row r="4" spans="2:20" x14ac:dyDescent="0.25">
      <c r="B4" s="7" t="s">
        <v>208</v>
      </c>
      <c r="C4" s="7" t="s">
        <v>220</v>
      </c>
      <c r="D4" s="7" t="s">
        <v>187</v>
      </c>
      <c r="E4" s="7" t="s">
        <v>226</v>
      </c>
      <c r="F4" s="7" t="s">
        <v>192</v>
      </c>
      <c r="G4" s="7" t="s">
        <v>76</v>
      </c>
      <c r="H4" s="7" t="s">
        <v>78</v>
      </c>
      <c r="I4" s="7" t="s">
        <v>241</v>
      </c>
      <c r="J4" s="7" t="s">
        <v>93</v>
      </c>
      <c r="K4" s="7" t="s">
        <v>147</v>
      </c>
      <c r="L4" s="7" t="s">
        <v>171</v>
      </c>
      <c r="M4" s="7" t="s">
        <v>164</v>
      </c>
      <c r="N4" s="7" t="s">
        <v>177</v>
      </c>
      <c r="O4" s="7" t="s">
        <v>144</v>
      </c>
      <c r="P4" s="7" t="s">
        <v>146</v>
      </c>
      <c r="Q4" s="7" t="s">
        <v>108</v>
      </c>
      <c r="R4" s="7" t="s">
        <v>125</v>
      </c>
      <c r="S4" s="7" t="s">
        <v>105</v>
      </c>
      <c r="T4" s="7" t="s">
        <v>231</v>
      </c>
    </row>
    <row r="5" spans="2:20" x14ac:dyDescent="0.25">
      <c r="B5" s="7" t="s">
        <v>209</v>
      </c>
      <c r="C5" s="7" t="s">
        <v>221</v>
      </c>
      <c r="D5" s="7" t="s">
        <v>188</v>
      </c>
      <c r="E5" s="7" t="s">
        <v>227</v>
      </c>
      <c r="F5" s="7" t="s">
        <v>193</v>
      </c>
      <c r="G5" s="7" t="s">
        <v>77</v>
      </c>
      <c r="H5" s="7" t="s">
        <v>79</v>
      </c>
      <c r="I5" s="7" t="s">
        <v>242</v>
      </c>
      <c r="J5" s="7" t="s">
        <v>94</v>
      </c>
      <c r="K5" s="7" t="s">
        <v>148</v>
      </c>
      <c r="L5" s="7" t="s">
        <v>172</v>
      </c>
      <c r="M5" s="7" t="s">
        <v>165</v>
      </c>
      <c r="N5" s="7" t="s">
        <v>178</v>
      </c>
      <c r="O5" s="7" t="s">
        <v>145</v>
      </c>
      <c r="P5" s="7" t="s">
        <v>127</v>
      </c>
      <c r="Q5" s="7" t="s">
        <v>130</v>
      </c>
      <c r="R5" s="7" t="s">
        <v>126</v>
      </c>
      <c r="S5" s="7" t="s">
        <v>106</v>
      </c>
      <c r="T5" s="7" t="s">
        <v>232</v>
      </c>
    </row>
    <row r="6" spans="2:20" x14ac:dyDescent="0.25">
      <c r="B6" s="7" t="s">
        <v>210</v>
      </c>
      <c r="C6" s="7" t="s">
        <v>222</v>
      </c>
      <c r="D6" s="7" t="s">
        <v>189</v>
      </c>
      <c r="E6" s="7" t="s">
        <v>228</v>
      </c>
      <c r="F6" s="7" t="s">
        <v>194</v>
      </c>
      <c r="G6" s="7"/>
      <c r="H6" s="7" t="s">
        <v>80</v>
      </c>
      <c r="I6" s="7" t="s">
        <v>86</v>
      </c>
      <c r="J6" s="7" t="s">
        <v>95</v>
      </c>
      <c r="K6" s="7" t="s">
        <v>150</v>
      </c>
      <c r="L6" s="7" t="s">
        <v>173</v>
      </c>
      <c r="M6" s="7" t="s">
        <v>153</v>
      </c>
      <c r="N6" s="7" t="s">
        <v>179</v>
      </c>
      <c r="O6" s="7" t="s">
        <v>107</v>
      </c>
      <c r="P6" s="7" t="s">
        <v>129</v>
      </c>
      <c r="Q6" s="7" t="s">
        <v>109</v>
      </c>
      <c r="R6" s="7" t="s">
        <v>128</v>
      </c>
      <c r="S6" s="7" t="s">
        <v>110</v>
      </c>
      <c r="T6" s="7" t="s">
        <v>233</v>
      </c>
    </row>
    <row r="7" spans="2:20" x14ac:dyDescent="0.25">
      <c r="B7" s="7" t="s">
        <v>211</v>
      </c>
      <c r="C7" s="7" t="s">
        <v>223</v>
      </c>
      <c r="D7" s="7" t="s">
        <v>190</v>
      </c>
      <c r="E7" s="7" t="s">
        <v>229</v>
      </c>
      <c r="F7" s="7" t="s">
        <v>195</v>
      </c>
      <c r="G7" s="7"/>
      <c r="H7" s="7" t="s">
        <v>81</v>
      </c>
      <c r="I7" s="7" t="s">
        <v>87</v>
      </c>
      <c r="J7" s="7" t="s">
        <v>96</v>
      </c>
      <c r="K7" s="7" t="s">
        <v>151</v>
      </c>
      <c r="L7" s="7" t="s">
        <v>174</v>
      </c>
      <c r="M7" s="7" t="s">
        <v>166</v>
      </c>
      <c r="N7" s="7" t="s">
        <v>180</v>
      </c>
      <c r="O7" s="7" t="s">
        <v>131</v>
      </c>
      <c r="P7" s="7" t="s">
        <v>132</v>
      </c>
      <c r="Q7" s="7" t="s">
        <v>113</v>
      </c>
      <c r="R7" s="7" t="s">
        <v>112</v>
      </c>
      <c r="S7" s="7" t="s">
        <v>111</v>
      </c>
      <c r="T7" s="7" t="s">
        <v>234</v>
      </c>
    </row>
    <row r="8" spans="2:20" x14ac:dyDescent="0.25">
      <c r="B8" s="7" t="s">
        <v>212</v>
      </c>
      <c r="C8" s="7" t="s">
        <v>224</v>
      </c>
      <c r="D8" s="7" t="s">
        <v>191</v>
      </c>
      <c r="E8" s="7" t="s">
        <v>230</v>
      </c>
      <c r="F8" s="7" t="s">
        <v>196</v>
      </c>
      <c r="G8" s="7"/>
      <c r="H8" s="7" t="s">
        <v>82</v>
      </c>
      <c r="I8" s="7" t="s">
        <v>88</v>
      </c>
      <c r="J8" s="7" t="s">
        <v>97</v>
      </c>
      <c r="K8" s="7" t="s">
        <v>152</v>
      </c>
      <c r="L8" s="7" t="s">
        <v>175</v>
      </c>
      <c r="M8" s="7" t="s">
        <v>167</v>
      </c>
      <c r="N8" s="7" t="s">
        <v>181</v>
      </c>
      <c r="O8" s="7" t="s">
        <v>154</v>
      </c>
      <c r="P8" s="7" t="s">
        <v>136</v>
      </c>
      <c r="Q8" s="7" t="s">
        <v>114</v>
      </c>
      <c r="R8" s="7" t="s">
        <v>115</v>
      </c>
      <c r="S8" s="7" t="s">
        <v>116</v>
      </c>
      <c r="T8" s="7" t="s">
        <v>235</v>
      </c>
    </row>
    <row r="9" spans="2:20" x14ac:dyDescent="0.25">
      <c r="B9" s="7" t="s">
        <v>213</v>
      </c>
      <c r="C9" s="7" t="s">
        <v>225</v>
      </c>
      <c r="D9" s="7"/>
      <c r="E9" s="7"/>
      <c r="F9" s="7" t="s">
        <v>197</v>
      </c>
      <c r="G9" s="7"/>
      <c r="H9" s="7" t="s">
        <v>83</v>
      </c>
      <c r="I9" s="7" t="s">
        <v>243</v>
      </c>
      <c r="J9" s="7" t="s">
        <v>98</v>
      </c>
      <c r="K9" s="7"/>
      <c r="L9" s="7" t="s">
        <v>176</v>
      </c>
      <c r="M9" s="7" t="s">
        <v>168</v>
      </c>
      <c r="N9" s="7" t="s">
        <v>182</v>
      </c>
      <c r="O9" s="7" t="s">
        <v>155</v>
      </c>
      <c r="P9" s="7" t="s">
        <v>138</v>
      </c>
      <c r="Q9" s="7" t="s">
        <v>133</v>
      </c>
      <c r="R9" s="7" t="s">
        <v>117</v>
      </c>
      <c r="S9" s="7" t="s">
        <v>118</v>
      </c>
      <c r="T9" s="7" t="s">
        <v>236</v>
      </c>
    </row>
    <row r="10" spans="2:20" x14ac:dyDescent="0.25">
      <c r="B10" s="7" t="s">
        <v>214</v>
      </c>
      <c r="C10" s="7" t="s">
        <v>247</v>
      </c>
      <c r="D10" s="7"/>
      <c r="E10" s="7"/>
      <c r="F10" s="7" t="s">
        <v>198</v>
      </c>
      <c r="G10" s="7"/>
      <c r="H10" s="7" t="s">
        <v>84</v>
      </c>
      <c r="I10" s="7" t="s">
        <v>89</v>
      </c>
      <c r="J10" s="7" t="s">
        <v>99</v>
      </c>
      <c r="K10" s="7"/>
      <c r="L10" s="7"/>
      <c r="M10" s="7" t="s">
        <v>170</v>
      </c>
      <c r="N10" s="7" t="s">
        <v>183</v>
      </c>
      <c r="O10" s="7" t="s">
        <v>156</v>
      </c>
      <c r="P10" s="7" t="s">
        <v>139</v>
      </c>
      <c r="Q10" s="7" t="s">
        <v>134</v>
      </c>
      <c r="R10" s="7" t="s">
        <v>135</v>
      </c>
      <c r="S10" s="7" t="s">
        <v>123</v>
      </c>
      <c r="T10" s="7" t="s">
        <v>237</v>
      </c>
    </row>
    <row r="11" spans="2:20" x14ac:dyDescent="0.25">
      <c r="B11" s="7" t="s">
        <v>215</v>
      </c>
      <c r="C11" s="7"/>
      <c r="D11" s="7"/>
      <c r="E11" s="7"/>
      <c r="F11" s="7" t="s">
        <v>199</v>
      </c>
      <c r="G11" s="7"/>
      <c r="H11" s="7" t="s">
        <v>85</v>
      </c>
      <c r="I11" s="7" t="s">
        <v>90</v>
      </c>
      <c r="J11" s="7" t="s">
        <v>100</v>
      </c>
      <c r="K11" s="7"/>
      <c r="L11" s="7"/>
      <c r="M11" s="7" t="s">
        <v>169</v>
      </c>
      <c r="N11" s="7" t="s">
        <v>184</v>
      </c>
      <c r="O11" s="7" t="s">
        <v>157</v>
      </c>
      <c r="P11" s="7" t="s">
        <v>149</v>
      </c>
      <c r="Q11" s="7" t="s">
        <v>119</v>
      </c>
      <c r="R11" s="7" t="s">
        <v>137</v>
      </c>
      <c r="S11" s="7"/>
      <c r="T11" s="7"/>
    </row>
    <row r="12" spans="2:20" x14ac:dyDescent="0.25">
      <c r="B12" s="7" t="s">
        <v>216</v>
      </c>
      <c r="C12" s="7"/>
      <c r="D12" s="7"/>
      <c r="E12" s="7"/>
      <c r="F12" s="7" t="s">
        <v>200</v>
      </c>
      <c r="G12" s="7"/>
      <c r="H12" s="7"/>
      <c r="I12" s="7" t="s">
        <v>244</v>
      </c>
      <c r="J12" s="7" t="s">
        <v>101</v>
      </c>
      <c r="K12" s="7"/>
      <c r="L12" s="7"/>
      <c r="M12" s="7"/>
      <c r="N12" s="7" t="s">
        <v>185</v>
      </c>
      <c r="O12" s="7" t="s">
        <v>158</v>
      </c>
      <c r="P12" s="7" t="s">
        <v>141</v>
      </c>
      <c r="Q12" s="7" t="s">
        <v>122</v>
      </c>
      <c r="R12" s="7" t="s">
        <v>120</v>
      </c>
      <c r="S12" s="7"/>
      <c r="T12" s="7"/>
    </row>
    <row r="13" spans="2:20" x14ac:dyDescent="0.25">
      <c r="B13" s="7" t="s">
        <v>217</v>
      </c>
      <c r="C13" s="7"/>
      <c r="D13" s="7"/>
      <c r="E13" s="7"/>
      <c r="F13" s="7" t="s">
        <v>201</v>
      </c>
      <c r="G13" s="7"/>
      <c r="H13" s="7"/>
      <c r="I13" s="7" t="s">
        <v>246</v>
      </c>
      <c r="J13" s="7" t="s">
        <v>102</v>
      </c>
      <c r="K13" s="7"/>
      <c r="L13" s="7"/>
      <c r="N13" s="7" t="s">
        <v>186</v>
      </c>
      <c r="O13" s="7" t="s">
        <v>159</v>
      </c>
      <c r="P13" s="7" t="s">
        <v>143</v>
      </c>
      <c r="Q13" s="7" t="s">
        <v>124</v>
      </c>
      <c r="R13" s="7" t="s">
        <v>140</v>
      </c>
      <c r="S13" s="7"/>
      <c r="T13" s="7"/>
    </row>
    <row r="14" spans="2:20" x14ac:dyDescent="0.25">
      <c r="B14" s="7" t="s">
        <v>218</v>
      </c>
      <c r="C14" s="7"/>
      <c r="D14" s="7"/>
      <c r="E14" s="7"/>
      <c r="F14" s="7" t="s">
        <v>202</v>
      </c>
      <c r="G14" s="7"/>
      <c r="H14" s="7"/>
      <c r="I14" s="7" t="s">
        <v>245</v>
      </c>
      <c r="J14" s="7" t="s">
        <v>103</v>
      </c>
      <c r="K14" s="7"/>
      <c r="L14" s="7"/>
      <c r="M14" s="7"/>
      <c r="N14" s="7"/>
      <c r="O14" s="7" t="s">
        <v>160</v>
      </c>
      <c r="R14" s="7" t="s">
        <v>142</v>
      </c>
      <c r="S14" s="7"/>
      <c r="T14" s="7"/>
    </row>
    <row r="15" spans="2:20" x14ac:dyDescent="0.25">
      <c r="B15" s="7" t="s">
        <v>219</v>
      </c>
      <c r="C15" s="7"/>
      <c r="D15" s="7"/>
      <c r="E15" s="7"/>
      <c r="F15" s="7" t="s">
        <v>203</v>
      </c>
      <c r="G15" s="7"/>
      <c r="H15" s="7"/>
      <c r="I15" s="7"/>
      <c r="J15" s="7" t="s">
        <v>104</v>
      </c>
      <c r="K15" s="7"/>
      <c r="L15" s="7"/>
      <c r="M15" s="7"/>
      <c r="N15" s="7"/>
      <c r="O15" s="7" t="s">
        <v>161</v>
      </c>
      <c r="P15" s="7"/>
      <c r="R15" s="7" t="s">
        <v>121</v>
      </c>
      <c r="S15" s="7"/>
      <c r="T15" s="7"/>
    </row>
    <row r="16" spans="2:20" x14ac:dyDescent="0.25">
      <c r="B16" s="7"/>
      <c r="C16" s="7"/>
      <c r="D16" s="7"/>
      <c r="E16" s="7"/>
      <c r="F16" s="7" t="s">
        <v>204</v>
      </c>
      <c r="G16" s="7"/>
      <c r="H16" s="7"/>
      <c r="I16" s="7"/>
      <c r="J16" s="7"/>
      <c r="K16" s="7"/>
      <c r="L16" s="7"/>
      <c r="M16" s="7"/>
      <c r="N16" s="7"/>
      <c r="O16" s="7" t="s">
        <v>162</v>
      </c>
      <c r="P16" s="7"/>
      <c r="S16" s="7"/>
      <c r="T16" s="7"/>
    </row>
    <row r="17" spans="2:20" x14ac:dyDescent="0.25">
      <c r="B17" s="7"/>
      <c r="C17" s="7"/>
      <c r="D17" s="7"/>
      <c r="E17" s="7"/>
      <c r="F17" s="7" t="s">
        <v>205</v>
      </c>
      <c r="G17" s="7"/>
      <c r="H17" s="7"/>
      <c r="I17" s="7"/>
      <c r="J17" s="7"/>
      <c r="K17" s="7"/>
      <c r="L17" s="7"/>
      <c r="N17" s="7"/>
      <c r="O17" s="7" t="s">
        <v>163</v>
      </c>
      <c r="P17" s="7"/>
      <c r="S17" s="7"/>
      <c r="T17" s="7"/>
    </row>
    <row r="18" spans="2:20" x14ac:dyDescent="0.25">
      <c r="B18" s="7"/>
      <c r="C18" s="7"/>
      <c r="D18" s="7"/>
      <c r="E18" s="7"/>
      <c r="F18" s="7" t="s">
        <v>206</v>
      </c>
      <c r="G18" s="7"/>
      <c r="H18" s="7"/>
      <c r="I18" s="7"/>
      <c r="J18" s="7"/>
      <c r="K18" s="7"/>
      <c r="L18" s="7"/>
      <c r="N18" s="7"/>
      <c r="O18" s="7"/>
      <c r="P18" s="7"/>
      <c r="S18" s="7"/>
      <c r="T18" s="7"/>
    </row>
    <row r="19" spans="2:20" x14ac:dyDescent="0.25">
      <c r="B19" s="7"/>
      <c r="C19" s="7"/>
      <c r="D19" s="7"/>
      <c r="E19" s="7"/>
      <c r="F19" s="7" t="s">
        <v>207</v>
      </c>
      <c r="G19" s="7"/>
      <c r="H19" s="7"/>
      <c r="I19" s="7"/>
      <c r="J19" s="7"/>
      <c r="K19" s="7"/>
      <c r="L19" s="7"/>
      <c r="M19" s="7"/>
      <c r="N19" s="7"/>
      <c r="O19" s="7"/>
      <c r="P19" s="7"/>
      <c r="S19" s="7"/>
      <c r="T19"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184"/>
  <sheetViews>
    <sheetView workbookViewId="0">
      <selection activeCell="K32" sqref="K32"/>
    </sheetView>
  </sheetViews>
  <sheetFormatPr defaultRowHeight="15" x14ac:dyDescent="0.25"/>
  <sheetData>
    <row r="2" spans="2:11" x14ac:dyDescent="0.25">
      <c r="B2" t="s">
        <v>35</v>
      </c>
      <c r="E2" t="s">
        <v>38</v>
      </c>
    </row>
    <row r="3" spans="2:11" x14ac:dyDescent="0.25">
      <c r="B3" t="s">
        <v>1</v>
      </c>
      <c r="E3" t="str">
        <f>'Demand Viewer'!$B$9&amp;" "&amp;'Demand Viewer'!$C$3</f>
        <v>N Consumption Global</v>
      </c>
      <c r="J3" t="s">
        <v>1</v>
      </c>
      <c r="K3" t="s">
        <v>1</v>
      </c>
    </row>
    <row r="4" spans="2:11" x14ac:dyDescent="0.25">
      <c r="B4" t="s">
        <v>2</v>
      </c>
      <c r="E4" t="str">
        <f>'Demand Viewer'!$B$10&amp;" "&amp;'Demand Viewer'!$C$3</f>
        <v>P2O5 Consumption Global</v>
      </c>
      <c r="J4" t="s">
        <v>2</v>
      </c>
      <c r="K4" t="s">
        <v>2</v>
      </c>
    </row>
    <row r="5" spans="2:11" x14ac:dyDescent="0.25">
      <c r="B5" t="s">
        <v>3</v>
      </c>
      <c r="E5" t="str">
        <f>'Demand Viewer'!$B$11&amp;" "&amp;'Demand Viewer'!$C$3</f>
        <v>K2O Consumption Global</v>
      </c>
      <c r="J5" t="s">
        <v>3</v>
      </c>
      <c r="K5" t="s">
        <v>3</v>
      </c>
    </row>
    <row r="6" spans="2:11" x14ac:dyDescent="0.25">
      <c r="B6" t="s">
        <v>4</v>
      </c>
      <c r="J6" t="s">
        <v>4</v>
      </c>
      <c r="K6" t="s">
        <v>4</v>
      </c>
    </row>
    <row r="7" spans="2:11" x14ac:dyDescent="0.25">
      <c r="B7" t="s">
        <v>5</v>
      </c>
      <c r="J7" t="s">
        <v>5</v>
      </c>
      <c r="K7" t="s">
        <v>5</v>
      </c>
    </row>
    <row r="8" spans="2:11" x14ac:dyDescent="0.25">
      <c r="B8" t="s">
        <v>6</v>
      </c>
      <c r="J8" t="s">
        <v>6</v>
      </c>
      <c r="K8" t="s">
        <v>6</v>
      </c>
    </row>
    <row r="9" spans="2:11" x14ac:dyDescent="0.25">
      <c r="B9" t="s">
        <v>7</v>
      </c>
      <c r="J9" t="s">
        <v>7</v>
      </c>
      <c r="K9" t="s">
        <v>7</v>
      </c>
    </row>
    <row r="10" spans="2:11" x14ac:dyDescent="0.25">
      <c r="B10" t="s">
        <v>8</v>
      </c>
      <c r="J10" t="s">
        <v>8</v>
      </c>
      <c r="K10" t="s">
        <v>8</v>
      </c>
    </row>
    <row r="11" spans="2:11" x14ac:dyDescent="0.25">
      <c r="B11" t="s">
        <v>9</v>
      </c>
      <c r="J11" t="s">
        <v>9</v>
      </c>
      <c r="K11" t="s">
        <v>9</v>
      </c>
    </row>
    <row r="12" spans="2:11" x14ac:dyDescent="0.25">
      <c r="B12" t="s">
        <v>10</v>
      </c>
      <c r="J12" t="s">
        <v>10</v>
      </c>
      <c r="K12" t="s">
        <v>10</v>
      </c>
    </row>
    <row r="13" spans="2:11" x14ac:dyDescent="0.25">
      <c r="B13" t="s">
        <v>11</v>
      </c>
      <c r="J13" t="s">
        <v>11</v>
      </c>
      <c r="K13" t="s">
        <v>11</v>
      </c>
    </row>
    <row r="14" spans="2:11" x14ac:dyDescent="0.25">
      <c r="B14" t="s">
        <v>12</v>
      </c>
      <c r="J14" t="s">
        <v>12</v>
      </c>
      <c r="K14" t="s">
        <v>12</v>
      </c>
    </row>
    <row r="15" spans="2:11" x14ac:dyDescent="0.25">
      <c r="B15" t="s">
        <v>13</v>
      </c>
      <c r="J15" t="s">
        <v>13</v>
      </c>
      <c r="K15" t="s">
        <v>13</v>
      </c>
    </row>
    <row r="16" spans="2:11" x14ac:dyDescent="0.25">
      <c r="B16" t="s">
        <v>14</v>
      </c>
      <c r="J16" t="s">
        <v>14</v>
      </c>
      <c r="K16" t="s">
        <v>14</v>
      </c>
    </row>
    <row r="17" spans="2:11" x14ac:dyDescent="0.25">
      <c r="B17" t="s">
        <v>15</v>
      </c>
      <c r="J17" t="s">
        <v>15</v>
      </c>
      <c r="K17" t="s">
        <v>15</v>
      </c>
    </row>
    <row r="18" spans="2:11" x14ac:dyDescent="0.25">
      <c r="B18" t="s">
        <v>16</v>
      </c>
      <c r="J18" t="s">
        <v>16</v>
      </c>
      <c r="K18" t="s">
        <v>16</v>
      </c>
    </row>
    <row r="19" spans="2:11" x14ac:dyDescent="0.25">
      <c r="B19" t="s">
        <v>17</v>
      </c>
      <c r="J19" t="s">
        <v>17</v>
      </c>
      <c r="K19" t="s">
        <v>17</v>
      </c>
    </row>
    <row r="20" spans="2:11" x14ac:dyDescent="0.25">
      <c r="B20" t="s">
        <v>18</v>
      </c>
      <c r="J20" t="s">
        <v>18</v>
      </c>
      <c r="K20" t="s">
        <v>18</v>
      </c>
    </row>
    <row r="21" spans="2:11" x14ac:dyDescent="0.25">
      <c r="B21" t="s">
        <v>19</v>
      </c>
      <c r="J21" t="s">
        <v>19</v>
      </c>
      <c r="K21" t="s">
        <v>19</v>
      </c>
    </row>
    <row r="22" spans="2:11" x14ac:dyDescent="0.25">
      <c r="B22" t="s">
        <v>20</v>
      </c>
      <c r="J22" t="s">
        <v>20</v>
      </c>
      <c r="K22" t="s">
        <v>20</v>
      </c>
    </row>
    <row r="23" spans="2:11" x14ac:dyDescent="0.25">
      <c r="J23" t="s">
        <v>76</v>
      </c>
      <c r="K23" t="s">
        <v>6</v>
      </c>
    </row>
    <row r="24" spans="2:11" x14ac:dyDescent="0.25">
      <c r="J24" t="s">
        <v>77</v>
      </c>
      <c r="K24" t="s">
        <v>6</v>
      </c>
    </row>
    <row r="25" spans="2:11" x14ac:dyDescent="0.25">
      <c r="J25" t="s">
        <v>78</v>
      </c>
      <c r="K25" t="s">
        <v>7</v>
      </c>
    </row>
    <row r="26" spans="2:11" x14ac:dyDescent="0.25">
      <c r="J26" t="s">
        <v>79</v>
      </c>
      <c r="K26" t="s">
        <v>7</v>
      </c>
    </row>
    <row r="27" spans="2:11" x14ac:dyDescent="0.25">
      <c r="J27" t="s">
        <v>80</v>
      </c>
      <c r="K27" t="s">
        <v>7</v>
      </c>
    </row>
    <row r="28" spans="2:11" x14ac:dyDescent="0.25">
      <c r="J28" t="s">
        <v>81</v>
      </c>
      <c r="K28" t="s">
        <v>7</v>
      </c>
    </row>
    <row r="29" spans="2:11" x14ac:dyDescent="0.25">
      <c r="J29" t="s">
        <v>82</v>
      </c>
      <c r="K29" t="s">
        <v>7</v>
      </c>
    </row>
    <row r="30" spans="2:11" x14ac:dyDescent="0.25">
      <c r="J30" t="s">
        <v>83</v>
      </c>
      <c r="K30" t="s">
        <v>7</v>
      </c>
    </row>
    <row r="31" spans="2:11" x14ac:dyDescent="0.25">
      <c r="J31" t="s">
        <v>84</v>
      </c>
      <c r="K31" t="s">
        <v>7</v>
      </c>
    </row>
    <row r="32" spans="2:11" x14ac:dyDescent="0.25">
      <c r="J32" t="s">
        <v>85</v>
      </c>
      <c r="K32" t="s">
        <v>7</v>
      </c>
    </row>
    <row r="33" spans="10:11" x14ac:dyDescent="0.25">
      <c r="J33" t="s">
        <v>86</v>
      </c>
      <c r="K33" t="s">
        <v>8</v>
      </c>
    </row>
    <row r="34" spans="10:11" x14ac:dyDescent="0.25">
      <c r="J34" t="s">
        <v>87</v>
      </c>
      <c r="K34" t="s">
        <v>8</v>
      </c>
    </row>
    <row r="35" spans="10:11" x14ac:dyDescent="0.25">
      <c r="J35" t="s">
        <v>88</v>
      </c>
      <c r="K35" t="s">
        <v>8</v>
      </c>
    </row>
    <row r="36" spans="10:11" x14ac:dyDescent="0.25">
      <c r="J36" t="s">
        <v>89</v>
      </c>
      <c r="K36" t="s">
        <v>8</v>
      </c>
    </row>
    <row r="37" spans="10:11" x14ac:dyDescent="0.25">
      <c r="J37" t="s">
        <v>90</v>
      </c>
      <c r="K37" t="s">
        <v>8</v>
      </c>
    </row>
    <row r="38" spans="10:11" x14ac:dyDescent="0.25">
      <c r="J38" t="s">
        <v>91</v>
      </c>
      <c r="K38" t="s">
        <v>8</v>
      </c>
    </row>
    <row r="39" spans="10:11" x14ac:dyDescent="0.25">
      <c r="J39" t="s">
        <v>92</v>
      </c>
      <c r="K39" t="s">
        <v>8</v>
      </c>
    </row>
    <row r="40" spans="10:11" x14ac:dyDescent="0.25">
      <c r="J40" t="s">
        <v>93</v>
      </c>
      <c r="K40" t="s">
        <v>9</v>
      </c>
    </row>
    <row r="41" spans="10:11" x14ac:dyDescent="0.25">
      <c r="J41" t="s">
        <v>94</v>
      </c>
      <c r="K41" t="s">
        <v>9</v>
      </c>
    </row>
    <row r="42" spans="10:11" x14ac:dyDescent="0.25">
      <c r="J42" t="s">
        <v>95</v>
      </c>
      <c r="K42" t="s">
        <v>9</v>
      </c>
    </row>
    <row r="43" spans="10:11" x14ac:dyDescent="0.25">
      <c r="J43" t="s">
        <v>96</v>
      </c>
      <c r="K43" t="s">
        <v>9</v>
      </c>
    </row>
    <row r="44" spans="10:11" x14ac:dyDescent="0.25">
      <c r="J44" t="s">
        <v>97</v>
      </c>
      <c r="K44" t="s">
        <v>9</v>
      </c>
    </row>
    <row r="45" spans="10:11" x14ac:dyDescent="0.25">
      <c r="J45" t="s">
        <v>98</v>
      </c>
      <c r="K45" t="s">
        <v>9</v>
      </c>
    </row>
    <row r="46" spans="10:11" x14ac:dyDescent="0.25">
      <c r="J46" t="s">
        <v>99</v>
      </c>
      <c r="K46" t="s">
        <v>9</v>
      </c>
    </row>
    <row r="47" spans="10:11" x14ac:dyDescent="0.25">
      <c r="J47" t="s">
        <v>100</v>
      </c>
      <c r="K47" t="s">
        <v>9</v>
      </c>
    </row>
    <row r="48" spans="10:11" x14ac:dyDescent="0.25">
      <c r="J48" t="s">
        <v>101</v>
      </c>
      <c r="K48" t="s">
        <v>9</v>
      </c>
    </row>
    <row r="49" spans="10:11" x14ac:dyDescent="0.25">
      <c r="J49" t="s">
        <v>102</v>
      </c>
      <c r="K49" t="s">
        <v>9</v>
      </c>
    </row>
    <row r="50" spans="10:11" x14ac:dyDescent="0.25">
      <c r="J50" t="s">
        <v>103</v>
      </c>
      <c r="K50" t="s">
        <v>9</v>
      </c>
    </row>
    <row r="51" spans="10:11" x14ac:dyDescent="0.25">
      <c r="J51" t="s">
        <v>104</v>
      </c>
      <c r="K51" t="s">
        <v>9</v>
      </c>
    </row>
    <row r="52" spans="10:11" x14ac:dyDescent="0.25">
      <c r="J52" t="s">
        <v>105</v>
      </c>
      <c r="K52" t="s">
        <v>18</v>
      </c>
    </row>
    <row r="53" spans="10:11" x14ac:dyDescent="0.25">
      <c r="J53" t="s">
        <v>106</v>
      </c>
      <c r="K53" t="s">
        <v>18</v>
      </c>
    </row>
    <row r="54" spans="10:11" x14ac:dyDescent="0.25">
      <c r="J54" t="s">
        <v>107</v>
      </c>
      <c r="K54" t="s">
        <v>14</v>
      </c>
    </row>
    <row r="55" spans="10:11" x14ac:dyDescent="0.25">
      <c r="J55" t="s">
        <v>108</v>
      </c>
      <c r="K55" t="s">
        <v>16</v>
      </c>
    </row>
    <row r="56" spans="10:11" x14ac:dyDescent="0.25">
      <c r="J56" t="s">
        <v>109</v>
      </c>
      <c r="K56" t="s">
        <v>16</v>
      </c>
    </row>
    <row r="57" spans="10:11" x14ac:dyDescent="0.25">
      <c r="J57" t="s">
        <v>110</v>
      </c>
      <c r="K57" t="s">
        <v>18</v>
      </c>
    </row>
    <row r="58" spans="10:11" x14ac:dyDescent="0.25">
      <c r="J58" t="s">
        <v>111</v>
      </c>
      <c r="K58" t="s">
        <v>18</v>
      </c>
    </row>
    <row r="59" spans="10:11" x14ac:dyDescent="0.25">
      <c r="J59" t="s">
        <v>112</v>
      </c>
      <c r="K59" t="s">
        <v>17</v>
      </c>
    </row>
    <row r="60" spans="10:11" x14ac:dyDescent="0.25">
      <c r="J60" t="s">
        <v>113</v>
      </c>
      <c r="K60" t="s">
        <v>16</v>
      </c>
    </row>
    <row r="61" spans="10:11" x14ac:dyDescent="0.25">
      <c r="J61" t="s">
        <v>114</v>
      </c>
      <c r="K61" t="s">
        <v>16</v>
      </c>
    </row>
    <row r="62" spans="10:11" x14ac:dyDescent="0.25">
      <c r="J62" t="s">
        <v>115</v>
      </c>
      <c r="K62" t="s">
        <v>17</v>
      </c>
    </row>
    <row r="63" spans="10:11" x14ac:dyDescent="0.25">
      <c r="J63" t="s">
        <v>116</v>
      </c>
      <c r="K63" t="s">
        <v>18</v>
      </c>
    </row>
    <row r="64" spans="10:11" x14ac:dyDescent="0.25">
      <c r="J64" t="s">
        <v>117</v>
      </c>
      <c r="K64" t="s">
        <v>17</v>
      </c>
    </row>
    <row r="65" spans="10:11" x14ac:dyDescent="0.25">
      <c r="J65" t="s">
        <v>118</v>
      </c>
      <c r="K65" t="s">
        <v>18</v>
      </c>
    </row>
    <row r="66" spans="10:11" x14ac:dyDescent="0.25">
      <c r="J66" t="s">
        <v>119</v>
      </c>
      <c r="K66" t="s">
        <v>16</v>
      </c>
    </row>
    <row r="67" spans="10:11" x14ac:dyDescent="0.25">
      <c r="J67" t="s">
        <v>120</v>
      </c>
      <c r="K67" t="s">
        <v>17</v>
      </c>
    </row>
    <row r="68" spans="10:11" x14ac:dyDescent="0.25">
      <c r="J68" t="s">
        <v>121</v>
      </c>
      <c r="K68" t="s">
        <v>17</v>
      </c>
    </row>
    <row r="69" spans="10:11" x14ac:dyDescent="0.25">
      <c r="J69" t="s">
        <v>122</v>
      </c>
      <c r="K69" t="s">
        <v>16</v>
      </c>
    </row>
    <row r="70" spans="10:11" x14ac:dyDescent="0.25">
      <c r="J70" t="s">
        <v>123</v>
      </c>
      <c r="K70" t="s">
        <v>18</v>
      </c>
    </row>
    <row r="71" spans="10:11" x14ac:dyDescent="0.25">
      <c r="J71" t="s">
        <v>124</v>
      </c>
      <c r="K71" t="s">
        <v>16</v>
      </c>
    </row>
    <row r="72" spans="10:11" x14ac:dyDescent="0.25">
      <c r="J72" t="s">
        <v>125</v>
      </c>
      <c r="K72" t="s">
        <v>17</v>
      </c>
    </row>
    <row r="73" spans="10:11" x14ac:dyDescent="0.25">
      <c r="J73" t="s">
        <v>126</v>
      </c>
      <c r="K73" t="s">
        <v>17</v>
      </c>
    </row>
    <row r="74" spans="10:11" x14ac:dyDescent="0.25">
      <c r="J74" t="s">
        <v>127</v>
      </c>
      <c r="K74" t="s">
        <v>15</v>
      </c>
    </row>
    <row r="75" spans="10:11" x14ac:dyDescent="0.25">
      <c r="J75" t="s">
        <v>128</v>
      </c>
      <c r="K75" t="s">
        <v>17</v>
      </c>
    </row>
    <row r="76" spans="10:11" x14ac:dyDescent="0.25">
      <c r="J76" t="s">
        <v>129</v>
      </c>
      <c r="K76" t="s">
        <v>15</v>
      </c>
    </row>
    <row r="77" spans="10:11" x14ac:dyDescent="0.25">
      <c r="J77" t="s">
        <v>130</v>
      </c>
      <c r="K77" t="s">
        <v>16</v>
      </c>
    </row>
    <row r="78" spans="10:11" x14ac:dyDescent="0.25">
      <c r="J78" t="s">
        <v>131</v>
      </c>
      <c r="K78" t="s">
        <v>14</v>
      </c>
    </row>
    <row r="79" spans="10:11" x14ac:dyDescent="0.25">
      <c r="J79" t="s">
        <v>132</v>
      </c>
      <c r="K79" t="s">
        <v>15</v>
      </c>
    </row>
    <row r="80" spans="10:11" x14ac:dyDescent="0.25">
      <c r="J80" t="s">
        <v>133</v>
      </c>
      <c r="K80" t="s">
        <v>16</v>
      </c>
    </row>
    <row r="81" spans="10:11" x14ac:dyDescent="0.25">
      <c r="J81" t="s">
        <v>134</v>
      </c>
      <c r="K81" t="s">
        <v>16</v>
      </c>
    </row>
    <row r="82" spans="10:11" x14ac:dyDescent="0.25">
      <c r="J82" t="s">
        <v>135</v>
      </c>
      <c r="K82" t="s">
        <v>17</v>
      </c>
    </row>
    <row r="83" spans="10:11" x14ac:dyDescent="0.25">
      <c r="J83" t="s">
        <v>136</v>
      </c>
      <c r="K83" t="s">
        <v>15</v>
      </c>
    </row>
    <row r="84" spans="10:11" x14ac:dyDescent="0.25">
      <c r="J84" t="s">
        <v>137</v>
      </c>
      <c r="K84" t="s">
        <v>17</v>
      </c>
    </row>
    <row r="85" spans="10:11" x14ac:dyDescent="0.25">
      <c r="J85" t="s">
        <v>138</v>
      </c>
      <c r="K85" t="s">
        <v>15</v>
      </c>
    </row>
    <row r="86" spans="10:11" x14ac:dyDescent="0.25">
      <c r="J86" t="s">
        <v>139</v>
      </c>
      <c r="K86" t="s">
        <v>15</v>
      </c>
    </row>
    <row r="87" spans="10:11" x14ac:dyDescent="0.25">
      <c r="J87" t="s">
        <v>140</v>
      </c>
      <c r="K87" t="s">
        <v>17</v>
      </c>
    </row>
    <row r="88" spans="10:11" x14ac:dyDescent="0.25">
      <c r="J88" t="s">
        <v>141</v>
      </c>
      <c r="K88" t="s">
        <v>15</v>
      </c>
    </row>
    <row r="89" spans="10:11" x14ac:dyDescent="0.25">
      <c r="J89" t="s">
        <v>142</v>
      </c>
      <c r="K89" t="s">
        <v>17</v>
      </c>
    </row>
    <row r="90" spans="10:11" x14ac:dyDescent="0.25">
      <c r="J90" t="s">
        <v>143</v>
      </c>
      <c r="K90" t="s">
        <v>15</v>
      </c>
    </row>
    <row r="91" spans="10:11" x14ac:dyDescent="0.25">
      <c r="J91" t="s">
        <v>144</v>
      </c>
      <c r="K91" t="s">
        <v>14</v>
      </c>
    </row>
    <row r="92" spans="10:11" x14ac:dyDescent="0.25">
      <c r="J92" t="s">
        <v>145</v>
      </c>
      <c r="K92" t="s">
        <v>14</v>
      </c>
    </row>
    <row r="93" spans="10:11" x14ac:dyDescent="0.25">
      <c r="J93" t="s">
        <v>146</v>
      </c>
      <c r="K93" t="s">
        <v>15</v>
      </c>
    </row>
    <row r="94" spans="10:11" x14ac:dyDescent="0.25">
      <c r="J94" t="s">
        <v>147</v>
      </c>
      <c r="K94" t="s">
        <v>10</v>
      </c>
    </row>
    <row r="95" spans="10:11" x14ac:dyDescent="0.25">
      <c r="J95" t="s">
        <v>148</v>
      </c>
      <c r="K95" t="s">
        <v>10</v>
      </c>
    </row>
    <row r="96" spans="10:11" x14ac:dyDescent="0.25">
      <c r="J96" t="s">
        <v>149</v>
      </c>
      <c r="K96" t="s">
        <v>15</v>
      </c>
    </row>
    <row r="97" spans="10:11" x14ac:dyDescent="0.25">
      <c r="J97" t="s">
        <v>150</v>
      </c>
      <c r="K97" t="s">
        <v>10</v>
      </c>
    </row>
    <row r="98" spans="10:11" x14ac:dyDescent="0.25">
      <c r="J98" t="s">
        <v>151</v>
      </c>
      <c r="K98" t="s">
        <v>10</v>
      </c>
    </row>
    <row r="99" spans="10:11" x14ac:dyDescent="0.25">
      <c r="J99" t="s">
        <v>152</v>
      </c>
      <c r="K99" t="s">
        <v>10</v>
      </c>
    </row>
    <row r="100" spans="10:11" x14ac:dyDescent="0.25">
      <c r="J100" t="s">
        <v>153</v>
      </c>
      <c r="K100" t="s">
        <v>12</v>
      </c>
    </row>
    <row r="101" spans="10:11" x14ac:dyDescent="0.25">
      <c r="J101" t="s">
        <v>154</v>
      </c>
      <c r="K101" t="s">
        <v>14</v>
      </c>
    </row>
    <row r="102" spans="10:11" x14ac:dyDescent="0.25">
      <c r="J102" t="s">
        <v>155</v>
      </c>
      <c r="K102" t="s">
        <v>14</v>
      </c>
    </row>
    <row r="103" spans="10:11" x14ac:dyDescent="0.25">
      <c r="J103" t="s">
        <v>156</v>
      </c>
      <c r="K103" t="s">
        <v>14</v>
      </c>
    </row>
    <row r="104" spans="10:11" x14ac:dyDescent="0.25">
      <c r="J104" t="s">
        <v>157</v>
      </c>
      <c r="K104" t="s">
        <v>14</v>
      </c>
    </row>
    <row r="105" spans="10:11" x14ac:dyDescent="0.25">
      <c r="J105" t="s">
        <v>158</v>
      </c>
      <c r="K105" t="s">
        <v>14</v>
      </c>
    </row>
    <row r="106" spans="10:11" x14ac:dyDescent="0.25">
      <c r="J106" t="s">
        <v>159</v>
      </c>
      <c r="K106" t="s">
        <v>14</v>
      </c>
    </row>
    <row r="107" spans="10:11" x14ac:dyDescent="0.25">
      <c r="J107" t="s">
        <v>160</v>
      </c>
      <c r="K107" t="s">
        <v>14</v>
      </c>
    </row>
    <row r="108" spans="10:11" x14ac:dyDescent="0.25">
      <c r="J108" t="s">
        <v>161</v>
      </c>
      <c r="K108" t="s">
        <v>14</v>
      </c>
    </row>
    <row r="109" spans="10:11" x14ac:dyDescent="0.25">
      <c r="J109" t="s">
        <v>162</v>
      </c>
      <c r="K109" t="s">
        <v>14</v>
      </c>
    </row>
    <row r="110" spans="10:11" x14ac:dyDescent="0.25">
      <c r="J110" t="s">
        <v>163</v>
      </c>
      <c r="K110" t="s">
        <v>14</v>
      </c>
    </row>
    <row r="111" spans="10:11" x14ac:dyDescent="0.25">
      <c r="J111" t="s">
        <v>164</v>
      </c>
      <c r="K111" t="s">
        <v>12</v>
      </c>
    </row>
    <row r="112" spans="10:11" x14ac:dyDescent="0.25">
      <c r="J112" t="s">
        <v>165</v>
      </c>
      <c r="K112" t="s">
        <v>12</v>
      </c>
    </row>
    <row r="113" spans="10:11" x14ac:dyDescent="0.25">
      <c r="J113" t="s">
        <v>166</v>
      </c>
      <c r="K113" t="s">
        <v>12</v>
      </c>
    </row>
    <row r="114" spans="10:11" x14ac:dyDescent="0.25">
      <c r="J114" t="s">
        <v>167</v>
      </c>
      <c r="K114" t="s">
        <v>12</v>
      </c>
    </row>
    <row r="115" spans="10:11" x14ac:dyDescent="0.25">
      <c r="J115" t="s">
        <v>168</v>
      </c>
      <c r="K115" t="s">
        <v>12</v>
      </c>
    </row>
    <row r="116" spans="10:11" x14ac:dyDescent="0.25">
      <c r="J116" t="s">
        <v>169</v>
      </c>
      <c r="K116" t="s">
        <v>12</v>
      </c>
    </row>
    <row r="117" spans="10:11" x14ac:dyDescent="0.25">
      <c r="J117" t="s">
        <v>170</v>
      </c>
      <c r="K117" t="s">
        <v>12</v>
      </c>
    </row>
    <row r="118" spans="10:11" x14ac:dyDescent="0.25">
      <c r="J118" t="s">
        <v>171</v>
      </c>
      <c r="K118" t="s">
        <v>11</v>
      </c>
    </row>
    <row r="119" spans="10:11" x14ac:dyDescent="0.25">
      <c r="J119" t="s">
        <v>172</v>
      </c>
      <c r="K119" t="s">
        <v>11</v>
      </c>
    </row>
    <row r="120" spans="10:11" x14ac:dyDescent="0.25">
      <c r="J120" t="s">
        <v>173</v>
      </c>
      <c r="K120" t="s">
        <v>11</v>
      </c>
    </row>
    <row r="121" spans="10:11" x14ac:dyDescent="0.25">
      <c r="J121" t="s">
        <v>174</v>
      </c>
      <c r="K121" t="s">
        <v>11</v>
      </c>
    </row>
    <row r="122" spans="10:11" x14ac:dyDescent="0.25">
      <c r="J122" t="s">
        <v>175</v>
      </c>
      <c r="K122" t="s">
        <v>11</v>
      </c>
    </row>
    <row r="123" spans="10:11" x14ac:dyDescent="0.25">
      <c r="J123" t="s">
        <v>176</v>
      </c>
      <c r="K123" t="s">
        <v>11</v>
      </c>
    </row>
    <row r="124" spans="10:11" x14ac:dyDescent="0.25">
      <c r="J124" t="s">
        <v>177</v>
      </c>
      <c r="K124" t="s">
        <v>13</v>
      </c>
    </row>
    <row r="125" spans="10:11" x14ac:dyDescent="0.25">
      <c r="J125" t="s">
        <v>178</v>
      </c>
      <c r="K125" t="s">
        <v>13</v>
      </c>
    </row>
    <row r="126" spans="10:11" x14ac:dyDescent="0.25">
      <c r="J126" t="s">
        <v>179</v>
      </c>
      <c r="K126" t="s">
        <v>13</v>
      </c>
    </row>
    <row r="127" spans="10:11" x14ac:dyDescent="0.25">
      <c r="J127" t="s">
        <v>180</v>
      </c>
      <c r="K127" t="s">
        <v>13</v>
      </c>
    </row>
    <row r="128" spans="10:11" x14ac:dyDescent="0.25">
      <c r="J128" t="s">
        <v>181</v>
      </c>
      <c r="K128" t="s">
        <v>13</v>
      </c>
    </row>
    <row r="129" spans="10:11" x14ac:dyDescent="0.25">
      <c r="J129" t="s">
        <v>182</v>
      </c>
      <c r="K129" t="s">
        <v>13</v>
      </c>
    </row>
    <row r="130" spans="10:11" x14ac:dyDescent="0.25">
      <c r="J130" t="s">
        <v>183</v>
      </c>
      <c r="K130" t="s">
        <v>13</v>
      </c>
    </row>
    <row r="131" spans="10:11" x14ac:dyDescent="0.25">
      <c r="J131" t="s">
        <v>184</v>
      </c>
      <c r="K131" t="s">
        <v>13</v>
      </c>
    </row>
    <row r="132" spans="10:11" x14ac:dyDescent="0.25">
      <c r="J132" t="s">
        <v>185</v>
      </c>
      <c r="K132" t="s">
        <v>13</v>
      </c>
    </row>
    <row r="133" spans="10:11" x14ac:dyDescent="0.25">
      <c r="J133" t="s">
        <v>186</v>
      </c>
      <c r="K133" t="s">
        <v>13</v>
      </c>
    </row>
    <row r="134" spans="10:11" x14ac:dyDescent="0.25">
      <c r="J134" t="s">
        <v>187</v>
      </c>
      <c r="K134" t="s">
        <v>3</v>
      </c>
    </row>
    <row r="135" spans="10:11" x14ac:dyDescent="0.25">
      <c r="J135" t="s">
        <v>188</v>
      </c>
      <c r="K135" t="s">
        <v>3</v>
      </c>
    </row>
    <row r="136" spans="10:11" x14ac:dyDescent="0.25">
      <c r="J136" t="s">
        <v>189</v>
      </c>
      <c r="K136" t="s">
        <v>3</v>
      </c>
    </row>
    <row r="137" spans="10:11" x14ac:dyDescent="0.25">
      <c r="J137" t="s">
        <v>190</v>
      </c>
      <c r="K137" t="s">
        <v>3</v>
      </c>
    </row>
    <row r="138" spans="10:11" x14ac:dyDescent="0.25">
      <c r="J138" t="s">
        <v>191</v>
      </c>
      <c r="K138" t="s">
        <v>3</v>
      </c>
    </row>
    <row r="139" spans="10:11" x14ac:dyDescent="0.25">
      <c r="J139" t="s">
        <v>192</v>
      </c>
      <c r="K139" t="s">
        <v>5</v>
      </c>
    </row>
    <row r="140" spans="10:11" x14ac:dyDescent="0.25">
      <c r="J140" t="s">
        <v>193</v>
      </c>
      <c r="K140" t="s">
        <v>5</v>
      </c>
    </row>
    <row r="141" spans="10:11" x14ac:dyDescent="0.25">
      <c r="J141" t="s">
        <v>194</v>
      </c>
      <c r="K141" t="s">
        <v>5</v>
      </c>
    </row>
    <row r="142" spans="10:11" x14ac:dyDescent="0.25">
      <c r="J142" t="s">
        <v>195</v>
      </c>
      <c r="K142" t="s">
        <v>5</v>
      </c>
    </row>
    <row r="143" spans="10:11" x14ac:dyDescent="0.25">
      <c r="J143" t="s">
        <v>196</v>
      </c>
      <c r="K143" t="s">
        <v>5</v>
      </c>
    </row>
    <row r="144" spans="10:11" x14ac:dyDescent="0.25">
      <c r="J144" t="s">
        <v>197</v>
      </c>
      <c r="K144" t="s">
        <v>5</v>
      </c>
    </row>
    <row r="145" spans="10:11" x14ac:dyDescent="0.25">
      <c r="J145" t="s">
        <v>198</v>
      </c>
      <c r="K145" t="s">
        <v>5</v>
      </c>
    </row>
    <row r="146" spans="10:11" x14ac:dyDescent="0.25">
      <c r="J146" t="s">
        <v>199</v>
      </c>
      <c r="K146" t="s">
        <v>5</v>
      </c>
    </row>
    <row r="147" spans="10:11" x14ac:dyDescent="0.25">
      <c r="J147" t="s">
        <v>200</v>
      </c>
      <c r="K147" t="s">
        <v>5</v>
      </c>
    </row>
    <row r="148" spans="10:11" x14ac:dyDescent="0.25">
      <c r="J148" t="s">
        <v>201</v>
      </c>
      <c r="K148" t="s">
        <v>5</v>
      </c>
    </row>
    <row r="149" spans="10:11" x14ac:dyDescent="0.25">
      <c r="J149" t="s">
        <v>202</v>
      </c>
      <c r="K149" t="s">
        <v>5</v>
      </c>
    </row>
    <row r="150" spans="10:11" x14ac:dyDescent="0.25">
      <c r="J150" t="s">
        <v>203</v>
      </c>
      <c r="K150" t="s">
        <v>5</v>
      </c>
    </row>
    <row r="151" spans="10:11" x14ac:dyDescent="0.25">
      <c r="J151" t="s">
        <v>204</v>
      </c>
      <c r="K151" t="s">
        <v>5</v>
      </c>
    </row>
    <row r="152" spans="10:11" x14ac:dyDescent="0.25">
      <c r="J152" t="s">
        <v>205</v>
      </c>
      <c r="K152" t="s">
        <v>5</v>
      </c>
    </row>
    <row r="153" spans="10:11" x14ac:dyDescent="0.25">
      <c r="J153" t="s">
        <v>206</v>
      </c>
      <c r="K153" t="s">
        <v>5</v>
      </c>
    </row>
    <row r="154" spans="10:11" x14ac:dyDescent="0.25">
      <c r="J154" t="s">
        <v>207</v>
      </c>
      <c r="K154" t="s">
        <v>5</v>
      </c>
    </row>
    <row r="155" spans="10:11" x14ac:dyDescent="0.25">
      <c r="J155" t="s">
        <v>208</v>
      </c>
      <c r="K155" t="s">
        <v>1</v>
      </c>
    </row>
    <row r="156" spans="10:11" x14ac:dyDescent="0.25">
      <c r="J156" t="s">
        <v>209</v>
      </c>
      <c r="K156" t="s">
        <v>1</v>
      </c>
    </row>
    <row r="157" spans="10:11" x14ac:dyDescent="0.25">
      <c r="J157" t="s">
        <v>210</v>
      </c>
      <c r="K157" t="s">
        <v>1</v>
      </c>
    </row>
    <row r="158" spans="10:11" x14ac:dyDescent="0.25">
      <c r="J158" t="s">
        <v>211</v>
      </c>
      <c r="K158" t="s">
        <v>1</v>
      </c>
    </row>
    <row r="159" spans="10:11" x14ac:dyDescent="0.25">
      <c r="J159" t="s">
        <v>212</v>
      </c>
      <c r="K159" t="s">
        <v>1</v>
      </c>
    </row>
    <row r="160" spans="10:11" x14ac:dyDescent="0.25">
      <c r="J160" t="s">
        <v>213</v>
      </c>
      <c r="K160" t="s">
        <v>1</v>
      </c>
    </row>
    <row r="161" spans="10:11" x14ac:dyDescent="0.25">
      <c r="J161" t="s">
        <v>214</v>
      </c>
      <c r="K161" t="s">
        <v>1</v>
      </c>
    </row>
    <row r="162" spans="10:11" x14ac:dyDescent="0.25">
      <c r="J162" t="s">
        <v>215</v>
      </c>
      <c r="K162" t="s">
        <v>1</v>
      </c>
    </row>
    <row r="163" spans="10:11" x14ac:dyDescent="0.25">
      <c r="J163" t="s">
        <v>216</v>
      </c>
      <c r="K163" t="s">
        <v>1</v>
      </c>
    </row>
    <row r="164" spans="10:11" x14ac:dyDescent="0.25">
      <c r="J164" t="s">
        <v>217</v>
      </c>
      <c r="K164" t="s">
        <v>1</v>
      </c>
    </row>
    <row r="165" spans="10:11" x14ac:dyDescent="0.25">
      <c r="J165" t="s">
        <v>218</v>
      </c>
      <c r="K165" t="s">
        <v>1</v>
      </c>
    </row>
    <row r="166" spans="10:11" x14ac:dyDescent="0.25">
      <c r="J166" t="s">
        <v>219</v>
      </c>
      <c r="K166" t="s">
        <v>1</v>
      </c>
    </row>
    <row r="167" spans="10:11" x14ac:dyDescent="0.25">
      <c r="J167" t="s">
        <v>220</v>
      </c>
      <c r="K167" t="s">
        <v>2</v>
      </c>
    </row>
    <row r="168" spans="10:11" x14ac:dyDescent="0.25">
      <c r="J168" t="s">
        <v>221</v>
      </c>
      <c r="K168" t="s">
        <v>2</v>
      </c>
    </row>
    <row r="169" spans="10:11" x14ac:dyDescent="0.25">
      <c r="J169" t="s">
        <v>222</v>
      </c>
      <c r="K169" t="s">
        <v>2</v>
      </c>
    </row>
    <row r="170" spans="10:11" x14ac:dyDescent="0.25">
      <c r="J170" t="s">
        <v>223</v>
      </c>
      <c r="K170" t="s">
        <v>2</v>
      </c>
    </row>
    <row r="171" spans="10:11" x14ac:dyDescent="0.25">
      <c r="J171" t="s">
        <v>224</v>
      </c>
      <c r="K171" t="s">
        <v>2</v>
      </c>
    </row>
    <row r="172" spans="10:11" x14ac:dyDescent="0.25">
      <c r="J172" t="s">
        <v>225</v>
      </c>
      <c r="K172" t="s">
        <v>2</v>
      </c>
    </row>
    <row r="173" spans="10:11" x14ac:dyDescent="0.25">
      <c r="J173" t="s">
        <v>226</v>
      </c>
      <c r="K173" t="s">
        <v>4</v>
      </c>
    </row>
    <row r="174" spans="10:11" x14ac:dyDescent="0.25">
      <c r="J174" t="s">
        <v>227</v>
      </c>
      <c r="K174" t="s">
        <v>4</v>
      </c>
    </row>
    <row r="175" spans="10:11" x14ac:dyDescent="0.25">
      <c r="J175" t="s">
        <v>228</v>
      </c>
      <c r="K175" t="s">
        <v>4</v>
      </c>
    </row>
    <row r="176" spans="10:11" x14ac:dyDescent="0.25">
      <c r="J176" t="s">
        <v>229</v>
      </c>
      <c r="K176" t="s">
        <v>4</v>
      </c>
    </row>
    <row r="177" spans="10:11" x14ac:dyDescent="0.25">
      <c r="J177" t="s">
        <v>230</v>
      </c>
      <c r="K177" t="s">
        <v>4</v>
      </c>
    </row>
    <row r="178" spans="10:11" x14ac:dyDescent="0.25">
      <c r="J178" t="s">
        <v>231</v>
      </c>
      <c r="K178" t="s">
        <v>19</v>
      </c>
    </row>
    <row r="179" spans="10:11" x14ac:dyDescent="0.25">
      <c r="J179" t="s">
        <v>232</v>
      </c>
      <c r="K179" t="s">
        <v>19</v>
      </c>
    </row>
    <row r="180" spans="10:11" x14ac:dyDescent="0.25">
      <c r="J180" t="s">
        <v>233</v>
      </c>
      <c r="K180" t="s">
        <v>19</v>
      </c>
    </row>
    <row r="181" spans="10:11" x14ac:dyDescent="0.25">
      <c r="J181" t="s">
        <v>234</v>
      </c>
      <c r="K181" t="s">
        <v>19</v>
      </c>
    </row>
    <row r="182" spans="10:11" x14ac:dyDescent="0.25">
      <c r="J182" t="s">
        <v>235</v>
      </c>
      <c r="K182" t="s">
        <v>19</v>
      </c>
    </row>
    <row r="183" spans="10:11" x14ac:dyDescent="0.25">
      <c r="J183" t="s">
        <v>236</v>
      </c>
      <c r="K183" t="s">
        <v>19</v>
      </c>
    </row>
    <row r="184" spans="10:11" x14ac:dyDescent="0.25">
      <c r="J184" t="s">
        <v>237</v>
      </c>
      <c r="K184" t="s">
        <v>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P127"/>
  <sheetViews>
    <sheetView workbookViewId="0">
      <pane xSplit="3" ySplit="1" topLeftCell="D2" activePane="bottomRight" state="frozen"/>
      <selection activeCell="K32" sqref="K32"/>
      <selection pane="topRight" activeCell="K32" sqref="K32"/>
      <selection pane="bottomLeft" activeCell="K32" sqref="K32"/>
      <selection pane="bottomRight" activeCell="E3" sqref="E3"/>
    </sheetView>
  </sheetViews>
  <sheetFormatPr defaultRowHeight="15" x14ac:dyDescent="0.25"/>
  <cols>
    <col min="3" max="4" width="18" customWidth="1"/>
  </cols>
  <sheetData>
    <row r="1" spans="1:94" x14ac:dyDescent="0.25">
      <c r="E1">
        <v>1961</v>
      </c>
      <c r="F1">
        <v>1962</v>
      </c>
      <c r="G1">
        <v>1963</v>
      </c>
      <c r="H1">
        <v>1964</v>
      </c>
      <c r="I1">
        <v>1965</v>
      </c>
      <c r="J1">
        <v>1966</v>
      </c>
      <c r="K1">
        <v>1967</v>
      </c>
      <c r="L1">
        <v>1968</v>
      </c>
      <c r="M1">
        <v>1969</v>
      </c>
      <c r="N1">
        <v>1970</v>
      </c>
      <c r="O1">
        <v>1971</v>
      </c>
      <c r="P1">
        <v>1972</v>
      </c>
      <c r="Q1">
        <v>1973</v>
      </c>
      <c r="R1">
        <v>1974</v>
      </c>
      <c r="S1">
        <v>1975</v>
      </c>
      <c r="T1">
        <v>1976</v>
      </c>
      <c r="U1">
        <v>1977</v>
      </c>
      <c r="V1">
        <v>1978</v>
      </c>
      <c r="W1">
        <v>1979</v>
      </c>
      <c r="X1">
        <v>1980</v>
      </c>
      <c r="Y1">
        <v>1981</v>
      </c>
      <c r="Z1">
        <v>1982</v>
      </c>
      <c r="AA1">
        <v>1983</v>
      </c>
      <c r="AB1">
        <v>1984</v>
      </c>
      <c r="AC1">
        <v>1985</v>
      </c>
      <c r="AD1">
        <v>1986</v>
      </c>
      <c r="AE1">
        <v>1987</v>
      </c>
      <c r="AF1">
        <v>1988</v>
      </c>
      <c r="AG1">
        <v>1989</v>
      </c>
      <c r="AH1">
        <v>1990</v>
      </c>
      <c r="AI1">
        <v>1991</v>
      </c>
      <c r="AJ1">
        <v>1992</v>
      </c>
      <c r="AK1">
        <v>1993</v>
      </c>
      <c r="AL1">
        <v>1994</v>
      </c>
      <c r="AM1">
        <v>1995</v>
      </c>
      <c r="AN1">
        <v>1996</v>
      </c>
      <c r="AO1">
        <v>1997</v>
      </c>
      <c r="AP1">
        <v>1998</v>
      </c>
      <c r="AQ1">
        <v>1999</v>
      </c>
      <c r="AR1">
        <v>2000</v>
      </c>
      <c r="AS1">
        <v>2001</v>
      </c>
      <c r="AT1">
        <v>2002</v>
      </c>
      <c r="AU1">
        <v>2003</v>
      </c>
      <c r="AV1">
        <v>2004</v>
      </c>
      <c r="AW1">
        <v>2005</v>
      </c>
      <c r="AX1">
        <v>2006</v>
      </c>
      <c r="AY1">
        <v>2007</v>
      </c>
      <c r="AZ1">
        <v>2008</v>
      </c>
      <c r="BA1">
        <v>2009</v>
      </c>
      <c r="BB1">
        <v>2010</v>
      </c>
      <c r="BC1">
        <v>2011</v>
      </c>
      <c r="BD1">
        <v>2012</v>
      </c>
      <c r="BE1">
        <v>2013</v>
      </c>
      <c r="BF1">
        <v>2014</v>
      </c>
      <c r="BG1">
        <v>2015</v>
      </c>
      <c r="BH1">
        <v>2016</v>
      </c>
      <c r="BI1">
        <v>2017</v>
      </c>
      <c r="BJ1">
        <v>2018</v>
      </c>
      <c r="BK1">
        <v>2019</v>
      </c>
      <c r="BL1">
        <v>2020</v>
      </c>
      <c r="BM1">
        <v>2021</v>
      </c>
      <c r="BN1">
        <v>2022</v>
      </c>
      <c r="BO1">
        <v>2023</v>
      </c>
      <c r="BP1">
        <v>2024</v>
      </c>
      <c r="BQ1">
        <v>2025</v>
      </c>
      <c r="BR1">
        <v>2026</v>
      </c>
      <c r="BS1">
        <v>2027</v>
      </c>
      <c r="BT1">
        <v>2028</v>
      </c>
      <c r="BU1">
        <v>2029</v>
      </c>
      <c r="BV1">
        <v>2030</v>
      </c>
      <c r="BW1">
        <v>2031</v>
      </c>
      <c r="BX1">
        <v>2032</v>
      </c>
      <c r="BY1">
        <v>2033</v>
      </c>
      <c r="BZ1">
        <v>2034</v>
      </c>
      <c r="CA1">
        <v>2035</v>
      </c>
      <c r="CB1">
        <v>2036</v>
      </c>
      <c r="CC1">
        <v>2037</v>
      </c>
      <c r="CD1">
        <v>2038</v>
      </c>
      <c r="CE1">
        <v>2039</v>
      </c>
      <c r="CF1">
        <v>2040</v>
      </c>
      <c r="CG1">
        <v>2041</v>
      </c>
      <c r="CH1">
        <v>2042</v>
      </c>
      <c r="CI1">
        <v>2043</v>
      </c>
      <c r="CJ1">
        <v>2044</v>
      </c>
      <c r="CK1">
        <v>2045</v>
      </c>
      <c r="CL1">
        <v>2046</v>
      </c>
      <c r="CM1">
        <v>2047</v>
      </c>
      <c r="CN1">
        <v>2048</v>
      </c>
      <c r="CO1">
        <v>2049</v>
      </c>
      <c r="CP1">
        <v>2050</v>
      </c>
    </row>
    <row r="2" spans="1:94" x14ac:dyDescent="0.25">
      <c r="A2" t="s">
        <v>0</v>
      </c>
      <c r="B2" t="s">
        <v>267</v>
      </c>
      <c r="C2" t="s">
        <v>1</v>
      </c>
      <c r="D2" t="s">
        <v>268</v>
      </c>
      <c r="E2">
        <v>4.4150000000000002E-2</v>
      </c>
      <c r="F2">
        <v>3.6799999999999999E-2</v>
      </c>
      <c r="G2">
        <v>3.5550000000000005E-2</v>
      </c>
      <c r="H2">
        <v>3.7999999999999999E-2</v>
      </c>
      <c r="I2">
        <v>4.4099999999999993E-2</v>
      </c>
      <c r="J2">
        <v>5.2900000000000003E-2</v>
      </c>
      <c r="K2">
        <v>6.2899999999999998E-2</v>
      </c>
      <c r="L2">
        <v>6.7299999999999999E-2</v>
      </c>
      <c r="M2">
        <v>7.7399999999999997E-2</v>
      </c>
      <c r="N2">
        <v>8.539999999999999E-2</v>
      </c>
      <c r="O2">
        <v>0.1011</v>
      </c>
      <c r="P2">
        <v>0.10529999999999998</v>
      </c>
      <c r="Q2">
        <v>0.12734999999999999</v>
      </c>
      <c r="R2">
        <v>0.1308</v>
      </c>
      <c r="S2">
        <v>0.13654999999999998</v>
      </c>
      <c r="T2">
        <v>0.13275000000000001</v>
      </c>
      <c r="U2">
        <v>0.13445000000000001</v>
      </c>
      <c r="V2">
        <v>0.124</v>
      </c>
      <c r="W2">
        <v>0.11779999999999999</v>
      </c>
      <c r="X2">
        <v>0.15540000000000001</v>
      </c>
      <c r="Y2">
        <v>0.18644999999999998</v>
      </c>
      <c r="Z2">
        <v>0.14754999999999999</v>
      </c>
      <c r="AA2">
        <v>0.17445000000000002</v>
      </c>
      <c r="AB2">
        <v>0.1515</v>
      </c>
      <c r="AC2">
        <v>0.1661</v>
      </c>
      <c r="AD2">
        <v>0.18199999999999997</v>
      </c>
      <c r="AE2">
        <v>0.19760000000000003</v>
      </c>
      <c r="AF2">
        <v>0.19970000000000002</v>
      </c>
      <c r="AG2">
        <v>0.20949999999999999</v>
      </c>
      <c r="AH2">
        <v>0.18590000000000001</v>
      </c>
      <c r="AI2">
        <v>0.19940000000000002</v>
      </c>
      <c r="AJ2">
        <v>0.20569999999999999</v>
      </c>
      <c r="AK2">
        <v>0.2132</v>
      </c>
      <c r="AL2">
        <v>0.24480000000000002</v>
      </c>
      <c r="AM2">
        <v>0.2319</v>
      </c>
      <c r="AN2">
        <v>0.27520000000000006</v>
      </c>
      <c r="AO2">
        <v>0.26289999999999997</v>
      </c>
      <c r="AP2">
        <v>0.25739999999999996</v>
      </c>
      <c r="AQ2">
        <v>0.28779999999999994</v>
      </c>
      <c r="AR2">
        <v>0.21972822390185159</v>
      </c>
      <c r="AS2">
        <v>0.22762931527558689</v>
      </c>
      <c r="AT2">
        <v>0.22709843068376245</v>
      </c>
      <c r="AU2">
        <v>0.14709511617060408</v>
      </c>
      <c r="AV2">
        <v>0.24003836276033333</v>
      </c>
      <c r="AW2">
        <v>0.21217437098801631</v>
      </c>
      <c r="AX2">
        <v>0.19652635764207682</v>
      </c>
      <c r="AY2">
        <v>0.21687609332843891</v>
      </c>
      <c r="AZ2">
        <v>0.26421626708540547</v>
      </c>
      <c r="BA2">
        <v>0.27768425435002508</v>
      </c>
      <c r="BB2">
        <v>0.40291025814369069</v>
      </c>
      <c r="BC2">
        <v>0.4063751732973353</v>
      </c>
      <c r="BD2">
        <v>0.55269302538610632</v>
      </c>
      <c r="BE2">
        <v>0.50786296781025331</v>
      </c>
      <c r="BF2">
        <v>0.5547093614756794</v>
      </c>
      <c r="BG2">
        <v>0.52598565060530489</v>
      </c>
      <c r="BH2">
        <v>0.60955441311745151</v>
      </c>
      <c r="BI2">
        <v>0.81600678267459326</v>
      </c>
      <c r="BJ2">
        <v>0.62532378036422132</v>
      </c>
      <c r="BK2">
        <v>0.73501213489078632</v>
      </c>
      <c r="BL2">
        <v>0.8447004894173511</v>
      </c>
      <c r="BM2">
        <v>0.73833377845096337</v>
      </c>
      <c r="BN2">
        <v>0.66345070643735715</v>
      </c>
      <c r="BO2">
        <v>0.64120142723945339</v>
      </c>
      <c r="BP2">
        <v>0.69491612236660827</v>
      </c>
      <c r="BQ2">
        <v>0.69450196702520828</v>
      </c>
      <c r="BR2">
        <v>0.70054678590434305</v>
      </c>
      <c r="BS2">
        <v>0.72369804295302897</v>
      </c>
      <c r="BT2">
        <v>0.754876413198731</v>
      </c>
      <c r="BU2">
        <v>0.80410428697109559</v>
      </c>
      <c r="BV2">
        <v>0.84315403065816297</v>
      </c>
      <c r="BW2">
        <v>0.88244513668032465</v>
      </c>
      <c r="BX2">
        <v>0.92204287062627543</v>
      </c>
      <c r="BY2">
        <v>0.96235418216570234</v>
      </c>
      <c r="BZ2">
        <v>1.0036966954696027</v>
      </c>
      <c r="CA2">
        <v>1.0457952646605804</v>
      </c>
      <c r="CB2">
        <v>1.088389171102347</v>
      </c>
      <c r="CC2">
        <v>1.131862808413983</v>
      </c>
      <c r="CD2">
        <v>1.1764795574406137</v>
      </c>
      <c r="CE2">
        <v>1.2223767518020332</v>
      </c>
      <c r="CF2">
        <v>1.2696972326804552</v>
      </c>
      <c r="CG2">
        <v>1.3163207848837335</v>
      </c>
      <c r="CH2">
        <v>1.3629547710495951</v>
      </c>
      <c r="CI2">
        <v>1.4100508768803885</v>
      </c>
      <c r="CJ2">
        <v>1.45788884847202</v>
      </c>
      <c r="CK2">
        <v>1.506592397935655</v>
      </c>
      <c r="CL2">
        <v>1.5562869032307485</v>
      </c>
      <c r="CM2">
        <v>1.6071017319163523</v>
      </c>
      <c r="CN2">
        <v>1.6591316189989669</v>
      </c>
      <c r="CO2">
        <v>1.7124007610312018</v>
      </c>
      <c r="CP2">
        <v>1.7669535658467019</v>
      </c>
    </row>
    <row r="3" spans="1:94" x14ac:dyDescent="0.25">
      <c r="A3" t="s">
        <v>0</v>
      </c>
      <c r="B3" t="s">
        <v>267</v>
      </c>
      <c r="C3" t="s">
        <v>2</v>
      </c>
      <c r="D3" t="s">
        <v>269</v>
      </c>
      <c r="E3">
        <v>2.9999999999999997E-4</v>
      </c>
      <c r="F3">
        <v>2.9999999999999997E-4</v>
      </c>
      <c r="G3">
        <v>2.9999999999999997E-4</v>
      </c>
      <c r="H3">
        <v>4.0000000000000002E-4</v>
      </c>
      <c r="I3">
        <v>5.0000000000000001E-4</v>
      </c>
      <c r="J3">
        <v>6.9999999999999999E-4</v>
      </c>
      <c r="K3">
        <v>1.6000000000000001E-3</v>
      </c>
      <c r="L3">
        <v>2.2000000000000001E-3</v>
      </c>
      <c r="M3">
        <v>1.1999999999999999E-3</v>
      </c>
      <c r="N3">
        <v>3.8E-3</v>
      </c>
      <c r="O3">
        <v>9.999999999999998E-4</v>
      </c>
      <c r="P3">
        <v>1.1999999999999999E-3</v>
      </c>
      <c r="Q3">
        <v>2.3E-3</v>
      </c>
      <c r="R3">
        <v>2.1000000000000003E-3</v>
      </c>
      <c r="S3">
        <v>1.5E-3</v>
      </c>
      <c r="T3">
        <v>1.1999999999999999E-3</v>
      </c>
      <c r="U3">
        <v>6.0000000000000001E-3</v>
      </c>
      <c r="V3">
        <v>6.9000000000000008E-3</v>
      </c>
      <c r="W3">
        <v>6.3E-3</v>
      </c>
      <c r="X3">
        <v>8.9999999999999993E-3</v>
      </c>
      <c r="Y3">
        <v>7.2999999999999992E-3</v>
      </c>
      <c r="Z3">
        <v>5.1999999999999998E-3</v>
      </c>
      <c r="AA3">
        <v>6.0000000000000001E-3</v>
      </c>
      <c r="AB3">
        <v>8.9999999999999993E-3</v>
      </c>
      <c r="AC3">
        <v>9.5999999999999992E-3</v>
      </c>
      <c r="AD3">
        <v>1.1699999999999999E-2</v>
      </c>
      <c r="AE3">
        <v>1.4299999999999998E-2</v>
      </c>
      <c r="AF3">
        <v>6.1999999999999998E-3</v>
      </c>
      <c r="AG3">
        <v>4.4000000000000003E-3</v>
      </c>
      <c r="AH3">
        <v>3.0000000000000005E-3</v>
      </c>
      <c r="AI3">
        <v>2.8E-3</v>
      </c>
      <c r="AJ3">
        <v>3.9999999999999992E-3</v>
      </c>
      <c r="AK3">
        <v>5.4000000000000003E-3</v>
      </c>
      <c r="AL3">
        <v>5.0000000000000001E-3</v>
      </c>
      <c r="AM3">
        <v>5.0000000000000001E-3</v>
      </c>
      <c r="AN3">
        <v>5.0000000000000001E-3</v>
      </c>
      <c r="AO3">
        <v>7.0000000000000001E-3</v>
      </c>
      <c r="AP3">
        <v>7.6E-3</v>
      </c>
      <c r="AQ3">
        <v>1.04E-2</v>
      </c>
      <c r="AR3">
        <v>8.9754607895756525E-3</v>
      </c>
      <c r="AS3">
        <v>1.067423827627772E-2</v>
      </c>
      <c r="AT3">
        <v>1.0769534731514045E-2</v>
      </c>
      <c r="AU3">
        <v>1.5482112961221289E-2</v>
      </c>
      <c r="AV3">
        <v>1.4232906678128753E-2</v>
      </c>
      <c r="AW3">
        <v>1.1844212404874103E-2</v>
      </c>
      <c r="AX3">
        <v>1.2321781583139122E-2</v>
      </c>
      <c r="AY3">
        <v>1.3684470565001281E-2</v>
      </c>
      <c r="AZ3">
        <v>1.4192660720000002E-2</v>
      </c>
      <c r="BA3">
        <v>1.3298052709999999E-2</v>
      </c>
      <c r="BB3">
        <v>1.6565728799999999E-2</v>
      </c>
      <c r="BC3">
        <v>1.7252446210000001E-2</v>
      </c>
      <c r="BD3">
        <v>2.0659871739999999E-2</v>
      </c>
      <c r="BE3">
        <v>1.8442581099999997E-2</v>
      </c>
      <c r="BF3">
        <v>2.1944846406540312E-2</v>
      </c>
      <c r="BG3">
        <v>2.2993655515961192E-2</v>
      </c>
      <c r="BH3">
        <v>2.5151125052217053E-2</v>
      </c>
      <c r="BI3">
        <v>3.2128323754592847E-2</v>
      </c>
      <c r="BJ3">
        <v>3.3358933276258683E-2</v>
      </c>
      <c r="BK3">
        <v>2.1525679147400997E-2</v>
      </c>
      <c r="BL3">
        <v>9.6924250185433606E-3</v>
      </c>
      <c r="BM3">
        <v>2.5986951556718735E-2</v>
      </c>
      <c r="BN3">
        <v>2.2893961311522742E-2</v>
      </c>
      <c r="BO3">
        <v>2.3080026532172369E-2</v>
      </c>
      <c r="BP3">
        <v>2.55960393673541E-2</v>
      </c>
      <c r="BQ3">
        <v>2.7159943051093632E-2</v>
      </c>
      <c r="BR3">
        <v>2.8813043315277016E-2</v>
      </c>
      <c r="BS3">
        <v>3.1151677736650191E-2</v>
      </c>
      <c r="BT3">
        <v>3.2230265630869913E-2</v>
      </c>
      <c r="BU3">
        <v>3.3246082178165923E-2</v>
      </c>
      <c r="BV3">
        <v>3.4150204915568472E-2</v>
      </c>
      <c r="BW3">
        <v>3.5056026338494764E-2</v>
      </c>
      <c r="BX3">
        <v>3.5993037364256256E-2</v>
      </c>
      <c r="BY3">
        <v>3.6959174899930024E-2</v>
      </c>
      <c r="BZ3">
        <v>3.7955559489087347E-2</v>
      </c>
      <c r="CA3">
        <v>3.8982623955934548E-2</v>
      </c>
      <c r="CB3">
        <v>4.0039042649425524E-2</v>
      </c>
      <c r="CC3">
        <v>4.1125893939779092E-2</v>
      </c>
      <c r="CD3">
        <v>4.2244823735841909E-2</v>
      </c>
      <c r="CE3">
        <v>4.3396624384474926E-2</v>
      </c>
      <c r="CF3">
        <v>4.4582571402781809E-2</v>
      </c>
      <c r="CG3">
        <v>4.579896597572751E-2</v>
      </c>
      <c r="CH3">
        <v>4.704193483030622E-2</v>
      </c>
      <c r="CI3">
        <v>4.8311249715976251E-2</v>
      </c>
      <c r="CJ3">
        <v>4.9607389489535803E-2</v>
      </c>
      <c r="CK3">
        <v>5.0929988104637294E-2</v>
      </c>
      <c r="CL3">
        <v>5.2278970199223743E-2</v>
      </c>
      <c r="CM3">
        <v>5.3654168506639878E-2</v>
      </c>
      <c r="CN3">
        <v>5.5054664170263251E-2</v>
      </c>
      <c r="CO3">
        <v>5.6478304461156009E-2</v>
      </c>
      <c r="CP3">
        <v>5.7922713283599235E-2</v>
      </c>
    </row>
    <row r="4" spans="1:94" x14ac:dyDescent="0.25">
      <c r="A4" t="s">
        <v>0</v>
      </c>
      <c r="B4" t="s">
        <v>267</v>
      </c>
      <c r="C4" t="s">
        <v>3</v>
      </c>
      <c r="D4" t="s">
        <v>270</v>
      </c>
      <c r="E4">
        <v>9.8199999999999982E-2</v>
      </c>
      <c r="F4">
        <v>0.11170000000000002</v>
      </c>
      <c r="G4">
        <v>0.10729999999999999</v>
      </c>
      <c r="H4">
        <v>0.10779999999999999</v>
      </c>
      <c r="I4">
        <v>0.1096</v>
      </c>
      <c r="J4">
        <v>0.1032</v>
      </c>
      <c r="K4">
        <v>0.10479999999999999</v>
      </c>
      <c r="L4">
        <v>0.12190000000000001</v>
      </c>
      <c r="M4">
        <v>0.13779999999999998</v>
      </c>
      <c r="N4">
        <v>0.14510000000000001</v>
      </c>
      <c r="O4">
        <v>0.17979999999999999</v>
      </c>
      <c r="P4">
        <v>0.19550000000000003</v>
      </c>
      <c r="Q4">
        <v>0.2104</v>
      </c>
      <c r="R4">
        <v>0.21829999999999999</v>
      </c>
      <c r="S4">
        <v>0.24530000000000002</v>
      </c>
      <c r="T4">
        <v>0.2747</v>
      </c>
      <c r="U4">
        <v>0.27100000000000002</v>
      </c>
      <c r="V4">
        <v>0.25160000000000005</v>
      </c>
      <c r="W4">
        <v>0.27889999999999998</v>
      </c>
      <c r="X4">
        <v>0.34749999999999998</v>
      </c>
      <c r="Y4">
        <v>0.32040000000000002</v>
      </c>
      <c r="Z4">
        <v>0.3322</v>
      </c>
      <c r="AA4">
        <v>0.36980000000000002</v>
      </c>
      <c r="AB4">
        <v>0.41809999999999997</v>
      </c>
      <c r="AC4">
        <v>0.49780000000000002</v>
      </c>
      <c r="AD4">
        <v>0.46500000000000008</v>
      </c>
      <c r="AE4">
        <v>0.46450000000000008</v>
      </c>
      <c r="AF4">
        <v>0.41559999999999997</v>
      </c>
      <c r="AG4">
        <v>0.37739999999999996</v>
      </c>
      <c r="AH4">
        <v>0.40390000000000009</v>
      </c>
      <c r="AI4">
        <v>0.34410000000000002</v>
      </c>
      <c r="AJ4">
        <v>0.30390000000000006</v>
      </c>
      <c r="AK4">
        <v>0.29899999999999993</v>
      </c>
      <c r="AL4">
        <v>0.30380000000000001</v>
      </c>
      <c r="AM4">
        <v>0.28470000000000001</v>
      </c>
      <c r="AN4">
        <v>0.30149999999999999</v>
      </c>
      <c r="AO4">
        <v>0.31589999999999996</v>
      </c>
      <c r="AP4">
        <v>0.31339999999999996</v>
      </c>
      <c r="AQ4">
        <v>0.33420000000000005</v>
      </c>
      <c r="AR4">
        <v>0.34</v>
      </c>
      <c r="AS4">
        <v>0.33529999999999999</v>
      </c>
      <c r="AT4">
        <v>0.34370000000000006</v>
      </c>
      <c r="AU4">
        <v>0.3427</v>
      </c>
      <c r="AV4">
        <v>0.40909999999999996</v>
      </c>
      <c r="AW4">
        <v>0.40379999999999999</v>
      </c>
      <c r="AX4">
        <v>0.4516</v>
      </c>
      <c r="AY4">
        <v>0.41039999999999999</v>
      </c>
      <c r="AZ4">
        <v>0.3715</v>
      </c>
      <c r="BA4">
        <v>0.42079999999999995</v>
      </c>
      <c r="BB4">
        <v>0.50280000000000002</v>
      </c>
      <c r="BC4">
        <v>0.53449999999999998</v>
      </c>
      <c r="BD4">
        <v>0.58050000000000002</v>
      </c>
      <c r="BE4">
        <v>0.58479999999999999</v>
      </c>
      <c r="BF4">
        <v>0.60980000000000001</v>
      </c>
      <c r="BG4">
        <v>0.61809999999999998</v>
      </c>
      <c r="BH4">
        <v>0.60119999999999996</v>
      </c>
      <c r="BI4">
        <v>0.65160000000000018</v>
      </c>
      <c r="BJ4">
        <v>0.66193020547485615</v>
      </c>
      <c r="BK4">
        <v>0.68640000000000001</v>
      </c>
      <c r="BL4">
        <v>0.72298779633920318</v>
      </c>
      <c r="BM4">
        <v>0.6780454540399643</v>
      </c>
      <c r="BN4">
        <v>0.70563427797881573</v>
      </c>
      <c r="BO4">
        <v>0.70156625293232977</v>
      </c>
      <c r="BP4">
        <v>0.75052604483846586</v>
      </c>
      <c r="BQ4">
        <v>0.77381384213432691</v>
      </c>
      <c r="BR4">
        <v>0.79239212338336196</v>
      </c>
      <c r="BS4">
        <v>0.80391247067233518</v>
      </c>
      <c r="BT4">
        <v>0.80597247028635977</v>
      </c>
      <c r="BU4">
        <v>0.81419020052184476</v>
      </c>
      <c r="BV4">
        <v>0.84707648855982987</v>
      </c>
      <c r="BW4">
        <v>0.88033579658700034</v>
      </c>
      <c r="BX4">
        <v>0.91402133256393125</v>
      </c>
      <c r="BY4">
        <v>0.94834427210211369</v>
      </c>
      <c r="BZ4">
        <v>0.98342106087062209</v>
      </c>
      <c r="CA4">
        <v>1.0191825002320081</v>
      </c>
      <c r="CB4">
        <v>1.0556105595532304</v>
      </c>
      <c r="CC4">
        <v>1.0926261243446025</v>
      </c>
      <c r="CD4">
        <v>1.1301671931093786</v>
      </c>
      <c r="CE4">
        <v>1.1682219135839551</v>
      </c>
      <c r="CF4">
        <v>1.2067370114819926</v>
      </c>
      <c r="CG4">
        <v>1.2453609642253149</v>
      </c>
      <c r="CH4">
        <v>1.2841798041658878</v>
      </c>
      <c r="CI4">
        <v>1.3232267812485827</v>
      </c>
      <c r="CJ4">
        <v>1.3625742496818349</v>
      </c>
      <c r="CK4">
        <v>1.402335614018084</v>
      </c>
      <c r="CL4">
        <v>1.4426736737677064</v>
      </c>
      <c r="CM4">
        <v>1.4837175366396416</v>
      </c>
      <c r="CN4">
        <v>1.5255143569704104</v>
      </c>
      <c r="CO4">
        <v>1.5682105467698353</v>
      </c>
      <c r="CP4">
        <v>1.6120636462410036</v>
      </c>
    </row>
    <row r="5" spans="1:94" x14ac:dyDescent="0.25">
      <c r="A5" t="s">
        <v>0</v>
      </c>
      <c r="B5" t="s">
        <v>267</v>
      </c>
      <c r="C5" t="s">
        <v>4</v>
      </c>
      <c r="D5" t="s">
        <v>271</v>
      </c>
      <c r="E5">
        <v>0.1424</v>
      </c>
      <c r="F5">
        <v>0.16750000000000001</v>
      </c>
      <c r="G5">
        <v>0.14000000000000001</v>
      </c>
      <c r="H5">
        <v>0.11940000000000001</v>
      </c>
      <c r="I5">
        <v>0.21299999999999997</v>
      </c>
      <c r="J5">
        <v>0.245</v>
      </c>
      <c r="K5">
        <v>0.25499999999999995</v>
      </c>
      <c r="L5">
        <v>0.26680000000000004</v>
      </c>
      <c r="M5">
        <v>0.26979999999999998</v>
      </c>
      <c r="N5">
        <v>0.28050000000000003</v>
      </c>
      <c r="O5">
        <v>0.30580000000000002</v>
      </c>
      <c r="P5">
        <v>0.32689999999999997</v>
      </c>
      <c r="Q5">
        <v>0.3377</v>
      </c>
      <c r="R5">
        <v>0.36099999999999999</v>
      </c>
      <c r="S5">
        <v>0.3629</v>
      </c>
      <c r="T5">
        <v>0.37319999999999998</v>
      </c>
      <c r="U5">
        <v>0.34899999999999998</v>
      </c>
      <c r="V5">
        <v>0.4017</v>
      </c>
      <c r="W5">
        <v>0.43789999999999996</v>
      </c>
      <c r="X5">
        <v>0.45779999999999998</v>
      </c>
      <c r="Y5">
        <v>0.54849999999999999</v>
      </c>
      <c r="Z5">
        <v>0.50390000000000001</v>
      </c>
      <c r="AA5">
        <v>0.3876</v>
      </c>
      <c r="AB5">
        <v>0.4133</v>
      </c>
      <c r="AC5">
        <v>0.36210000000000003</v>
      </c>
      <c r="AD5">
        <v>0.3327</v>
      </c>
      <c r="AE5">
        <v>0.27429999999999999</v>
      </c>
      <c r="AF5">
        <v>0.30869999999999997</v>
      </c>
      <c r="AG5">
        <v>0.28079999999999999</v>
      </c>
      <c r="AH5">
        <v>0.27050000000000002</v>
      </c>
      <c r="AI5">
        <v>0.25839999999999996</v>
      </c>
      <c r="AJ5">
        <v>0.24340000000000001</v>
      </c>
      <c r="AK5">
        <v>0.30149999999999999</v>
      </c>
      <c r="AL5">
        <v>0.247</v>
      </c>
      <c r="AM5">
        <v>0.24</v>
      </c>
      <c r="AN5">
        <v>0.25600000000000001</v>
      </c>
      <c r="AO5">
        <v>0.22499999999999998</v>
      </c>
      <c r="AP5">
        <v>0.218</v>
      </c>
      <c r="AQ5">
        <v>0.22730000000000003</v>
      </c>
      <c r="AR5">
        <v>0.18712911442328023</v>
      </c>
      <c r="AS5">
        <v>0.20810305747443425</v>
      </c>
      <c r="AT5">
        <v>0.22489784213545699</v>
      </c>
      <c r="AU5">
        <v>0.20169108205733655</v>
      </c>
      <c r="AV5">
        <v>0.22809828685260114</v>
      </c>
      <c r="AW5">
        <v>0.1590873881487426</v>
      </c>
      <c r="AX5">
        <v>0.20409803470905205</v>
      </c>
      <c r="AY5">
        <v>0.19207714949892013</v>
      </c>
      <c r="AZ5">
        <v>0.18621603371000001</v>
      </c>
      <c r="BA5">
        <v>0.1831130685</v>
      </c>
      <c r="BB5">
        <v>0.17256966811000002</v>
      </c>
      <c r="BC5">
        <v>0.18627791372999999</v>
      </c>
      <c r="BD5">
        <v>0.19026507901</v>
      </c>
      <c r="BE5">
        <v>0.18621043395</v>
      </c>
      <c r="BF5">
        <v>0.19482735106336413</v>
      </c>
      <c r="BG5">
        <v>0.18754515073816044</v>
      </c>
      <c r="BH5">
        <v>0.25147812918730128</v>
      </c>
      <c r="BI5">
        <v>0.19236195992171179</v>
      </c>
      <c r="BJ5">
        <v>0.27196899405560754</v>
      </c>
      <c r="BK5">
        <v>0.33083430061935681</v>
      </c>
      <c r="BL5">
        <v>0.38998286831674361</v>
      </c>
      <c r="BM5">
        <v>0.39702713609122076</v>
      </c>
      <c r="BN5">
        <v>0.35283460985904985</v>
      </c>
      <c r="BO5">
        <v>0.34512009528590309</v>
      </c>
      <c r="BP5">
        <v>0.37760759504534558</v>
      </c>
      <c r="BQ5">
        <v>0.38882620922325939</v>
      </c>
      <c r="BR5">
        <v>0.40011150349629399</v>
      </c>
      <c r="BS5">
        <v>0.40839767112707825</v>
      </c>
      <c r="BT5">
        <v>0.41673775297877663</v>
      </c>
      <c r="BU5">
        <v>0.42325943916297049</v>
      </c>
      <c r="BV5">
        <v>0.42682179010871502</v>
      </c>
      <c r="BW5">
        <v>0.43036625339254342</v>
      </c>
      <c r="BX5">
        <v>0.43393064625155114</v>
      </c>
      <c r="BY5">
        <v>0.4378753655003893</v>
      </c>
      <c r="BZ5">
        <v>0.44183268685247157</v>
      </c>
      <c r="CA5">
        <v>0.44562792747898217</v>
      </c>
      <c r="CB5">
        <v>0.44943385614263481</v>
      </c>
      <c r="CC5">
        <v>0.45328659067876514</v>
      </c>
      <c r="CD5">
        <v>0.45722006850560076</v>
      </c>
      <c r="CE5">
        <v>0.46126915102498167</v>
      </c>
      <c r="CF5">
        <v>0.46531991999238559</v>
      </c>
      <c r="CG5">
        <v>0.46920292212853898</v>
      </c>
      <c r="CH5">
        <v>0.47291105737136341</v>
      </c>
      <c r="CI5">
        <v>0.47643312908500923</v>
      </c>
      <c r="CJ5">
        <v>0.47982548910645778</v>
      </c>
      <c r="CK5">
        <v>0.48309248644375163</v>
      </c>
      <c r="CL5">
        <v>0.48623113773796972</v>
      </c>
      <c r="CM5">
        <v>0.48924179883255953</v>
      </c>
      <c r="CN5">
        <v>0.49211631308461656</v>
      </c>
      <c r="CO5">
        <v>0.4948553346376201</v>
      </c>
      <c r="CP5">
        <v>0.49746390653921202</v>
      </c>
    </row>
    <row r="6" spans="1:94" x14ac:dyDescent="0.25">
      <c r="A6" t="s">
        <v>0</v>
      </c>
      <c r="B6" t="s">
        <v>267</v>
      </c>
      <c r="C6" t="s">
        <v>5</v>
      </c>
      <c r="D6" t="s">
        <v>272</v>
      </c>
      <c r="E6">
        <v>1.0350000000000002E-2</v>
      </c>
      <c r="F6">
        <v>9.1000000000000004E-3</v>
      </c>
      <c r="G6">
        <v>1.0350000000000002E-2</v>
      </c>
      <c r="H6">
        <v>1.2999999999999998E-2</v>
      </c>
      <c r="I6">
        <v>1.5200000000000002E-2</v>
      </c>
      <c r="J6">
        <v>1.5300000000000001E-2</v>
      </c>
      <c r="K6">
        <v>2.1499999999999998E-2</v>
      </c>
      <c r="L6">
        <v>2.18E-2</v>
      </c>
      <c r="M6">
        <v>1.84E-2</v>
      </c>
      <c r="N6">
        <v>2.1100000000000001E-2</v>
      </c>
      <c r="O6">
        <v>2.5200000000000004E-2</v>
      </c>
      <c r="P6">
        <v>3.1199999999999999E-2</v>
      </c>
      <c r="Q6">
        <v>3.755E-2</v>
      </c>
      <c r="R6">
        <v>4.5200000000000004E-2</v>
      </c>
      <c r="S6">
        <v>5.9550000000000006E-2</v>
      </c>
      <c r="T6">
        <v>8.6549999999999988E-2</v>
      </c>
      <c r="U6">
        <v>7.8950000000000006E-2</v>
      </c>
      <c r="V6">
        <v>7.1399999999999991E-2</v>
      </c>
      <c r="W6">
        <v>7.4900000000000008E-2</v>
      </c>
      <c r="X6">
        <v>9.7700000000000009E-2</v>
      </c>
      <c r="Y6">
        <v>0.13025</v>
      </c>
      <c r="Z6">
        <v>0.11034999999999999</v>
      </c>
      <c r="AA6">
        <v>0.13344999999999999</v>
      </c>
      <c r="AB6">
        <v>0.13700000000000001</v>
      </c>
      <c r="AC6">
        <v>0.1258</v>
      </c>
      <c r="AD6">
        <v>0.12290000000000001</v>
      </c>
      <c r="AE6">
        <v>0.11220000000000001</v>
      </c>
      <c r="AF6">
        <v>0.14649999999999999</v>
      </c>
      <c r="AG6">
        <v>0.1492</v>
      </c>
      <c r="AH6">
        <v>0.1497</v>
      </c>
      <c r="AI6">
        <v>0.156</v>
      </c>
      <c r="AJ6">
        <v>0.16549999999999998</v>
      </c>
      <c r="AK6">
        <v>0.19</v>
      </c>
      <c r="AL6">
        <v>0.1085</v>
      </c>
      <c r="AM6">
        <v>0.114</v>
      </c>
      <c r="AN6">
        <v>9.4099999999999989E-2</v>
      </c>
      <c r="AO6">
        <v>9.9699999999999997E-2</v>
      </c>
      <c r="AP6">
        <v>0.11420000000000002</v>
      </c>
      <c r="AQ6">
        <v>0.1116</v>
      </c>
      <c r="AR6">
        <v>6.9876773564651676E-2</v>
      </c>
      <c r="AS6">
        <v>6.7743504138951277E-2</v>
      </c>
      <c r="AT6">
        <v>7.1456101193012156E-2</v>
      </c>
      <c r="AU6">
        <v>6.8081963167853629E-2</v>
      </c>
      <c r="AV6">
        <v>6.3532895849326046E-2</v>
      </c>
      <c r="AW6">
        <v>6.6073914376245976E-2</v>
      </c>
      <c r="AX6">
        <v>7.8077312562775961E-2</v>
      </c>
      <c r="AY6">
        <v>7.5135154030501639E-2</v>
      </c>
      <c r="AZ6">
        <v>0.16010579896979354</v>
      </c>
      <c r="BA6">
        <v>0.17854966099289762</v>
      </c>
      <c r="BB6">
        <v>0.19844043889465143</v>
      </c>
      <c r="BC6">
        <v>0.21400592512325017</v>
      </c>
      <c r="BD6">
        <v>0.18719938091288668</v>
      </c>
      <c r="BE6">
        <v>0.24211804155414141</v>
      </c>
      <c r="BF6">
        <v>0.25398198850879711</v>
      </c>
      <c r="BG6">
        <v>0.30391485201875496</v>
      </c>
      <c r="BH6">
        <v>0.399864991855993</v>
      </c>
      <c r="BI6">
        <v>0.43581640178546838</v>
      </c>
      <c r="BJ6">
        <v>0.44634580446938721</v>
      </c>
      <c r="BK6">
        <v>0.52709290048409196</v>
      </c>
      <c r="BL6">
        <v>0.6078399964987965</v>
      </c>
      <c r="BM6">
        <v>0.54295595931553464</v>
      </c>
      <c r="BN6">
        <v>0.42554837381602229</v>
      </c>
      <c r="BO6">
        <v>0.40981507663818595</v>
      </c>
      <c r="BP6">
        <v>0.48119276257321031</v>
      </c>
      <c r="BQ6">
        <v>0.52544217429486162</v>
      </c>
      <c r="BR6">
        <v>0.57532649085758658</v>
      </c>
      <c r="BS6">
        <v>0.60578391261568076</v>
      </c>
      <c r="BT6">
        <v>0.644297753164915</v>
      </c>
      <c r="BU6">
        <v>0.69149983008358717</v>
      </c>
      <c r="BV6">
        <v>0.73602588401595281</v>
      </c>
      <c r="BW6">
        <v>0.78076073323940609</v>
      </c>
      <c r="BX6">
        <v>0.82596160027592092</v>
      </c>
      <c r="BY6">
        <v>0.87210282424509178</v>
      </c>
      <c r="BZ6">
        <v>0.91952201442404979</v>
      </c>
      <c r="CA6">
        <v>0.96787324667856023</v>
      </c>
      <c r="CB6">
        <v>1.0169064804671619</v>
      </c>
      <c r="CC6">
        <v>1.0670942673613852</v>
      </c>
      <c r="CD6">
        <v>1.118743702683769</v>
      </c>
      <c r="CE6">
        <v>1.1719979919470853</v>
      </c>
      <c r="CF6">
        <v>1.2270056278779766</v>
      </c>
      <c r="CG6">
        <v>1.2813651771383379</v>
      </c>
      <c r="CH6">
        <v>1.3359267261458754</v>
      </c>
      <c r="CI6">
        <v>1.3912353330191638</v>
      </c>
      <c r="CJ6">
        <v>1.4476280791596965</v>
      </c>
      <c r="CK6">
        <v>1.505265791688245</v>
      </c>
      <c r="CL6">
        <v>1.5642989306009447</v>
      </c>
      <c r="CM6">
        <v>1.6248743763132816</v>
      </c>
      <c r="CN6">
        <v>1.687100526793381</v>
      </c>
      <c r="CO6">
        <v>1.7510147892901582</v>
      </c>
      <c r="CP6">
        <v>1.8166738296283269</v>
      </c>
    </row>
    <row r="7" spans="1:94" x14ac:dyDescent="0.25">
      <c r="A7" t="s">
        <v>0</v>
      </c>
      <c r="B7" t="s">
        <v>267</v>
      </c>
      <c r="C7" t="s">
        <v>6</v>
      </c>
      <c r="D7" t="s">
        <v>273</v>
      </c>
      <c r="E7">
        <v>2.9405000000000001</v>
      </c>
      <c r="F7">
        <v>2.9902999999999991</v>
      </c>
      <c r="G7">
        <v>3.3039999999999994</v>
      </c>
      <c r="H7">
        <v>3.4526999999999997</v>
      </c>
      <c r="I7">
        <v>3.8689000000000004</v>
      </c>
      <c r="J7">
        <v>4.2791999999999994</v>
      </c>
      <c r="K7">
        <v>4.4379999999999997</v>
      </c>
      <c r="L7">
        <v>4.5442000000000009</v>
      </c>
      <c r="M7">
        <v>4.4300999999999995</v>
      </c>
      <c r="N7">
        <v>4.9977</v>
      </c>
      <c r="O7">
        <v>4.7408000000000001</v>
      </c>
      <c r="P7">
        <v>5.0046999999999997</v>
      </c>
      <c r="Q7">
        <v>5.0949999999999998</v>
      </c>
      <c r="R7">
        <v>4.6708999999999996</v>
      </c>
      <c r="S7">
        <v>5.2435</v>
      </c>
      <c r="T7">
        <v>5.6002000000000001</v>
      </c>
      <c r="U7">
        <v>5.2113000000000005</v>
      </c>
      <c r="V7">
        <v>5.7042000000000002</v>
      </c>
      <c r="W7">
        <v>5.5445999999999991</v>
      </c>
      <c r="X7">
        <v>5.5594999999999999</v>
      </c>
      <c r="Y7">
        <v>5.0131000000000006</v>
      </c>
      <c r="Z7">
        <v>4.4223999999999997</v>
      </c>
      <c r="AA7">
        <v>5.1553999999999993</v>
      </c>
      <c r="AB7">
        <v>4.9589000000000008</v>
      </c>
      <c r="AC7">
        <v>4.5026999999999999</v>
      </c>
      <c r="AD7">
        <v>4.2847</v>
      </c>
      <c r="AE7">
        <v>4.3798000000000004</v>
      </c>
      <c r="AF7">
        <v>4.3493000000000004</v>
      </c>
      <c r="AG7">
        <v>4.5506000000000002</v>
      </c>
      <c r="AH7">
        <v>4.3888999999999996</v>
      </c>
      <c r="AI7">
        <v>4.4186999999999994</v>
      </c>
      <c r="AJ7">
        <v>4.6398000000000001</v>
      </c>
      <c r="AK7">
        <v>4.7383000000000006</v>
      </c>
      <c r="AL7">
        <v>4.6352000000000002</v>
      </c>
      <c r="AM7">
        <v>4.7655000000000003</v>
      </c>
      <c r="AN7">
        <v>4.8872999999999998</v>
      </c>
      <c r="AO7">
        <v>4.9039999999999999</v>
      </c>
      <c r="AP7">
        <v>4.5259999999999998</v>
      </c>
      <c r="AQ7">
        <v>4.5813000000000006</v>
      </c>
      <c r="AR7">
        <v>4.4961000000000002</v>
      </c>
      <c r="AS7">
        <v>4.8403</v>
      </c>
      <c r="AT7">
        <v>4.5486000000000004</v>
      </c>
      <c r="AU7">
        <v>5.0624000000000002</v>
      </c>
      <c r="AV7">
        <v>4.8174000000000001</v>
      </c>
      <c r="AW7">
        <v>4.6306000000000003</v>
      </c>
      <c r="AX7">
        <v>4.7828999999999997</v>
      </c>
      <c r="AY7">
        <v>4.5096000000000007</v>
      </c>
      <c r="AZ7">
        <v>3.42</v>
      </c>
      <c r="BA7">
        <v>4.3487999999999998</v>
      </c>
      <c r="BB7">
        <v>4.6689999999999996</v>
      </c>
      <c r="BC7">
        <v>4.7486999999999995</v>
      </c>
      <c r="BD7">
        <v>5.0461</v>
      </c>
      <c r="BE7">
        <v>5.2229999999999999</v>
      </c>
      <c r="BF7">
        <v>5.0270000000000001</v>
      </c>
      <c r="BG7">
        <v>5.3250000000000002</v>
      </c>
      <c r="BH7">
        <v>5.4349999999999996</v>
      </c>
      <c r="BI7">
        <v>5.78</v>
      </c>
      <c r="BJ7">
        <v>5.5529999999999999</v>
      </c>
      <c r="BK7">
        <v>5.2830000000000004</v>
      </c>
      <c r="BL7">
        <v>5.4068999999999994</v>
      </c>
      <c r="BM7">
        <v>5.7143494842424847</v>
      </c>
      <c r="BN7">
        <v>4.6724183033645801</v>
      </c>
      <c r="BO7">
        <v>5.2988202700455647</v>
      </c>
      <c r="BP7">
        <v>5.6318976960909293</v>
      </c>
      <c r="BQ7">
        <v>5.7096571607166986</v>
      </c>
      <c r="BR7">
        <v>5.7778979343216568</v>
      </c>
      <c r="BS7">
        <v>5.7972396276298985</v>
      </c>
      <c r="BT7">
        <v>5.923199514898565</v>
      </c>
      <c r="BU7">
        <v>5.92487758364142</v>
      </c>
      <c r="BV7">
        <v>5.9330163741718982</v>
      </c>
      <c r="BW7">
        <v>5.9443417280128852</v>
      </c>
      <c r="BX7">
        <v>5.963826311927102</v>
      </c>
      <c r="BY7">
        <v>5.9775290643095165</v>
      </c>
      <c r="BZ7">
        <v>5.9910497117508488</v>
      </c>
      <c r="CA7">
        <v>6.0044068597768652</v>
      </c>
      <c r="CB7">
        <v>6.0175233741664309</v>
      </c>
      <c r="CC7">
        <v>6.0306159699986681</v>
      </c>
      <c r="CD7">
        <v>6.0435880695564563</v>
      </c>
      <c r="CE7">
        <v>6.0565391541958071</v>
      </c>
      <c r="CF7">
        <v>6.0717946130381657</v>
      </c>
      <c r="CG7">
        <v>6.0854004631925394</v>
      </c>
      <c r="CH7">
        <v>6.0990248048746354</v>
      </c>
      <c r="CI7">
        <v>6.1128795888584309</v>
      </c>
      <c r="CJ7">
        <v>6.126607683411522</v>
      </c>
      <c r="CK7">
        <v>6.1406449031524302</v>
      </c>
      <c r="CL7">
        <v>6.1548557188838702</v>
      </c>
      <c r="CM7">
        <v>6.1687128661831263</v>
      </c>
      <c r="CN7">
        <v>6.1820378884465148</v>
      </c>
      <c r="CO7">
        <v>6.197332687004609</v>
      </c>
      <c r="CP7">
        <v>6.2118930685433069</v>
      </c>
    </row>
    <row r="8" spans="1:94" x14ac:dyDescent="0.25">
      <c r="A8" t="s">
        <v>0</v>
      </c>
      <c r="B8" t="s">
        <v>267</v>
      </c>
      <c r="C8" t="s">
        <v>7</v>
      </c>
      <c r="D8" t="s">
        <v>274</v>
      </c>
      <c r="E8">
        <v>4.87E-2</v>
      </c>
      <c r="F8">
        <v>5.5699999999999993E-2</v>
      </c>
      <c r="G8">
        <v>8.0700000000000008E-2</v>
      </c>
      <c r="H8">
        <v>8.6099999999999996E-2</v>
      </c>
      <c r="I8">
        <v>0.10230000000000002</v>
      </c>
      <c r="J8">
        <v>0.1255</v>
      </c>
      <c r="K8">
        <v>0.13779999999999998</v>
      </c>
      <c r="L8">
        <v>0.16140000000000002</v>
      </c>
      <c r="M8">
        <v>0.18099999999999999</v>
      </c>
      <c r="N8">
        <v>0.14530000000000001</v>
      </c>
      <c r="O8">
        <v>0.19369999999999998</v>
      </c>
      <c r="P8">
        <v>0.18530000000000002</v>
      </c>
      <c r="Q8">
        <v>0.26069999999999999</v>
      </c>
      <c r="R8">
        <v>0.2833</v>
      </c>
      <c r="S8">
        <v>0.32979999999999998</v>
      </c>
      <c r="T8">
        <v>0.30210000000000004</v>
      </c>
      <c r="U8">
        <v>0.312</v>
      </c>
      <c r="V8">
        <v>0.32520000000000004</v>
      </c>
      <c r="W8">
        <v>0.3024</v>
      </c>
      <c r="X8">
        <v>0.31639999999999996</v>
      </c>
      <c r="Y8">
        <v>0.42269999999999996</v>
      </c>
      <c r="Z8">
        <v>0.44989999999999997</v>
      </c>
      <c r="AA8">
        <v>0.39139999999999997</v>
      </c>
      <c r="AB8">
        <v>0.43739999999999996</v>
      </c>
      <c r="AC8">
        <v>0.47610000000000002</v>
      </c>
      <c r="AD8">
        <v>0.46579999999999999</v>
      </c>
      <c r="AE8">
        <v>0.50059999999999993</v>
      </c>
      <c r="AF8">
        <v>0.47860000000000003</v>
      </c>
      <c r="AG8">
        <v>0.42380000000000001</v>
      </c>
      <c r="AH8">
        <v>0.44069999999999998</v>
      </c>
      <c r="AI8">
        <v>0.44819999999999999</v>
      </c>
      <c r="AJ8">
        <v>0.36919999999999997</v>
      </c>
      <c r="AK8">
        <v>0.39250000000000002</v>
      </c>
      <c r="AL8">
        <v>0.46189999999999998</v>
      </c>
      <c r="AM8">
        <v>0.26500000000000001</v>
      </c>
      <c r="AN8">
        <v>0.40679999999999999</v>
      </c>
      <c r="AO8">
        <v>0.35890000000000005</v>
      </c>
      <c r="AP8">
        <v>0.39729999999999999</v>
      </c>
      <c r="AQ8">
        <v>0.39529999999999993</v>
      </c>
      <c r="AR8">
        <v>0.4150414796376361</v>
      </c>
      <c r="AS8">
        <v>0.45469482230479891</v>
      </c>
      <c r="AT8">
        <v>0.41032453125200952</v>
      </c>
      <c r="AU8">
        <v>0.4241044238983207</v>
      </c>
      <c r="AV8">
        <v>0.46813136762551999</v>
      </c>
      <c r="AW8">
        <v>0.48431251163115335</v>
      </c>
      <c r="AX8">
        <v>0.45812929104310235</v>
      </c>
      <c r="AY8">
        <v>0.3952148391029382</v>
      </c>
      <c r="AZ8">
        <v>0.25010000000000004</v>
      </c>
      <c r="BA8">
        <v>0.34670000000000001</v>
      </c>
      <c r="BB8">
        <v>0.40250000000000002</v>
      </c>
      <c r="BC8">
        <v>0.36640000000000006</v>
      </c>
      <c r="BD8">
        <v>0.40599999999999992</v>
      </c>
      <c r="BE8">
        <v>0.5200300000000001</v>
      </c>
      <c r="BF8">
        <v>0.55291862761422494</v>
      </c>
      <c r="BG8">
        <v>0.54943929772727274</v>
      </c>
      <c r="BH8">
        <v>0.62833769994253108</v>
      </c>
      <c r="BI8">
        <v>0.70271329813995165</v>
      </c>
      <c r="BJ8">
        <v>0.68286774840205178</v>
      </c>
      <c r="BK8">
        <v>0.58889801333791147</v>
      </c>
      <c r="BL8">
        <v>0.70122827827377132</v>
      </c>
      <c r="BM8">
        <v>0.65532371009661794</v>
      </c>
      <c r="BN8">
        <v>0.61458610379711942</v>
      </c>
      <c r="BO8">
        <v>0.59265950811268486</v>
      </c>
      <c r="BP8">
        <v>0.66166068860638882</v>
      </c>
      <c r="BQ8">
        <v>0.67548170635900096</v>
      </c>
      <c r="BR8">
        <v>0.68965144848325799</v>
      </c>
      <c r="BS8">
        <v>0.70518586928780258</v>
      </c>
      <c r="BT8">
        <v>0.71870142014656335</v>
      </c>
      <c r="BU8">
        <v>0.71483049845366597</v>
      </c>
      <c r="BV8">
        <v>0.72295384581253519</v>
      </c>
      <c r="BW8">
        <v>0.72520576861490782</v>
      </c>
      <c r="BX8">
        <v>0.73408727552850561</v>
      </c>
      <c r="BY8">
        <v>0.74000472991508459</v>
      </c>
      <c r="BZ8">
        <v>0.74623775082074506</v>
      </c>
      <c r="CA8">
        <v>0.7528157003686653</v>
      </c>
      <c r="CB8">
        <v>0.7593035753996672</v>
      </c>
      <c r="CC8">
        <v>0.76571557457978823</v>
      </c>
      <c r="CD8">
        <v>0.77204730537009847</v>
      </c>
      <c r="CE8">
        <v>0.77827860819625627</v>
      </c>
      <c r="CF8">
        <v>0.78422471955488349</v>
      </c>
      <c r="CG8">
        <v>0.78998259031299878</v>
      </c>
      <c r="CH8">
        <v>0.79561350978114032</v>
      </c>
      <c r="CI8">
        <v>0.8008370890606259</v>
      </c>
      <c r="CJ8">
        <v>0.80589901357353977</v>
      </c>
      <c r="CK8">
        <v>0.81081678472995389</v>
      </c>
      <c r="CL8">
        <v>0.81560335407478646</v>
      </c>
      <c r="CM8">
        <v>0.82026825941773618</v>
      </c>
      <c r="CN8">
        <v>0.82509284287274987</v>
      </c>
      <c r="CO8">
        <v>0.8297818115890423</v>
      </c>
      <c r="CP8">
        <v>0.83436966320977302</v>
      </c>
    </row>
    <row r="9" spans="1:94" x14ac:dyDescent="0.25">
      <c r="A9" t="s">
        <v>0</v>
      </c>
      <c r="B9" t="s">
        <v>267</v>
      </c>
      <c r="C9" t="s">
        <v>8</v>
      </c>
      <c r="D9" t="s">
        <v>275</v>
      </c>
      <c r="E9">
        <v>4.5499999999999999E-2</v>
      </c>
      <c r="F9">
        <v>4.5400000000000003E-2</v>
      </c>
      <c r="G9">
        <v>6.5099999999999991E-2</v>
      </c>
      <c r="H9">
        <v>7.6499999999999999E-2</v>
      </c>
      <c r="I9">
        <v>8.1500000000000003E-2</v>
      </c>
      <c r="J9">
        <v>9.1400000000000009E-2</v>
      </c>
      <c r="K9">
        <v>0.10039999999999999</v>
      </c>
      <c r="L9">
        <v>0.10560000000000001</v>
      </c>
      <c r="M9">
        <v>0.11260000000000001</v>
      </c>
      <c r="N9">
        <v>9.8299999999999998E-2</v>
      </c>
      <c r="O9">
        <v>7.46E-2</v>
      </c>
      <c r="P9">
        <v>6.1699999999999998E-2</v>
      </c>
      <c r="Q9">
        <v>6.4500000000000002E-2</v>
      </c>
      <c r="R9">
        <v>8.6499999999999994E-2</v>
      </c>
      <c r="S9">
        <v>8.5100000000000009E-2</v>
      </c>
      <c r="T9">
        <v>7.9200000000000007E-2</v>
      </c>
      <c r="U9">
        <v>7.1800000000000003E-2</v>
      </c>
      <c r="V9">
        <v>7.9200000000000007E-2</v>
      </c>
      <c r="W9">
        <v>8.3199999999999996E-2</v>
      </c>
      <c r="X9">
        <v>8.4000000000000005E-2</v>
      </c>
      <c r="Y9">
        <v>9.219999999999999E-2</v>
      </c>
      <c r="Z9">
        <v>9.6199999999999994E-2</v>
      </c>
      <c r="AA9">
        <v>8.7999999999999995E-2</v>
      </c>
      <c r="AB9">
        <v>9.849999999999999E-2</v>
      </c>
      <c r="AC9">
        <v>9.2200000000000004E-2</v>
      </c>
      <c r="AD9">
        <v>9.9500000000000005E-2</v>
      </c>
      <c r="AE9">
        <v>0.10339999999999999</v>
      </c>
      <c r="AF9">
        <v>9.9199999999999997E-2</v>
      </c>
      <c r="AG9">
        <v>0.104</v>
      </c>
      <c r="AH9">
        <v>0.1024</v>
      </c>
      <c r="AI9">
        <v>8.5500000000000007E-2</v>
      </c>
      <c r="AJ9">
        <v>4.300000000000001E-2</v>
      </c>
      <c r="AK9">
        <v>4.0899999999999999E-2</v>
      </c>
      <c r="AL9">
        <v>3.5999999999999997E-2</v>
      </c>
      <c r="AM9">
        <v>6.2E-2</v>
      </c>
      <c r="AN9">
        <v>5.0900000000000001E-2</v>
      </c>
      <c r="AO9">
        <v>5.8000000000000003E-2</v>
      </c>
      <c r="AP9">
        <v>3.5499999999999997E-2</v>
      </c>
      <c r="AQ9">
        <v>3.6999999999999998E-2</v>
      </c>
      <c r="AR9">
        <v>4.1121781678018825E-2</v>
      </c>
      <c r="AS9">
        <v>5.1297725648358279E-2</v>
      </c>
      <c r="AT9">
        <v>3.0876356550468262E-2</v>
      </c>
      <c r="AU9">
        <v>3.4180492762843559E-2</v>
      </c>
      <c r="AV9">
        <v>2.3292488632997391E-2</v>
      </c>
      <c r="AW9">
        <v>2.0978148046808327E-2</v>
      </c>
      <c r="AX9">
        <v>3.810119688188527E-2</v>
      </c>
      <c r="AY9">
        <v>2.7814855840128709E-2</v>
      </c>
      <c r="AZ9">
        <v>3.6500000000000005E-2</v>
      </c>
      <c r="BA9">
        <v>2.9499999999999995E-2</v>
      </c>
      <c r="BB9">
        <v>3.6499999999999991E-2</v>
      </c>
      <c r="BC9">
        <v>3.95E-2</v>
      </c>
      <c r="BD9">
        <v>3.5099999999999999E-2</v>
      </c>
      <c r="BE9">
        <v>5.2129999999999996E-2</v>
      </c>
      <c r="BF9">
        <v>4.5083217993954296E-2</v>
      </c>
      <c r="BG9">
        <v>5.0497933893210251E-2</v>
      </c>
      <c r="BH9">
        <v>5.4183499999999996E-2</v>
      </c>
      <c r="BI9">
        <v>5.174744399999999E-2</v>
      </c>
      <c r="BJ9">
        <v>4.4002740000000005E-2</v>
      </c>
      <c r="BK9">
        <v>2.8922437999999995E-2</v>
      </c>
      <c r="BL9">
        <v>1.3842136E-2</v>
      </c>
      <c r="BM9">
        <v>2.8567427224440011E-2</v>
      </c>
      <c r="BN9">
        <v>2.9324114467388428E-2</v>
      </c>
      <c r="BO9">
        <v>2.8710160190434326E-2</v>
      </c>
      <c r="BP9">
        <v>3.1922029748264823E-2</v>
      </c>
      <c r="BQ9">
        <v>3.2332523621888334E-2</v>
      </c>
      <c r="BR9">
        <v>3.272050800742346E-2</v>
      </c>
      <c r="BS9">
        <v>3.3622673352556184E-2</v>
      </c>
      <c r="BT9">
        <v>3.3906062992757391E-2</v>
      </c>
      <c r="BU9">
        <v>3.4538225555832823E-2</v>
      </c>
      <c r="BV9">
        <v>3.5420966607996998E-2</v>
      </c>
      <c r="BW9">
        <v>3.6314861630582777E-2</v>
      </c>
      <c r="BX9">
        <v>3.7217451492485121E-2</v>
      </c>
      <c r="BY9">
        <v>3.8133033088201117E-2</v>
      </c>
      <c r="BZ9">
        <v>3.9064742297566311E-2</v>
      </c>
      <c r="CA9">
        <v>4.0009951464162183E-2</v>
      </c>
      <c r="CB9">
        <v>4.0966905017169992E-2</v>
      </c>
      <c r="CC9">
        <v>4.1935763669446104E-2</v>
      </c>
      <c r="CD9">
        <v>4.2917043906236574E-2</v>
      </c>
      <c r="CE9">
        <v>4.3911597743488413E-2</v>
      </c>
      <c r="CF9">
        <v>4.4898634453868443E-2</v>
      </c>
      <c r="CG9">
        <v>4.5870246209877237E-2</v>
      </c>
      <c r="CH9">
        <v>4.6831187377415762E-2</v>
      </c>
      <c r="CI9">
        <v>4.7785063231753418E-2</v>
      </c>
      <c r="CJ9">
        <v>4.8719284006657176E-2</v>
      </c>
      <c r="CK9">
        <v>4.963909734068548E-2</v>
      </c>
      <c r="CL9">
        <v>5.0547240115455354E-2</v>
      </c>
      <c r="CM9">
        <v>5.1444786480638639E-2</v>
      </c>
      <c r="CN9">
        <v>5.2332526805054048E-2</v>
      </c>
      <c r="CO9">
        <v>5.3211316545168828E-2</v>
      </c>
      <c r="CP9">
        <v>5.4081781761638088E-2</v>
      </c>
    </row>
    <row r="10" spans="1:94" x14ac:dyDescent="0.25">
      <c r="A10" t="s">
        <v>0</v>
      </c>
      <c r="B10" t="s">
        <v>267</v>
      </c>
      <c r="C10" t="s">
        <v>9</v>
      </c>
      <c r="D10" t="s">
        <v>276</v>
      </c>
      <c r="E10">
        <v>0.27859999999999996</v>
      </c>
      <c r="F10">
        <v>0.27289999999999998</v>
      </c>
      <c r="G10">
        <v>0.31969999999999998</v>
      </c>
      <c r="H10">
        <v>0.31780000000000003</v>
      </c>
      <c r="I10">
        <v>0.31980000000000003</v>
      </c>
      <c r="J10">
        <v>0.34310000000000007</v>
      </c>
      <c r="K10">
        <v>0.42610000000000003</v>
      </c>
      <c r="L10">
        <v>0.53710000000000002</v>
      </c>
      <c r="M10">
        <v>0.5331999999999999</v>
      </c>
      <c r="N10">
        <v>0.69130000000000003</v>
      </c>
      <c r="O10">
        <v>0.83269999999999988</v>
      </c>
      <c r="P10">
        <v>1.1845999999999999</v>
      </c>
      <c r="Q10">
        <v>1.1027999999999998</v>
      </c>
      <c r="R10">
        <v>1.25</v>
      </c>
      <c r="S10">
        <v>1.2652999999999996</v>
      </c>
      <c r="T10">
        <v>1.6005999999999996</v>
      </c>
      <c r="U10">
        <v>1.8631999999999997</v>
      </c>
      <c r="V10">
        <v>1.8714999999999999</v>
      </c>
      <c r="W10">
        <v>2.0884</v>
      </c>
      <c r="X10">
        <v>2.3655999999999997</v>
      </c>
      <c r="Y10">
        <v>1.6381000000000001</v>
      </c>
      <c r="Z10">
        <v>1.5336000000000003</v>
      </c>
      <c r="AA10">
        <v>1.3152000000000001</v>
      </c>
      <c r="AB10">
        <v>1.9662000000000002</v>
      </c>
      <c r="AC10">
        <v>1.7633000000000003</v>
      </c>
      <c r="AD10">
        <v>2.2157</v>
      </c>
      <c r="AE10">
        <v>2.2602000000000002</v>
      </c>
      <c r="AF10">
        <v>2.1443000000000003</v>
      </c>
      <c r="AG10">
        <v>1.8626</v>
      </c>
      <c r="AH10">
        <v>1.7267999999999999</v>
      </c>
      <c r="AI10">
        <v>1.8017999999999996</v>
      </c>
      <c r="AJ10">
        <v>1.8908999999999998</v>
      </c>
      <c r="AK10">
        <v>2.2456000000000005</v>
      </c>
      <c r="AL10">
        <v>2.5240999999999998</v>
      </c>
      <c r="AM10">
        <v>2.1949999999999998</v>
      </c>
      <c r="AN10">
        <v>2.5514000000000001</v>
      </c>
      <c r="AO10">
        <v>2.8907000000000003</v>
      </c>
      <c r="AP10">
        <v>2.9258999999999999</v>
      </c>
      <c r="AQ10">
        <v>2.8509999999999991</v>
      </c>
      <c r="AR10">
        <v>3.3576780242667166</v>
      </c>
      <c r="AS10">
        <v>3.3802561832304017</v>
      </c>
      <c r="AT10">
        <v>3.4907461170475513</v>
      </c>
      <c r="AU10">
        <v>4.3389715742006416</v>
      </c>
      <c r="AV10">
        <v>4.9411372824069613</v>
      </c>
      <c r="AW10">
        <v>3.9209737343294164</v>
      </c>
      <c r="AX10">
        <v>4.2052347889009383</v>
      </c>
      <c r="AY10">
        <v>4.9361390043378597</v>
      </c>
      <c r="AZ10">
        <v>4.1950999999999992</v>
      </c>
      <c r="BA10">
        <v>4.4428999999999998</v>
      </c>
      <c r="BB10">
        <v>5.1877000000000004</v>
      </c>
      <c r="BC10">
        <v>6.1595999999999993</v>
      </c>
      <c r="BD10">
        <v>6.6620999999999997</v>
      </c>
      <c r="BE10">
        <v>6.9712700000000005</v>
      </c>
      <c r="BF10">
        <v>7.2660156171342054</v>
      </c>
      <c r="BG10">
        <v>6.8090102080000001</v>
      </c>
      <c r="BH10">
        <v>7.5220211669171952</v>
      </c>
      <c r="BI10">
        <v>7.696122441074051</v>
      </c>
      <c r="BJ10">
        <v>7.4430525170570938</v>
      </c>
      <c r="BK10">
        <v>7.6596693119999992</v>
      </c>
      <c r="BL10">
        <v>8.2972141332524245</v>
      </c>
      <c r="BM10">
        <v>9.4832138177583296</v>
      </c>
      <c r="BN10">
        <v>8.5156677276735699</v>
      </c>
      <c r="BO10">
        <v>8.7798570258518929</v>
      </c>
      <c r="BP10">
        <v>9.4727435115535101</v>
      </c>
      <c r="BQ10">
        <v>9.7410735637010326</v>
      </c>
      <c r="BR10">
        <v>9.9581368775133576</v>
      </c>
      <c r="BS10">
        <v>10.169227114902313</v>
      </c>
      <c r="BT10">
        <v>10.270821201163152</v>
      </c>
      <c r="BU10">
        <v>10.448702838848034</v>
      </c>
      <c r="BV10">
        <v>10.623609124790704</v>
      </c>
      <c r="BW10">
        <v>10.804952199244989</v>
      </c>
      <c r="BX10">
        <v>11.001445072977946</v>
      </c>
      <c r="BY10">
        <v>11.188323896775625</v>
      </c>
      <c r="BZ10">
        <v>11.379110616458746</v>
      </c>
      <c r="CA10">
        <v>11.573333822802525</v>
      </c>
      <c r="CB10">
        <v>11.769459331027335</v>
      </c>
      <c r="CC10">
        <v>11.969153204586059</v>
      </c>
      <c r="CD10">
        <v>12.172640199858757</v>
      </c>
      <c r="CE10">
        <v>12.379053250301437</v>
      </c>
      <c r="CF10">
        <v>12.587843642128197</v>
      </c>
      <c r="CG10">
        <v>12.778948278391988</v>
      </c>
      <c r="CH10">
        <v>12.97308575666457</v>
      </c>
      <c r="CI10">
        <v>13.172325360413058</v>
      </c>
      <c r="CJ10">
        <v>13.375814016883396</v>
      </c>
      <c r="CK10">
        <v>13.586558230368746</v>
      </c>
      <c r="CL10">
        <v>13.805452752770885</v>
      </c>
      <c r="CM10">
        <v>14.025088319104427</v>
      </c>
      <c r="CN10">
        <v>14.263558771648349</v>
      </c>
      <c r="CO10">
        <v>14.515132339441379</v>
      </c>
      <c r="CP10">
        <v>14.781636112857226</v>
      </c>
    </row>
    <row r="11" spans="1:94" x14ac:dyDescent="0.25">
      <c r="A11" t="s">
        <v>0</v>
      </c>
      <c r="B11" t="s">
        <v>267</v>
      </c>
      <c r="C11" t="s">
        <v>10</v>
      </c>
      <c r="D11" t="s">
        <v>277</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1.024</v>
      </c>
      <c r="AI11">
        <v>0.91500000000000004</v>
      </c>
      <c r="AJ11">
        <v>0.6977000000000001</v>
      </c>
      <c r="AK11">
        <v>0.54400000000000004</v>
      </c>
      <c r="AL11">
        <v>0.21200000000000002</v>
      </c>
      <c r="AM11">
        <v>0.191</v>
      </c>
      <c r="AN11">
        <v>0.25389999999999996</v>
      </c>
      <c r="AO11">
        <v>0.16959999999999997</v>
      </c>
      <c r="AP11">
        <v>0.15620000000000001</v>
      </c>
      <c r="AQ11">
        <v>0.14530000000000001</v>
      </c>
      <c r="AR11">
        <v>0.1226</v>
      </c>
      <c r="AS11">
        <v>0.13190000000000002</v>
      </c>
      <c r="AT11">
        <v>0.15730000000000002</v>
      </c>
      <c r="AU11">
        <v>0.1381</v>
      </c>
      <c r="AV11">
        <v>0.15569999999999998</v>
      </c>
      <c r="AW11">
        <v>0.1221</v>
      </c>
      <c r="AX11">
        <v>0.14199999999999999</v>
      </c>
      <c r="AY11">
        <v>0.15</v>
      </c>
      <c r="AZ11">
        <v>0.16900000000000001</v>
      </c>
      <c r="BA11">
        <v>0.156</v>
      </c>
      <c r="BB11">
        <v>0.14199999999999999</v>
      </c>
      <c r="BC11">
        <v>0.21</v>
      </c>
      <c r="BD11">
        <v>0.1348</v>
      </c>
      <c r="BE11">
        <v>0.16880000000000001</v>
      </c>
      <c r="BF11">
        <v>0.17430000000000001</v>
      </c>
      <c r="BG11">
        <v>0.21510000000000001</v>
      </c>
      <c r="BH11">
        <v>0.20100000000000001</v>
      </c>
      <c r="BI11">
        <v>0.22700000000000001</v>
      </c>
      <c r="BJ11">
        <v>0.2306</v>
      </c>
      <c r="BK11">
        <v>0.2838</v>
      </c>
      <c r="BL11">
        <v>0.33700000000000002</v>
      </c>
      <c r="BM11">
        <v>0.27063168601342119</v>
      </c>
      <c r="BN11">
        <v>0.26754531069025522</v>
      </c>
      <c r="BO11">
        <v>0.26425846645133855</v>
      </c>
      <c r="BP11">
        <v>0.28586917127435846</v>
      </c>
      <c r="BQ11">
        <v>0.29396046315856394</v>
      </c>
      <c r="BR11">
        <v>0.30219275632539278</v>
      </c>
      <c r="BS11">
        <v>0.31480570989965645</v>
      </c>
      <c r="BT11">
        <v>0.32459949913171282</v>
      </c>
      <c r="BU11">
        <v>0.33041749975539331</v>
      </c>
      <c r="BV11">
        <v>0.33462147488768484</v>
      </c>
      <c r="BW11">
        <v>0.33868964087489545</v>
      </c>
      <c r="BX11">
        <v>0.34264602165701574</v>
      </c>
      <c r="BY11">
        <v>0.34652984039630741</v>
      </c>
      <c r="BZ11">
        <v>0.35032556629787887</v>
      </c>
      <c r="CA11">
        <v>0.3540038145812443</v>
      </c>
      <c r="CB11">
        <v>0.35755666460678104</v>
      </c>
      <c r="CC11">
        <v>0.36100419835412823</v>
      </c>
      <c r="CD11">
        <v>0.3643459233325303</v>
      </c>
      <c r="CE11">
        <v>0.36757922288570044</v>
      </c>
      <c r="CF11">
        <v>0.37069955098970359</v>
      </c>
      <c r="CG11">
        <v>0.37358812271149822</v>
      </c>
      <c r="CH11">
        <v>0.37631153092323266</v>
      </c>
      <c r="CI11">
        <v>0.37887318922289853</v>
      </c>
      <c r="CJ11">
        <v>0.38130010245587737</v>
      </c>
      <c r="CK11">
        <v>0.38359325113097492</v>
      </c>
      <c r="CL11">
        <v>0.38575472283133722</v>
      </c>
      <c r="CM11">
        <v>0.38778199839107169</v>
      </c>
      <c r="CN11">
        <v>0.38967043959111713</v>
      </c>
      <c r="CO11">
        <v>0.3914239735041945</v>
      </c>
      <c r="CP11">
        <v>0.3930452986730501</v>
      </c>
    </row>
    <row r="12" spans="1:94" x14ac:dyDescent="0.25">
      <c r="A12" t="s">
        <v>0</v>
      </c>
      <c r="B12" t="s">
        <v>267</v>
      </c>
      <c r="C12" t="s">
        <v>11</v>
      </c>
      <c r="D12" t="s">
        <v>278</v>
      </c>
      <c r="E12">
        <v>0.7016</v>
      </c>
      <c r="F12">
        <v>0.72939999999999994</v>
      </c>
      <c r="G12">
        <v>0.8738999999999999</v>
      </c>
      <c r="H12">
        <v>1.0495000000000001</v>
      </c>
      <c r="I12">
        <v>1.4092</v>
      </c>
      <c r="J12">
        <v>1.7644</v>
      </c>
      <c r="K12">
        <v>1.5079</v>
      </c>
      <c r="L12">
        <v>1.3094000000000001</v>
      </c>
      <c r="M12">
        <v>1.6066</v>
      </c>
      <c r="N12">
        <v>1.7747999999999999</v>
      </c>
      <c r="O12">
        <v>2.0033000000000003</v>
      </c>
      <c r="P12">
        <v>2.2851999999999997</v>
      </c>
      <c r="Q12">
        <v>2.9839000000000002</v>
      </c>
      <c r="R12">
        <v>2.7009000000000003</v>
      </c>
      <c r="S12">
        <v>2.7319</v>
      </c>
      <c r="T12">
        <v>2.6435</v>
      </c>
      <c r="U12">
        <v>3.1038999999999999</v>
      </c>
      <c r="V12">
        <v>2.4306000000000001</v>
      </c>
      <c r="W12">
        <v>3.4223000000000003</v>
      </c>
      <c r="X12">
        <v>3.9674</v>
      </c>
      <c r="Y12">
        <v>4.3014999999999999</v>
      </c>
      <c r="Z12">
        <v>4.4273999999999996</v>
      </c>
      <c r="AA12">
        <v>5.0686999999999998</v>
      </c>
      <c r="AB12">
        <v>5.0981999999999994</v>
      </c>
      <c r="AC12">
        <v>4.0128000000000004</v>
      </c>
      <c r="AD12">
        <v>4.0494999999999992</v>
      </c>
      <c r="AE12">
        <v>5.5437000000000003</v>
      </c>
      <c r="AF12">
        <v>6.1874000000000002</v>
      </c>
      <c r="AG12">
        <v>6.3285</v>
      </c>
      <c r="AH12">
        <v>6.8546000000000005</v>
      </c>
      <c r="AI12">
        <v>8.2804000000000002</v>
      </c>
      <c r="AJ12">
        <v>7.8982999999999999</v>
      </c>
      <c r="AK12">
        <v>6.56</v>
      </c>
      <c r="AL12">
        <v>8.2068999999999992</v>
      </c>
      <c r="AM12">
        <v>9.7243999999999993</v>
      </c>
      <c r="AN12">
        <v>8.8861000000000008</v>
      </c>
      <c r="AO12">
        <v>10.044499999999999</v>
      </c>
      <c r="AP12">
        <v>10.1503</v>
      </c>
      <c r="AQ12">
        <v>9.6341000000000001</v>
      </c>
      <c r="AR12">
        <v>9.460799999999999</v>
      </c>
      <c r="AS12">
        <v>9.6021999999999998</v>
      </c>
      <c r="AT12">
        <v>10.598900000000002</v>
      </c>
      <c r="AU12">
        <v>10.52</v>
      </c>
      <c r="AV12">
        <v>11.333399999999999</v>
      </c>
      <c r="AW12">
        <v>11.4061</v>
      </c>
      <c r="AX12">
        <v>11.659099999999999</v>
      </c>
      <c r="AY12">
        <v>11.421700000000001</v>
      </c>
      <c r="AZ12">
        <v>10.048500000000001</v>
      </c>
      <c r="BA12">
        <v>12.525799999999998</v>
      </c>
      <c r="BB12">
        <v>13.614900000000002</v>
      </c>
      <c r="BC12">
        <v>13.4704</v>
      </c>
      <c r="BD12">
        <v>14.879100000000001</v>
      </c>
      <c r="BE12">
        <v>14.145700000000003</v>
      </c>
      <c r="BF12">
        <v>14.477499999999999</v>
      </c>
      <c r="BG12">
        <v>12.620299999999999</v>
      </c>
      <c r="BH12">
        <v>12.364000000000003</v>
      </c>
      <c r="BI12">
        <v>11.846500000000001</v>
      </c>
      <c r="BJ12">
        <v>11.2491</v>
      </c>
      <c r="BK12">
        <v>10.499600000000001</v>
      </c>
      <c r="BL12">
        <v>10.6072101425531</v>
      </c>
      <c r="BM12">
        <v>10.635762604154539</v>
      </c>
      <c r="BN12">
        <v>10.746610519272968</v>
      </c>
      <c r="BO12">
        <v>10.7608088107232</v>
      </c>
      <c r="BP12">
        <v>10.787424552691046</v>
      </c>
      <c r="BQ12">
        <v>10.792779880507112</v>
      </c>
      <c r="BR12">
        <v>11.023089781020827</v>
      </c>
      <c r="BS12">
        <v>11.245605834683159</v>
      </c>
      <c r="BT12">
        <v>11.319512979137423</v>
      </c>
      <c r="BU12">
        <v>11.263032662238778</v>
      </c>
      <c r="BV12">
        <v>11.17714772978613</v>
      </c>
      <c r="BW12">
        <v>11.091872125180915</v>
      </c>
      <c r="BX12">
        <v>11.007160348067769</v>
      </c>
      <c r="BY12">
        <v>10.922968545023732</v>
      </c>
      <c r="BZ12">
        <v>10.839254471654483</v>
      </c>
      <c r="CA12">
        <v>10.75597745540172</v>
      </c>
      <c r="CB12">
        <v>10.673098358992062</v>
      </c>
      <c r="CC12">
        <v>10.590579544572684</v>
      </c>
      <c r="CD12">
        <v>10.508384838469157</v>
      </c>
      <c r="CE12">
        <v>10.426479496611265</v>
      </c>
      <c r="CF12">
        <v>10.344830170562487</v>
      </c>
      <c r="CG12">
        <v>10.263404874191572</v>
      </c>
      <c r="CH12">
        <v>10.182172950934643</v>
      </c>
      <c r="CI12">
        <v>10.101105041679263</v>
      </c>
      <c r="CJ12">
        <v>10.020173053215947</v>
      </c>
      <c r="CK12">
        <v>9.939350127297331</v>
      </c>
      <c r="CL12">
        <v>9.8586106102466218</v>
      </c>
      <c r="CM12">
        <v>9.7779300231525532</v>
      </c>
      <c r="CN12">
        <v>9.6972850325968345</v>
      </c>
      <c r="CO12">
        <v>9.616653421950744</v>
      </c>
      <c r="CP12">
        <v>9.5360140631938979</v>
      </c>
    </row>
    <row r="13" spans="1:94" x14ac:dyDescent="0.25">
      <c r="A13" t="s">
        <v>0</v>
      </c>
      <c r="B13" t="s">
        <v>267</v>
      </c>
      <c r="C13" t="s">
        <v>12</v>
      </c>
      <c r="D13" t="s">
        <v>279</v>
      </c>
      <c r="E13">
        <v>0.10529999999999999</v>
      </c>
      <c r="F13">
        <v>0.10920000000000001</v>
      </c>
      <c r="G13">
        <v>0.15459999999999999</v>
      </c>
      <c r="H13">
        <v>0.19099999999999998</v>
      </c>
      <c r="I13">
        <v>0.17519999999999999</v>
      </c>
      <c r="J13">
        <v>0.30080000000000001</v>
      </c>
      <c r="K13">
        <v>0.50349999999999995</v>
      </c>
      <c r="L13">
        <v>0.42969999999999997</v>
      </c>
      <c r="M13">
        <v>0.318</v>
      </c>
      <c r="N13">
        <v>0.43170000000000003</v>
      </c>
      <c r="O13">
        <v>0.62120000000000009</v>
      </c>
      <c r="P13">
        <v>0.7239000000000001</v>
      </c>
      <c r="Q13">
        <v>0.77919999999999989</v>
      </c>
      <c r="R13">
        <v>0.75600000000000001</v>
      </c>
      <c r="S13">
        <v>0.71970000000000001</v>
      </c>
      <c r="T13">
        <v>1.0085999999999999</v>
      </c>
      <c r="U13">
        <v>1.2363000000000002</v>
      </c>
      <c r="V13">
        <v>1.4213999999999998</v>
      </c>
      <c r="W13">
        <v>1.6167</v>
      </c>
      <c r="X13">
        <v>1.7795999999999998</v>
      </c>
      <c r="Y13">
        <v>1.8551999999999997</v>
      </c>
      <c r="Z13">
        <v>2.0486000000000004</v>
      </c>
      <c r="AA13">
        <v>2.2812999999999999</v>
      </c>
      <c r="AB13">
        <v>2.7699000000000003</v>
      </c>
      <c r="AC13">
        <v>3.0472000000000001</v>
      </c>
      <c r="AD13">
        <v>3.2216000000000005</v>
      </c>
      <c r="AE13">
        <v>2.8350999999999993</v>
      </c>
      <c r="AF13">
        <v>3.7085000000000004</v>
      </c>
      <c r="AG13">
        <v>4.1991999999999994</v>
      </c>
      <c r="AH13">
        <v>4.3804999999999987</v>
      </c>
      <c r="AI13">
        <v>4.485199999999999</v>
      </c>
      <c r="AJ13">
        <v>4.0910000000000002</v>
      </c>
      <c r="AK13">
        <v>3.6616999999999997</v>
      </c>
      <c r="AL13">
        <v>3.9417000000000004</v>
      </c>
      <c r="AM13">
        <v>3.9846000000000004</v>
      </c>
      <c r="AN13">
        <v>3.9499</v>
      </c>
      <c r="AO13">
        <v>4.9802</v>
      </c>
      <c r="AP13">
        <v>5.1297999999999995</v>
      </c>
      <c r="AQ13">
        <v>6.0280999999999993</v>
      </c>
      <c r="AR13">
        <v>5.6361999999999997</v>
      </c>
      <c r="AS13">
        <v>5.6320999999999994</v>
      </c>
      <c r="AT13">
        <v>5.2738000000000005</v>
      </c>
      <c r="AU13">
        <v>5.4468000000000005</v>
      </c>
      <c r="AV13">
        <v>6.2130000000000001</v>
      </c>
      <c r="AW13">
        <v>6.9773999999999985</v>
      </c>
      <c r="AX13">
        <v>7.3464999999999998</v>
      </c>
      <c r="AY13">
        <v>6.8499999999999988</v>
      </c>
      <c r="AZ13">
        <v>7.6897000000000002</v>
      </c>
      <c r="BA13">
        <v>8.8490000000000002</v>
      </c>
      <c r="BB13">
        <v>9.6584000000000003</v>
      </c>
      <c r="BC13">
        <v>9.3384000000000018</v>
      </c>
      <c r="BD13">
        <v>8.1486999999999998</v>
      </c>
      <c r="BE13">
        <v>7.3473000000000006</v>
      </c>
      <c r="BF13">
        <v>7.9534000000000002</v>
      </c>
      <c r="BG13">
        <v>8.9063000000000017</v>
      </c>
      <c r="BH13">
        <v>8.8508480269999996</v>
      </c>
      <c r="BI13">
        <v>8.9992999999999999</v>
      </c>
      <c r="BJ13">
        <v>8.9596</v>
      </c>
      <c r="BK13">
        <v>9.7092000000000009</v>
      </c>
      <c r="BL13">
        <v>10.114600000000001</v>
      </c>
      <c r="BM13">
        <v>9.7240222450199916</v>
      </c>
      <c r="BN13">
        <v>9.3692053941482829</v>
      </c>
      <c r="BO13">
        <v>9.5823542920305762</v>
      </c>
      <c r="BP13">
        <v>10.158413211837377</v>
      </c>
      <c r="BQ13">
        <v>10.605613576390342</v>
      </c>
      <c r="BR13">
        <v>10.952936451545424</v>
      </c>
      <c r="BS13">
        <v>11.12376683687215</v>
      </c>
      <c r="BT13">
        <v>11.294333568544541</v>
      </c>
      <c r="BU13">
        <v>11.546801878184551</v>
      </c>
      <c r="BV13">
        <v>11.830693401214972</v>
      </c>
      <c r="BW13">
        <v>12.108882165552771</v>
      </c>
      <c r="BX13">
        <v>12.383193567049329</v>
      </c>
      <c r="BY13">
        <v>12.656685387823114</v>
      </c>
      <c r="BZ13">
        <v>12.930207491133476</v>
      </c>
      <c r="CA13">
        <v>13.203736480132696</v>
      </c>
      <c r="CB13">
        <v>13.472129564937143</v>
      </c>
      <c r="CC13">
        <v>13.740249428407035</v>
      </c>
      <c r="CD13">
        <v>14.008059185025854</v>
      </c>
      <c r="CE13">
        <v>14.276142116435592</v>
      </c>
      <c r="CF13">
        <v>14.543468846336397</v>
      </c>
      <c r="CG13">
        <v>14.797795775643461</v>
      </c>
      <c r="CH13">
        <v>15.044507603166862</v>
      </c>
      <c r="CI13">
        <v>15.284073196860128</v>
      </c>
      <c r="CJ13">
        <v>15.519068354560762</v>
      </c>
      <c r="CK13">
        <v>15.749428752995799</v>
      </c>
      <c r="CL13">
        <v>15.975119477646686</v>
      </c>
      <c r="CM13">
        <v>16.198413057457593</v>
      </c>
      <c r="CN13">
        <v>16.415878692626002</v>
      </c>
      <c r="CO13">
        <v>16.627400280062631</v>
      </c>
      <c r="CP13">
        <v>16.832767044824259</v>
      </c>
    </row>
    <row r="14" spans="1:94" x14ac:dyDescent="0.25">
      <c r="A14" t="s">
        <v>0</v>
      </c>
      <c r="B14" t="s">
        <v>267</v>
      </c>
      <c r="C14" t="s">
        <v>13</v>
      </c>
      <c r="D14" t="s">
        <v>280</v>
      </c>
      <c r="E14">
        <v>0.17630000000000001</v>
      </c>
      <c r="F14">
        <v>0.19</v>
      </c>
      <c r="G14">
        <v>0.18330000000000002</v>
      </c>
      <c r="H14">
        <v>0.1933</v>
      </c>
      <c r="I14">
        <v>0.2515</v>
      </c>
      <c r="J14">
        <v>0.17789999999999997</v>
      </c>
      <c r="K14">
        <v>0.16019999999999995</v>
      </c>
      <c r="L14">
        <v>0.19769999999999996</v>
      </c>
      <c r="M14">
        <v>0.30480000000000002</v>
      </c>
      <c r="N14">
        <v>0.28039999999999998</v>
      </c>
      <c r="O14">
        <v>0.3095</v>
      </c>
      <c r="P14">
        <v>0.29760000000000003</v>
      </c>
      <c r="Q14">
        <v>0.36420000000000002</v>
      </c>
      <c r="R14">
        <v>0.42710000000000009</v>
      </c>
      <c r="S14">
        <v>0.43980000000000002</v>
      </c>
      <c r="T14">
        <v>0.41479999999999995</v>
      </c>
      <c r="U14">
        <v>0.47059999999999996</v>
      </c>
      <c r="V14">
        <v>0.5796</v>
      </c>
      <c r="W14">
        <v>0.53019999999999989</v>
      </c>
      <c r="X14">
        <v>0.63549999999999995</v>
      </c>
      <c r="Y14">
        <v>0.65900000000000003</v>
      </c>
      <c r="Z14">
        <v>0.77489999999999992</v>
      </c>
      <c r="AA14">
        <v>0.77869999999999995</v>
      </c>
      <c r="AB14">
        <v>0.8357</v>
      </c>
      <c r="AC14">
        <v>0.90669999999999995</v>
      </c>
      <c r="AD14">
        <v>0.99779999999999991</v>
      </c>
      <c r="AE14">
        <v>0.99839999999999984</v>
      </c>
      <c r="AF14">
        <v>1.1592</v>
      </c>
      <c r="AG14">
        <v>1.1338000000000001</v>
      </c>
      <c r="AH14">
        <v>1.278</v>
      </c>
      <c r="AI14">
        <v>1.2552000000000003</v>
      </c>
      <c r="AJ14">
        <v>1.3462000000000001</v>
      </c>
      <c r="AK14">
        <v>1.4248999999999998</v>
      </c>
      <c r="AL14">
        <v>1.4413999999999998</v>
      </c>
      <c r="AM14">
        <v>1.5531000000000001</v>
      </c>
      <c r="AN14">
        <v>1.5569000000000002</v>
      </c>
      <c r="AO14">
        <v>1.5117</v>
      </c>
      <c r="AP14">
        <v>1.6027</v>
      </c>
      <c r="AQ14">
        <v>1.5972000000000002</v>
      </c>
      <c r="AR14">
        <v>1.4878199999999999</v>
      </c>
      <c r="AS14">
        <v>1.5418000000000001</v>
      </c>
      <c r="AT14">
        <v>1.5754000000000001</v>
      </c>
      <c r="AU14">
        <v>1.6081999999999999</v>
      </c>
      <c r="AV14">
        <v>1.7439</v>
      </c>
      <c r="AW14">
        <v>1.6821000000000002</v>
      </c>
      <c r="AX14">
        <v>1.7926</v>
      </c>
      <c r="AY14">
        <v>1.9048</v>
      </c>
      <c r="AZ14">
        <v>1.6205999999999998</v>
      </c>
      <c r="BA14">
        <v>1.63</v>
      </c>
      <c r="BB14">
        <v>2.0988000000000002</v>
      </c>
      <c r="BC14">
        <v>2.2661000000000002</v>
      </c>
      <c r="BD14">
        <v>2.4611999999999998</v>
      </c>
      <c r="BE14">
        <v>2.5289999999999999</v>
      </c>
      <c r="BF14">
        <v>2.9272</v>
      </c>
      <c r="BG14">
        <v>2.9360999999999997</v>
      </c>
      <c r="BH14">
        <v>2.6701947450960337</v>
      </c>
      <c r="BI14">
        <v>3.1797</v>
      </c>
      <c r="BJ14">
        <v>3.1560999999999999</v>
      </c>
      <c r="BK14">
        <v>3.0261999999999998</v>
      </c>
      <c r="BL14">
        <v>3.1098000000000003</v>
      </c>
      <c r="BM14">
        <v>3.3177047259674648</v>
      </c>
      <c r="BN14">
        <v>3.1819594819487089</v>
      </c>
      <c r="BO14">
        <v>3.0152074733061403</v>
      </c>
      <c r="BP14">
        <v>3.2447160324879305</v>
      </c>
      <c r="BQ14">
        <v>3.3648281518286693</v>
      </c>
      <c r="BR14">
        <v>3.4505455412647734</v>
      </c>
      <c r="BS14">
        <v>4.0046048460404684</v>
      </c>
      <c r="BT14">
        <v>4.0997385943016482</v>
      </c>
      <c r="BU14">
        <v>4.2027384338798148</v>
      </c>
      <c r="BV14">
        <v>4.290924489502471</v>
      </c>
      <c r="BW14">
        <v>4.3801162829723665</v>
      </c>
      <c r="BX14">
        <v>4.4705794334559332</v>
      </c>
      <c r="BY14">
        <v>4.5608078753106378</v>
      </c>
      <c r="BZ14">
        <v>4.6508173427998365</v>
      </c>
      <c r="CA14">
        <v>4.7396219836448683</v>
      </c>
      <c r="CB14">
        <v>4.8267416488010424</v>
      </c>
      <c r="CC14">
        <v>4.9127599916141449</v>
      </c>
      <c r="CD14">
        <v>4.9951468103629129</v>
      </c>
      <c r="CE14">
        <v>5.076474169112978</v>
      </c>
      <c r="CF14">
        <v>5.1560587181179764</v>
      </c>
      <c r="CG14">
        <v>5.2317588008800069</v>
      </c>
      <c r="CH14">
        <v>5.3040057823815054</v>
      </c>
      <c r="CI14">
        <v>5.3733420760710908</v>
      </c>
      <c r="CJ14">
        <v>5.4404357199928333</v>
      </c>
      <c r="CK14">
        <v>5.5037271869445652</v>
      </c>
      <c r="CL14">
        <v>5.5646887288444677</v>
      </c>
      <c r="CM14">
        <v>5.6248346821801718</v>
      </c>
      <c r="CN14">
        <v>5.680521283780763</v>
      </c>
      <c r="CO14">
        <v>5.7340188945130057</v>
      </c>
      <c r="CP14">
        <v>5.7852076717293572</v>
      </c>
    </row>
    <row r="15" spans="1:94" x14ac:dyDescent="0.25">
      <c r="A15" t="s">
        <v>0</v>
      </c>
      <c r="B15" t="s">
        <v>267</v>
      </c>
      <c r="C15" t="s">
        <v>14</v>
      </c>
      <c r="D15" t="s">
        <v>281</v>
      </c>
      <c r="E15">
        <v>4.8800000000000003E-2</v>
      </c>
      <c r="F15">
        <v>4.8199999999999993E-2</v>
      </c>
      <c r="G15">
        <v>6.9599999999999995E-2</v>
      </c>
      <c r="H15">
        <v>8.1299999999999997E-2</v>
      </c>
      <c r="I15">
        <v>0.10700000000000001</v>
      </c>
      <c r="J15">
        <v>0.12519999999999998</v>
      </c>
      <c r="K15">
        <v>0.17369999999999999</v>
      </c>
      <c r="L15">
        <v>0.22819999999999999</v>
      </c>
      <c r="M15">
        <v>0.24890000000000001</v>
      </c>
      <c r="N15">
        <v>0.2359</v>
      </c>
      <c r="O15">
        <v>0.26639999999999997</v>
      </c>
      <c r="P15">
        <v>0.32129999999999997</v>
      </c>
      <c r="Q15">
        <v>0.35360000000000003</v>
      </c>
      <c r="R15">
        <v>0.2923</v>
      </c>
      <c r="S15">
        <v>0.40779999999999994</v>
      </c>
      <c r="T15">
        <v>0.61199999999999999</v>
      </c>
      <c r="U15">
        <v>0.69079999999999997</v>
      </c>
      <c r="V15">
        <v>0.75470000000000004</v>
      </c>
      <c r="W15">
        <v>0.81799999999999995</v>
      </c>
      <c r="X15">
        <v>0.62630000000000008</v>
      </c>
      <c r="Y15">
        <v>0.65750000000000008</v>
      </c>
      <c r="Z15">
        <v>0.76749999999999985</v>
      </c>
      <c r="AA15">
        <v>0.90370000000000017</v>
      </c>
      <c r="AB15">
        <v>0.92030000000000012</v>
      </c>
      <c r="AC15">
        <v>0.84189999999999987</v>
      </c>
      <c r="AD15">
        <v>0.95119999999999993</v>
      </c>
      <c r="AE15">
        <v>1.0332999999999999</v>
      </c>
      <c r="AF15">
        <v>0.95560000000000012</v>
      </c>
      <c r="AG15">
        <v>1.0509000000000002</v>
      </c>
      <c r="AH15">
        <v>1.1384000000000001</v>
      </c>
      <c r="AI15">
        <v>1.1089</v>
      </c>
      <c r="AJ15">
        <v>1.2247999999999999</v>
      </c>
      <c r="AK15">
        <v>1.3655999999999999</v>
      </c>
      <c r="AL15">
        <v>0.97870000000000001</v>
      </c>
      <c r="AM15">
        <v>1.0301</v>
      </c>
      <c r="AN15">
        <v>1.0634000000000001</v>
      </c>
      <c r="AO15">
        <v>1.085</v>
      </c>
      <c r="AP15">
        <v>1.1679000000000002</v>
      </c>
      <c r="AQ15">
        <v>1.093</v>
      </c>
      <c r="AR15">
        <v>0.92449999999999988</v>
      </c>
      <c r="AS15">
        <v>0.71920000000000006</v>
      </c>
      <c r="AT15">
        <v>0.77600000000000002</v>
      </c>
      <c r="AU15">
        <v>0.7944</v>
      </c>
      <c r="AV15">
        <v>0.79949999999999999</v>
      </c>
      <c r="AW15">
        <v>0.82740000000000002</v>
      </c>
      <c r="AX15">
        <v>0.88149999999999995</v>
      </c>
      <c r="AY15">
        <v>0.78500000000000003</v>
      </c>
      <c r="AZ15">
        <v>0.53839999999999999</v>
      </c>
      <c r="BA15">
        <v>0.77949999999999997</v>
      </c>
      <c r="BB15">
        <v>0.73370000000000002</v>
      </c>
      <c r="BC15">
        <v>0.71520000000000006</v>
      </c>
      <c r="BD15">
        <v>0.70580000000000009</v>
      </c>
      <c r="BE15">
        <v>0.83800000000000008</v>
      </c>
      <c r="BF15">
        <v>0.7339</v>
      </c>
      <c r="BG15">
        <v>0.79350000000000009</v>
      </c>
      <c r="BH15">
        <v>0.9839</v>
      </c>
      <c r="BI15">
        <v>0.97674394484817229</v>
      </c>
      <c r="BJ15">
        <v>0.82494205104000007</v>
      </c>
      <c r="BK15">
        <v>0.98739999999999994</v>
      </c>
      <c r="BL15">
        <v>1.1108579489600001</v>
      </c>
      <c r="BM15">
        <v>1.2449174747071938</v>
      </c>
      <c r="BN15">
        <v>1.1230581311001182</v>
      </c>
      <c r="BO15">
        <v>1.1359524064284978</v>
      </c>
      <c r="BP15">
        <v>1.1050766989611598</v>
      </c>
      <c r="BQ15">
        <v>1.138157910147148</v>
      </c>
      <c r="BR15">
        <v>1.1780572599689598</v>
      </c>
      <c r="BS15">
        <v>1.1865757660667353</v>
      </c>
      <c r="BT15">
        <v>1.2109388143853101</v>
      </c>
      <c r="BU15">
        <v>1.225956306595761</v>
      </c>
      <c r="BV15">
        <v>1.2407232917054043</v>
      </c>
      <c r="BW15">
        <v>1.2548412528152879</v>
      </c>
      <c r="BX15">
        <v>1.2685820935616106</v>
      </c>
      <c r="BY15">
        <v>1.2826436390856126</v>
      </c>
      <c r="BZ15">
        <v>1.2954217067988087</v>
      </c>
      <c r="CA15">
        <v>1.3078417930398334</v>
      </c>
      <c r="CB15">
        <v>1.3197803145055413</v>
      </c>
      <c r="CC15">
        <v>1.3312101056113563</v>
      </c>
      <c r="CD15">
        <v>1.3421449447350486</v>
      </c>
      <c r="CE15">
        <v>1.3525610312799419</v>
      </c>
      <c r="CF15">
        <v>1.3624581969300926</v>
      </c>
      <c r="CG15">
        <v>1.3711906616766025</v>
      </c>
      <c r="CH15">
        <v>1.378712269292532</v>
      </c>
      <c r="CI15">
        <v>1.384975113162916</v>
      </c>
      <c r="CJ15">
        <v>1.3898617024252671</v>
      </c>
      <c r="CK15">
        <v>1.3933884795715028</v>
      </c>
      <c r="CL15">
        <v>1.395505106531358</v>
      </c>
      <c r="CM15">
        <v>1.3970758911200312</v>
      </c>
      <c r="CN15">
        <v>1.3988031439301891</v>
      </c>
      <c r="CO15">
        <v>1.3990002513863966</v>
      </c>
      <c r="CP15">
        <v>1.3975750199008303</v>
      </c>
    </row>
    <row r="16" spans="1:94" x14ac:dyDescent="0.25">
      <c r="A16" t="s">
        <v>0</v>
      </c>
      <c r="B16" t="s">
        <v>267</v>
      </c>
      <c r="C16" t="s">
        <v>15</v>
      </c>
      <c r="D16" t="s">
        <v>282</v>
      </c>
      <c r="E16">
        <v>1.4682999999999999</v>
      </c>
      <c r="F16">
        <v>1.8692</v>
      </c>
      <c r="G16">
        <v>2.1175000000000002</v>
      </c>
      <c r="H16">
        <v>2.7706999999999997</v>
      </c>
      <c r="I16">
        <v>3.0958999999999999</v>
      </c>
      <c r="J16">
        <v>3.524</v>
      </c>
      <c r="K16">
        <v>3.7839</v>
      </c>
      <c r="L16">
        <v>4.0640999999999998</v>
      </c>
      <c r="M16">
        <v>4.329299999999999</v>
      </c>
      <c r="N16">
        <v>4.7801</v>
      </c>
      <c r="O16">
        <v>5.1651999999999996</v>
      </c>
      <c r="P16">
        <v>5.4292999999999996</v>
      </c>
      <c r="Q16">
        <v>5.7608999999999995</v>
      </c>
      <c r="R16">
        <v>6.4348000000000001</v>
      </c>
      <c r="S16">
        <v>7.0881999999999996</v>
      </c>
      <c r="T16">
        <v>7.6322999999999999</v>
      </c>
      <c r="U16">
        <v>8.0122</v>
      </c>
      <c r="V16">
        <v>8.5120000000000005</v>
      </c>
      <c r="W16">
        <v>8.6959999999999997</v>
      </c>
      <c r="X16">
        <v>8.1258999999999997</v>
      </c>
      <c r="Y16">
        <v>8.6158999999999999</v>
      </c>
      <c r="Z16">
        <v>8.7149000000000001</v>
      </c>
      <c r="AA16">
        <v>9.1837</v>
      </c>
      <c r="AB16">
        <v>9.4054000000000002</v>
      </c>
      <c r="AC16">
        <v>10.129200000000001</v>
      </c>
      <c r="AD16">
        <v>10.8805</v>
      </c>
      <c r="AE16">
        <v>10.861000000000001</v>
      </c>
      <c r="AF16">
        <v>10.883100000000001</v>
      </c>
      <c r="AG16">
        <v>10.4619</v>
      </c>
      <c r="AH16">
        <v>7.6586999999999996</v>
      </c>
      <c r="AI16">
        <v>5.7723000000000004</v>
      </c>
      <c r="AJ16">
        <v>2.9320999999999997</v>
      </c>
      <c r="AK16">
        <v>1.9604999999999999</v>
      </c>
      <c r="AL16">
        <v>0.97840000000000005</v>
      </c>
      <c r="AM16">
        <v>1.1437999999999999</v>
      </c>
      <c r="AN16">
        <v>1.2250000000000001</v>
      </c>
      <c r="AO16">
        <v>1.0575000000000001</v>
      </c>
      <c r="AP16">
        <v>0.97230000000000005</v>
      </c>
      <c r="AQ16">
        <v>0.76800000000000002</v>
      </c>
      <c r="AR16">
        <v>0.85459999999999992</v>
      </c>
      <c r="AS16">
        <v>0.94900000000000007</v>
      </c>
      <c r="AT16">
        <v>0.93180000000000007</v>
      </c>
      <c r="AU16">
        <v>0.9375</v>
      </c>
      <c r="AV16">
        <v>1.0864</v>
      </c>
      <c r="AW16">
        <v>1.1996</v>
      </c>
      <c r="AX16">
        <v>1.2977000000000001</v>
      </c>
      <c r="AY16">
        <v>1.5009999999999999</v>
      </c>
      <c r="AZ16">
        <v>1.4419999999999999</v>
      </c>
      <c r="BA16">
        <v>1.5035999999999998</v>
      </c>
      <c r="BB16">
        <v>1.5244000000000002</v>
      </c>
      <c r="BC16">
        <v>1.6856000000000002</v>
      </c>
      <c r="BD16">
        <v>1.7739</v>
      </c>
      <c r="BE16">
        <v>1.6628000000000001</v>
      </c>
      <c r="BF16">
        <v>1.6512999999999998</v>
      </c>
      <c r="BG16">
        <v>1.7316999999999998</v>
      </c>
      <c r="BH16">
        <v>1.9773000000000001</v>
      </c>
      <c r="BI16">
        <v>2.1999</v>
      </c>
      <c r="BJ16">
        <v>2.3675000000000002</v>
      </c>
      <c r="BK16">
        <v>2.4993000000000003</v>
      </c>
      <c r="BL16">
        <v>2.6152999999999995</v>
      </c>
      <c r="BM16">
        <v>2.5824076886023812</v>
      </c>
      <c r="BN16">
        <v>2.3774940646411133</v>
      </c>
      <c r="BO16">
        <v>2.4439534469187296</v>
      </c>
      <c r="BP16">
        <v>2.5277804144744485</v>
      </c>
      <c r="BQ16">
        <v>2.5759485706964544</v>
      </c>
      <c r="BR16">
        <v>2.6202741586471641</v>
      </c>
      <c r="BS16">
        <v>2.601341108842071</v>
      </c>
      <c r="BT16">
        <v>2.6555122048261008</v>
      </c>
      <c r="BU16">
        <v>3.1047466790136178</v>
      </c>
      <c r="BV16">
        <v>3.1508056044439132</v>
      </c>
      <c r="BW16">
        <v>3.198318226083936</v>
      </c>
      <c r="BX16">
        <v>3.2475577311323609</v>
      </c>
      <c r="BY16">
        <v>3.2990328077326621</v>
      </c>
      <c r="BZ16">
        <v>3.3529552735259331</v>
      </c>
      <c r="CA16">
        <v>3.4094232503139574</v>
      </c>
      <c r="CB16">
        <v>3.4676978668699361</v>
      </c>
      <c r="CC16">
        <v>3.5275296031775034</v>
      </c>
      <c r="CD16">
        <v>3.5887104735827777</v>
      </c>
      <c r="CE16">
        <v>3.6510255032348229</v>
      </c>
      <c r="CF16">
        <v>3.7019229602922237</v>
      </c>
      <c r="CG16">
        <v>3.7525626320210193</v>
      </c>
      <c r="CH16">
        <v>3.8030763651541895</v>
      </c>
      <c r="CI16">
        <v>3.8535951032538245</v>
      </c>
      <c r="CJ16">
        <v>3.9045379611319873</v>
      </c>
      <c r="CK16">
        <v>3.9558317649087735</v>
      </c>
      <c r="CL16">
        <v>4.1298444244853156</v>
      </c>
      <c r="CM16">
        <v>4.15233782021562</v>
      </c>
      <c r="CN16">
        <v>4.175217889362357</v>
      </c>
      <c r="CO16">
        <v>4.1986420370339728</v>
      </c>
      <c r="CP16">
        <v>4.2224560988732458</v>
      </c>
    </row>
    <row r="17" spans="1:94" x14ac:dyDescent="0.25">
      <c r="A17" t="s">
        <v>0</v>
      </c>
      <c r="B17" t="s">
        <v>267</v>
      </c>
      <c r="C17" t="s">
        <v>16</v>
      </c>
      <c r="D17" t="s">
        <v>283</v>
      </c>
      <c r="E17">
        <v>0.92790000000000006</v>
      </c>
      <c r="F17">
        <v>0.94379999999999997</v>
      </c>
      <c r="G17">
        <v>0.99150000000000016</v>
      </c>
      <c r="H17">
        <v>1.0257000000000001</v>
      </c>
      <c r="I17">
        <v>0.96860000000000002</v>
      </c>
      <c r="J17">
        <v>1.0246</v>
      </c>
      <c r="K17">
        <v>1.0727</v>
      </c>
      <c r="L17">
        <v>1.0994000000000002</v>
      </c>
      <c r="M17">
        <v>1.1315</v>
      </c>
      <c r="N17">
        <v>1.1911999999999998</v>
      </c>
      <c r="O17">
        <v>1.1750999999999998</v>
      </c>
      <c r="P17">
        <v>1.2249000000000001</v>
      </c>
      <c r="Q17">
        <v>1.2806000000000002</v>
      </c>
      <c r="R17">
        <v>0.99270000000000003</v>
      </c>
      <c r="S17">
        <v>1.0343000000000002</v>
      </c>
      <c r="T17">
        <v>1.0423000000000002</v>
      </c>
      <c r="U17">
        <v>1.0863</v>
      </c>
      <c r="V17">
        <v>1.1627999999999998</v>
      </c>
      <c r="W17">
        <v>1.1591999999999998</v>
      </c>
      <c r="X17">
        <v>1.0862000000000001</v>
      </c>
      <c r="Y17">
        <v>1.0894999999999999</v>
      </c>
      <c r="Z17">
        <v>1.0660000000000001</v>
      </c>
      <c r="AA17">
        <v>1.0895999999999999</v>
      </c>
      <c r="AB17">
        <v>1.0502</v>
      </c>
      <c r="AC17">
        <v>0.96950000000000003</v>
      </c>
      <c r="AD17">
        <v>1.0004</v>
      </c>
      <c r="AE17">
        <v>0.95789999999999997</v>
      </c>
      <c r="AF17">
        <v>0.91149999999999998</v>
      </c>
      <c r="AG17">
        <v>0.90570000000000006</v>
      </c>
      <c r="AH17">
        <v>1.1448000000000003</v>
      </c>
      <c r="AI17">
        <v>1.0015000000000001</v>
      </c>
      <c r="AJ17">
        <v>0.80829999999999991</v>
      </c>
      <c r="AK17">
        <v>0.77229999999999999</v>
      </c>
      <c r="AL17">
        <v>0.7903</v>
      </c>
      <c r="AM17">
        <v>0.77610000000000001</v>
      </c>
      <c r="AN17">
        <v>0.7581</v>
      </c>
      <c r="AO17">
        <v>0.74070000000000003</v>
      </c>
      <c r="AP17">
        <v>0.67670000000000019</v>
      </c>
      <c r="AQ17">
        <v>0.63570000000000004</v>
      </c>
      <c r="AR17">
        <v>0.57299999999999995</v>
      </c>
      <c r="AS17">
        <v>0.57429999999999992</v>
      </c>
      <c r="AT17">
        <v>0.57829999999999993</v>
      </c>
      <c r="AU17">
        <v>0.57140000000000002</v>
      </c>
      <c r="AV17">
        <v>0.53790000000000004</v>
      </c>
      <c r="AW17">
        <v>0.51160000000000005</v>
      </c>
      <c r="AX17">
        <v>0.4975</v>
      </c>
      <c r="AY17">
        <v>0.46240000000000003</v>
      </c>
      <c r="AZ17">
        <v>0.30719999999999997</v>
      </c>
      <c r="BA17">
        <v>0.38630000000000003</v>
      </c>
      <c r="BB17">
        <v>0.38500000000000001</v>
      </c>
      <c r="BC17">
        <v>0.4365</v>
      </c>
      <c r="BD17">
        <v>0.44700000000000001</v>
      </c>
      <c r="BE17">
        <v>0.45480000000000009</v>
      </c>
      <c r="BF17">
        <v>0.47920000000000013</v>
      </c>
      <c r="BG17">
        <v>0.49819999999999998</v>
      </c>
      <c r="BH17">
        <v>0.50449999999999995</v>
      </c>
      <c r="BI17">
        <v>0.5121</v>
      </c>
      <c r="BJ17">
        <v>0.50380000000000003</v>
      </c>
      <c r="BK17">
        <v>0.50222362447159297</v>
      </c>
      <c r="BL17">
        <v>0.51464724894318603</v>
      </c>
      <c r="BM17">
        <v>0.5371225875924881</v>
      </c>
      <c r="BN17">
        <v>0.50112025696333728</v>
      </c>
      <c r="BO17">
        <v>0.50298881605213019</v>
      </c>
      <c r="BP17">
        <v>0.50976711042957101</v>
      </c>
      <c r="BQ17">
        <v>0.50719926961301498</v>
      </c>
      <c r="BR17">
        <v>0.50284694023991494</v>
      </c>
      <c r="BS17">
        <v>0.5077146587164536</v>
      </c>
      <c r="BT17">
        <v>0.50790031309138717</v>
      </c>
      <c r="BU17">
        <v>0.53017947344825744</v>
      </c>
      <c r="BV17">
        <v>0.52649045543277706</v>
      </c>
      <c r="BW17">
        <v>0.52276300132992992</v>
      </c>
      <c r="BX17">
        <v>0.51899711113971581</v>
      </c>
      <c r="BY17">
        <v>0.51519278486213527</v>
      </c>
      <c r="BZ17">
        <v>0.51135002249718742</v>
      </c>
      <c r="CA17">
        <v>0.50746882404487326</v>
      </c>
      <c r="CB17">
        <v>0.50354918950519212</v>
      </c>
      <c r="CC17">
        <v>0.49959111887814428</v>
      </c>
      <c r="CD17">
        <v>0.49559461216372969</v>
      </c>
      <c r="CE17">
        <v>0.49155966936194834</v>
      </c>
      <c r="CF17">
        <v>0.48748629047279951</v>
      </c>
      <c r="CG17">
        <v>0.48337447549628448</v>
      </c>
      <c r="CH17">
        <v>0.47922422443240287</v>
      </c>
      <c r="CI17">
        <v>0.47503553728115433</v>
      </c>
      <c r="CJ17">
        <v>0.47080841404253898</v>
      </c>
      <c r="CK17">
        <v>0.46654285471655715</v>
      </c>
      <c r="CL17">
        <v>0.46223885930320813</v>
      </c>
      <c r="CM17">
        <v>0.45789642780249262</v>
      </c>
      <c r="CN17">
        <v>0.45351556021441014</v>
      </c>
      <c r="CO17">
        <v>0.44909625653896101</v>
      </c>
      <c r="CP17">
        <v>0.44463851677614502</v>
      </c>
    </row>
    <row r="18" spans="1:94" x14ac:dyDescent="0.25">
      <c r="A18" t="s">
        <v>0</v>
      </c>
      <c r="B18" t="s">
        <v>267</v>
      </c>
      <c r="C18" t="s">
        <v>17</v>
      </c>
      <c r="D18" t="s">
        <v>284</v>
      </c>
      <c r="E18">
        <v>0.91400000000000003</v>
      </c>
      <c r="F18">
        <v>0.94699999999999995</v>
      </c>
      <c r="G18">
        <v>0.97420000000000007</v>
      </c>
      <c r="H18">
        <v>1.0026000000000002</v>
      </c>
      <c r="I18">
        <v>1.0665</v>
      </c>
      <c r="J18">
        <v>1.0871</v>
      </c>
      <c r="K18">
        <v>1.1664000000000001</v>
      </c>
      <c r="L18">
        <v>1.2490000000000001</v>
      </c>
      <c r="M18">
        <v>1.284</v>
      </c>
      <c r="N18">
        <v>1.3212999999999999</v>
      </c>
      <c r="O18">
        <v>1.4069</v>
      </c>
      <c r="P18">
        <v>1.4798</v>
      </c>
      <c r="Q18">
        <v>1.4493999999999998</v>
      </c>
      <c r="R18">
        <v>1.2692999999999999</v>
      </c>
      <c r="S18">
        <v>1.3646</v>
      </c>
      <c r="T18">
        <v>1.5022</v>
      </c>
      <c r="U18">
        <v>1.4884999999999995</v>
      </c>
      <c r="V18">
        <v>1.8375000000000001</v>
      </c>
      <c r="W18">
        <v>1.8751999999999998</v>
      </c>
      <c r="X18">
        <v>1.6903999999999997</v>
      </c>
      <c r="Y18">
        <v>1.5754999999999997</v>
      </c>
      <c r="Z18">
        <v>1.6966000000000001</v>
      </c>
      <c r="AA18">
        <v>1.6698</v>
      </c>
      <c r="AB18">
        <v>1.6985000000000001</v>
      </c>
      <c r="AC18">
        <v>1.7447999999999999</v>
      </c>
      <c r="AD18">
        <v>1.8184999999999998</v>
      </c>
      <c r="AE18">
        <v>1.9016999999999995</v>
      </c>
      <c r="AF18">
        <v>1.7896000000000001</v>
      </c>
      <c r="AG18">
        <v>1.671</v>
      </c>
      <c r="AH18">
        <v>1.6645999999999999</v>
      </c>
      <c r="AI18">
        <v>1.5629000000000004</v>
      </c>
      <c r="AJ18">
        <v>1.4127000000000001</v>
      </c>
      <c r="AK18">
        <v>1.3663999999999998</v>
      </c>
      <c r="AL18">
        <v>1.3740000000000001</v>
      </c>
      <c r="AM18">
        <v>1.3349000000000002</v>
      </c>
      <c r="AN18">
        <v>1.4657</v>
      </c>
      <c r="AO18">
        <v>1.4015</v>
      </c>
      <c r="AP18">
        <v>1.4537</v>
      </c>
      <c r="AQ18">
        <v>1.4462000000000002</v>
      </c>
      <c r="AR18">
        <v>1.3584000000000001</v>
      </c>
      <c r="AS18">
        <v>1.3453999999999999</v>
      </c>
      <c r="AT18">
        <v>1.3156999999999999</v>
      </c>
      <c r="AU18">
        <v>1.2272000000000001</v>
      </c>
      <c r="AV18">
        <v>1.2215</v>
      </c>
      <c r="AW18">
        <v>1.0851000000000002</v>
      </c>
      <c r="AX18">
        <v>1.0926</v>
      </c>
      <c r="AY18">
        <v>1.1120999999999999</v>
      </c>
      <c r="AZ18">
        <v>0.53620000000000001</v>
      </c>
      <c r="BA18">
        <v>0.70010000000000017</v>
      </c>
      <c r="BB18">
        <v>0.73550000000000004</v>
      </c>
      <c r="BC18">
        <v>0.68420000000000003</v>
      </c>
      <c r="BD18">
        <v>0.72750000000000004</v>
      </c>
      <c r="BE18">
        <v>0.82569999999999988</v>
      </c>
      <c r="BF18">
        <v>0.7752</v>
      </c>
      <c r="BG18">
        <v>0.75330000000000008</v>
      </c>
      <c r="BH18">
        <v>0.78580000000000005</v>
      </c>
      <c r="BI18">
        <v>0.79349999999999998</v>
      </c>
      <c r="BJ18">
        <v>0.76507132750000006</v>
      </c>
      <c r="BK18">
        <v>0.86660000000000004</v>
      </c>
      <c r="BL18">
        <v>0.86942867250000011</v>
      </c>
      <c r="BM18">
        <v>0.78869336520464239</v>
      </c>
      <c r="BN18">
        <v>0.74550238218396125</v>
      </c>
      <c r="BO18">
        <v>0.74142993528318268</v>
      </c>
      <c r="BP18">
        <v>0.78201320780206773</v>
      </c>
      <c r="BQ18">
        <v>0.77475168953412088</v>
      </c>
      <c r="BR18">
        <v>0.76637337496718594</v>
      </c>
      <c r="BS18">
        <v>0.75648022161600592</v>
      </c>
      <c r="BT18">
        <v>0.75416855481797695</v>
      </c>
      <c r="BU18">
        <v>0.75761080930612645</v>
      </c>
      <c r="BV18">
        <v>0.76009120180737422</v>
      </c>
      <c r="BW18">
        <v>0.76261515423285675</v>
      </c>
      <c r="BX18">
        <v>0.76519016104382531</v>
      </c>
      <c r="BY18">
        <v>0.76781069474740049</v>
      </c>
      <c r="BZ18">
        <v>0.77046983712854711</v>
      </c>
      <c r="CA18">
        <v>0.77314598434165049</v>
      </c>
      <c r="CB18">
        <v>0.7758297317559355</v>
      </c>
      <c r="CC18">
        <v>0.77853625433335949</v>
      </c>
      <c r="CD18">
        <v>0.78126724532933922</v>
      </c>
      <c r="CE18">
        <v>0.78400837444361704</v>
      </c>
      <c r="CF18">
        <v>0.78671813784507538</v>
      </c>
      <c r="CG18">
        <v>0.78931629967048234</v>
      </c>
      <c r="CH18">
        <v>0.79179214561328393</v>
      </c>
      <c r="CI18">
        <v>0.79412870994670315</v>
      </c>
      <c r="CJ18">
        <v>0.79629833732616795</v>
      </c>
      <c r="CK18">
        <v>0.79828130184623036</v>
      </c>
      <c r="CL18">
        <v>0.80005038640325687</v>
      </c>
      <c r="CM18">
        <v>0.80157572637033825</v>
      </c>
      <c r="CN18">
        <v>0.80282930859027335</v>
      </c>
      <c r="CO18">
        <v>0.80377697383941626</v>
      </c>
      <c r="CP18">
        <v>0.80439597632264381</v>
      </c>
    </row>
    <row r="19" spans="1:94" x14ac:dyDescent="0.25">
      <c r="A19" t="s">
        <v>0</v>
      </c>
      <c r="B19" t="s">
        <v>267</v>
      </c>
      <c r="C19" t="s">
        <v>18</v>
      </c>
      <c r="D19" t="s">
        <v>285</v>
      </c>
      <c r="E19">
        <v>2.2592000000000003</v>
      </c>
      <c r="F19">
        <v>2.4411</v>
      </c>
      <c r="G19">
        <v>2.6324000000000001</v>
      </c>
      <c r="H19">
        <v>2.8441999999999998</v>
      </c>
      <c r="I19">
        <v>2.859</v>
      </c>
      <c r="J19">
        <v>2.9483999999999999</v>
      </c>
      <c r="K19">
        <v>3.1204000000000001</v>
      </c>
      <c r="L19">
        <v>3.2107000000000001</v>
      </c>
      <c r="M19">
        <v>3.4036000000000004</v>
      </c>
      <c r="N19">
        <v>3.5952000000000002</v>
      </c>
      <c r="O19">
        <v>3.7204999999999999</v>
      </c>
      <c r="P19">
        <v>3.8552000000000004</v>
      </c>
      <c r="Q19">
        <v>3.9723999999999999</v>
      </c>
      <c r="R19">
        <v>3.4011</v>
      </c>
      <c r="S19">
        <v>3.2034000000000002</v>
      </c>
      <c r="T19">
        <v>3.4558999999999997</v>
      </c>
      <c r="U19">
        <v>3.4897999999999998</v>
      </c>
      <c r="V19">
        <v>3.6244999999999998</v>
      </c>
      <c r="W19">
        <v>3.6431000000000004</v>
      </c>
      <c r="X19">
        <v>3.3346999999999998</v>
      </c>
      <c r="Y19">
        <v>3.1106999999999996</v>
      </c>
      <c r="Z19">
        <v>2.9729999999999994</v>
      </c>
      <c r="AA19">
        <v>3.0790000000000002</v>
      </c>
      <c r="AB19">
        <v>2.9528999999999996</v>
      </c>
      <c r="AC19">
        <v>2.8258000000000001</v>
      </c>
      <c r="AD19">
        <v>2.7516000000000003</v>
      </c>
      <c r="AE19">
        <v>2.6844999999999999</v>
      </c>
      <c r="AF19">
        <v>2.7349999999999999</v>
      </c>
      <c r="AG19">
        <v>2.7181999999999999</v>
      </c>
      <c r="AH19">
        <v>2.2218</v>
      </c>
      <c r="AI19">
        <v>2.0213999999999999</v>
      </c>
      <c r="AJ19">
        <v>1.7410000000000001</v>
      </c>
      <c r="AK19">
        <v>1.6359999999999999</v>
      </c>
      <c r="AL19">
        <v>1.6775</v>
      </c>
      <c r="AM19">
        <v>1.6334000000000002</v>
      </c>
      <c r="AN19">
        <v>1.6639999999999999</v>
      </c>
      <c r="AO19">
        <v>1.6342999999999999</v>
      </c>
      <c r="AP19">
        <v>1.6089</v>
      </c>
      <c r="AQ19">
        <v>1.5545999999999998</v>
      </c>
      <c r="AR19">
        <v>1.3062</v>
      </c>
      <c r="AS19">
        <v>1.2344999999999999</v>
      </c>
      <c r="AT19">
        <v>1.2130000000000001</v>
      </c>
      <c r="AU19">
        <v>1.1519999999999999</v>
      </c>
      <c r="AV19">
        <v>1.1357999999999999</v>
      </c>
      <c r="AW19">
        <v>1.0151999999999999</v>
      </c>
      <c r="AX19">
        <v>0.96829999999999994</v>
      </c>
      <c r="AY19">
        <v>1.0937999999999999</v>
      </c>
      <c r="AZ19">
        <v>0.55729999999999991</v>
      </c>
      <c r="BA19">
        <v>0.7228</v>
      </c>
      <c r="BB19">
        <v>0.88029999999999997</v>
      </c>
      <c r="BC19">
        <v>0.76779999999999993</v>
      </c>
      <c r="BD19">
        <v>0.86809999999999987</v>
      </c>
      <c r="BE19">
        <v>0.83209999999999984</v>
      </c>
      <c r="BF19">
        <v>0.80909999999999993</v>
      </c>
      <c r="BG19">
        <v>0.80779999999999996</v>
      </c>
      <c r="BH19">
        <v>0.72399999999999998</v>
      </c>
      <c r="BI19">
        <v>0.70960000000000001</v>
      </c>
      <c r="BJ19">
        <v>0.71187241299999993</v>
      </c>
      <c r="BK19">
        <v>0.74665074000000009</v>
      </c>
      <c r="BL19">
        <v>0.73452906700000009</v>
      </c>
      <c r="BM19">
        <v>0.74894960978101599</v>
      </c>
      <c r="BN19">
        <v>0.69083927286116287</v>
      </c>
      <c r="BO19">
        <v>0.7047242022582566</v>
      </c>
      <c r="BP19">
        <v>0.69526500413711534</v>
      </c>
      <c r="BQ19">
        <v>0.68087035079318481</v>
      </c>
      <c r="BR19">
        <v>0.66704893545488875</v>
      </c>
      <c r="BS19">
        <v>0.65854800324013463</v>
      </c>
      <c r="BT19">
        <v>0.65322814251234662</v>
      </c>
      <c r="BU19">
        <v>0.6267110277400294</v>
      </c>
      <c r="BV19">
        <v>0.61681654635284644</v>
      </c>
      <c r="BW19">
        <v>0.60698650415388833</v>
      </c>
      <c r="BX19">
        <v>0.59722084451282131</v>
      </c>
      <c r="BY19">
        <v>0.58751951079931197</v>
      </c>
      <c r="BZ19">
        <v>0.57788244638302677</v>
      </c>
      <c r="CA19">
        <v>0.56830959463363184</v>
      </c>
      <c r="CB19">
        <v>0.5588008989207941</v>
      </c>
      <c r="CC19">
        <v>0.54935630261417956</v>
      </c>
      <c r="CD19">
        <v>0.5399757490834548</v>
      </c>
      <c r="CE19">
        <v>0.53065918169828641</v>
      </c>
      <c r="CF19">
        <v>0.52140654382834051</v>
      </c>
      <c r="CG19">
        <v>0.51221777884328379</v>
      </c>
      <c r="CH19">
        <v>0.50309283011278261</v>
      </c>
      <c r="CI19">
        <v>0.49403164100650321</v>
      </c>
      <c r="CJ19">
        <v>0.48503415489411245</v>
      </c>
      <c r="CK19">
        <v>0.47610031514527651</v>
      </c>
      <c r="CL19">
        <v>0.46723006512966186</v>
      </c>
      <c r="CM19">
        <v>0.45842334821693481</v>
      </c>
      <c r="CN19">
        <v>0.44968010777676204</v>
      </c>
      <c r="CO19">
        <v>0.44100028717880974</v>
      </c>
      <c r="CP19">
        <v>0.43238382979274453</v>
      </c>
    </row>
    <row r="20" spans="1:94" x14ac:dyDescent="0.25">
      <c r="A20" t="s">
        <v>0</v>
      </c>
      <c r="B20" t="s">
        <v>267</v>
      </c>
      <c r="C20" t="s">
        <v>19</v>
      </c>
      <c r="D20" t="s">
        <v>286</v>
      </c>
      <c r="E20">
        <v>0.80120000000000002</v>
      </c>
      <c r="F20">
        <v>0.80079999999999996</v>
      </c>
      <c r="G20">
        <v>0.89390000000000014</v>
      </c>
      <c r="H20">
        <v>1.2119000000000002</v>
      </c>
      <c r="I20">
        <v>1.2962</v>
      </c>
      <c r="J20">
        <v>1.2816999999999998</v>
      </c>
      <c r="K20">
        <v>1.17</v>
      </c>
      <c r="L20">
        <v>1.2498999999999998</v>
      </c>
      <c r="M20">
        <v>1.1833999999999998</v>
      </c>
      <c r="N20">
        <v>1.0799000000000001</v>
      </c>
      <c r="O20">
        <v>1.2084999999999999</v>
      </c>
      <c r="P20">
        <v>1.4058000000000002</v>
      </c>
      <c r="Q20">
        <v>1.4812000000000001</v>
      </c>
      <c r="R20">
        <v>0.83089999999999997</v>
      </c>
      <c r="S20">
        <v>0.89569999999999994</v>
      </c>
      <c r="T20">
        <v>1.1378999999999999</v>
      </c>
      <c r="U20">
        <v>1.1884999999999999</v>
      </c>
      <c r="V20">
        <v>1.2965</v>
      </c>
      <c r="W20">
        <v>1.3223999999999998</v>
      </c>
      <c r="X20">
        <v>1.2018</v>
      </c>
      <c r="Y20">
        <v>1.1708000000000001</v>
      </c>
      <c r="Z20">
        <v>1.0825</v>
      </c>
      <c r="AA20">
        <v>1.0985</v>
      </c>
      <c r="AB20">
        <v>1.1011</v>
      </c>
      <c r="AC20">
        <v>0.98999999999999988</v>
      </c>
      <c r="AD20">
        <v>0.98199999999999998</v>
      </c>
      <c r="AE20">
        <v>1.1414000000000002</v>
      </c>
      <c r="AF20">
        <v>1.0349000000000002</v>
      </c>
      <c r="AG20">
        <v>1.0466</v>
      </c>
      <c r="AH20">
        <v>0.79989999999999994</v>
      </c>
      <c r="AI20">
        <v>0.95410000000000017</v>
      </c>
      <c r="AJ20">
        <v>1.1071</v>
      </c>
      <c r="AK20">
        <v>1.1599999999999999</v>
      </c>
      <c r="AL20">
        <v>1.3165</v>
      </c>
      <c r="AM20">
        <v>1.361</v>
      </c>
      <c r="AN20">
        <v>1.3782999999999999</v>
      </c>
      <c r="AO20">
        <v>1.4772000000000001</v>
      </c>
      <c r="AP20">
        <v>1.423</v>
      </c>
      <c r="AQ20">
        <v>1.4650000000000001</v>
      </c>
      <c r="AR20">
        <v>1.5637864039352978</v>
      </c>
      <c r="AS20">
        <v>1.6673861652471007</v>
      </c>
      <c r="AT20">
        <v>1.5502999257436625</v>
      </c>
      <c r="AU20">
        <v>1.5141635333054773</v>
      </c>
      <c r="AV20">
        <v>1.6131445068560515</v>
      </c>
      <c r="AW20">
        <v>1.455059848780921</v>
      </c>
      <c r="AX20">
        <v>1.3962236368492187</v>
      </c>
      <c r="AY20">
        <v>1.3730495666140599</v>
      </c>
      <c r="AZ20">
        <v>1.117121348203419</v>
      </c>
      <c r="BA20">
        <v>0.96932167331988783</v>
      </c>
      <c r="BB20">
        <v>1.156021673319888</v>
      </c>
      <c r="BC20">
        <v>1.2104216733198883</v>
      </c>
      <c r="BD20">
        <v>1.1063216733198882</v>
      </c>
      <c r="BE20">
        <v>1.1733</v>
      </c>
      <c r="BF20">
        <v>1.2756069787872957</v>
      </c>
      <c r="BG20">
        <v>1.2902859787872958</v>
      </c>
      <c r="BH20">
        <v>1.2144000000000001</v>
      </c>
      <c r="BI20">
        <v>1.3388</v>
      </c>
      <c r="BJ20">
        <v>1.202</v>
      </c>
      <c r="BK20">
        <v>1.2609999999999999</v>
      </c>
      <c r="BL20">
        <v>1.1142999999999998</v>
      </c>
      <c r="BM20">
        <v>1.1852527814086371</v>
      </c>
      <c r="BN20">
        <v>1.1565136615721703</v>
      </c>
      <c r="BO20">
        <v>1.1466076597085548</v>
      </c>
      <c r="BP20">
        <v>1.1773094219895659</v>
      </c>
      <c r="BQ20">
        <v>1.1825693067255434</v>
      </c>
      <c r="BR20">
        <v>1.1842621616269873</v>
      </c>
      <c r="BS20">
        <v>1.199254025062594</v>
      </c>
      <c r="BT20">
        <v>1.2059398681850384</v>
      </c>
      <c r="BU20">
        <v>1.2298674907896598</v>
      </c>
      <c r="BV20">
        <v>1.2357361863231531</v>
      </c>
      <c r="BW20">
        <v>1.2412652656289185</v>
      </c>
      <c r="BX20">
        <v>1.2464512147691706</v>
      </c>
      <c r="BY20">
        <v>1.2512905994152157</v>
      </c>
      <c r="BZ20">
        <v>1.2557800648480004</v>
      </c>
      <c r="CA20">
        <v>1.2599163359589625</v>
      </c>
      <c r="CB20">
        <v>1.2636962172483375</v>
      </c>
      <c r="CC20">
        <v>1.2671165928270431</v>
      </c>
      <c r="CD20">
        <v>1.2701744264149799</v>
      </c>
      <c r="CE20">
        <v>1.2728667613419746</v>
      </c>
      <c r="CF20">
        <v>1.2751907205479753</v>
      </c>
      <c r="CG20">
        <v>1.2771435065822869</v>
      </c>
      <c r="CH20">
        <v>1.2787224016037606</v>
      </c>
      <c r="CI20">
        <v>1.2799247673817549</v>
      </c>
      <c r="CJ20">
        <v>1.280748045294501</v>
      </c>
      <c r="CK20">
        <v>1.2811897563306449</v>
      </c>
      <c r="CL20">
        <v>1.2812475010881845</v>
      </c>
      <c r="CM20">
        <v>1.2809189597746591</v>
      </c>
      <c r="CN20">
        <v>1.2802018922081295</v>
      </c>
      <c r="CO20">
        <v>1.2790941378156129</v>
      </c>
      <c r="CP20">
        <v>1.2775936156340588</v>
      </c>
    </row>
    <row r="21" spans="1:94" x14ac:dyDescent="0.25">
      <c r="A21" t="s">
        <v>0</v>
      </c>
      <c r="B21" t="s">
        <v>267</v>
      </c>
      <c r="C21" t="s">
        <v>20</v>
      </c>
      <c r="D21" t="s">
        <v>287</v>
      </c>
      <c r="E21">
        <v>11.011300000000002</v>
      </c>
      <c r="F21">
        <v>11.7684</v>
      </c>
      <c r="G21">
        <v>12.953899999999999</v>
      </c>
      <c r="H21">
        <v>14.581899999999999</v>
      </c>
      <c r="I21">
        <v>15.984000000000002</v>
      </c>
      <c r="J21">
        <v>17.490399999999998</v>
      </c>
      <c r="K21">
        <v>18.206799999999998</v>
      </c>
      <c r="L21">
        <v>18.866400000000002</v>
      </c>
      <c r="M21">
        <v>19.571600000000004</v>
      </c>
      <c r="N21">
        <v>21.158999999999999</v>
      </c>
      <c r="O21">
        <v>22.331300000000002</v>
      </c>
      <c r="P21">
        <v>24.119399999999999</v>
      </c>
      <c r="Q21">
        <v>25.663700000000002</v>
      </c>
      <c r="R21">
        <v>24.153200000000002</v>
      </c>
      <c r="S21">
        <v>25.614899999999999</v>
      </c>
      <c r="T21">
        <v>27.9</v>
      </c>
      <c r="U21">
        <v>29.064599999999999</v>
      </c>
      <c r="V21">
        <v>30.455299999999998</v>
      </c>
      <c r="W21">
        <v>32.017500000000005</v>
      </c>
      <c r="X21">
        <v>31.840699999999998</v>
      </c>
      <c r="Y21">
        <v>31.394599999999997</v>
      </c>
      <c r="Z21">
        <v>31.152699999999996</v>
      </c>
      <c r="AA21">
        <v>33.174300000000002</v>
      </c>
      <c r="AB21">
        <v>34.4221</v>
      </c>
      <c r="AC21">
        <v>33.4636</v>
      </c>
      <c r="AD21">
        <v>34.833100000000009</v>
      </c>
      <c r="AE21">
        <v>36.2639</v>
      </c>
      <c r="AF21">
        <v>37.512900000000002</v>
      </c>
      <c r="AG21">
        <v>37.478099999999998</v>
      </c>
      <c r="AH21">
        <v>35.837100000000007</v>
      </c>
      <c r="AI21">
        <v>35.071800000000003</v>
      </c>
      <c r="AJ21">
        <v>31.124599999999997</v>
      </c>
      <c r="AK21">
        <v>28.877800000000001</v>
      </c>
      <c r="AL21">
        <v>29.483700000000002</v>
      </c>
      <c r="AM21">
        <v>30.895499999999995</v>
      </c>
      <c r="AN21">
        <v>31.029500000000002</v>
      </c>
      <c r="AO21">
        <v>33.224299999999999</v>
      </c>
      <c r="AP21">
        <v>33.136800000000001</v>
      </c>
      <c r="AQ21">
        <v>33.203099999999999</v>
      </c>
      <c r="AR21">
        <v>32.423557262197029</v>
      </c>
      <c r="AS21">
        <v>32.973785011595908</v>
      </c>
      <c r="AT21">
        <v>33.328968839337435</v>
      </c>
      <c r="AU21">
        <v>34.544470298524303</v>
      </c>
      <c r="AV21">
        <v>37.045208097661927</v>
      </c>
      <c r="AW21">
        <v>36.191504128706171</v>
      </c>
      <c r="AX21">
        <v>37.501012400172186</v>
      </c>
      <c r="AY21">
        <v>37.430791133317854</v>
      </c>
      <c r="AZ21">
        <v>32.923952108688624</v>
      </c>
      <c r="BA21">
        <v>38.463766709872814</v>
      </c>
      <c r="BB21">
        <v>42.518007767268237</v>
      </c>
      <c r="BC21">
        <v>43.457233131680461</v>
      </c>
      <c r="BD21">
        <v>44.933039030368874</v>
      </c>
      <c r="BE21">
        <v>44.283364024414404</v>
      </c>
      <c r="BF21">
        <v>45.782987988984061</v>
      </c>
      <c r="BG21">
        <v>44.945072727285961</v>
      </c>
      <c r="BH21">
        <v>45.802733798168738</v>
      </c>
      <c r="BI21">
        <v>47.141640596198535</v>
      </c>
      <c r="BJ21">
        <v>45.732436514639474</v>
      </c>
      <c r="BK21">
        <v>46.243329142951133</v>
      </c>
      <c r="BL21">
        <v>48.12206120307313</v>
      </c>
      <c r="BM21">
        <v>49.299268487228062</v>
      </c>
      <c r="BN21">
        <v>46.162206654087512</v>
      </c>
      <c r="BO21">
        <v>47.119115351989223</v>
      </c>
      <c r="BP21">
        <v>49.401697316274714</v>
      </c>
      <c r="BQ21">
        <v>50.48496825952153</v>
      </c>
      <c r="BR21">
        <v>51.603224076344077</v>
      </c>
      <c r="BS21">
        <v>52.876916071316771</v>
      </c>
      <c r="BT21">
        <v>53.626615393394161</v>
      </c>
      <c r="BU21">
        <v>54.707311246368604</v>
      </c>
      <c r="BV21">
        <v>55.3662790910981</v>
      </c>
      <c r="BW21">
        <v>56.026128122566909</v>
      </c>
      <c r="BX21">
        <v>56.716104125397528</v>
      </c>
      <c r="BY21">
        <v>57.392108228197777</v>
      </c>
      <c r="BZ21">
        <v>58.076355061500905</v>
      </c>
      <c r="CA21">
        <v>58.767473413511723</v>
      </c>
      <c r="CB21">
        <v>59.456512751668171</v>
      </c>
      <c r="CC21">
        <v>60.151349337962053</v>
      </c>
      <c r="CD21">
        <v>60.849852172666537</v>
      </c>
      <c r="CE21">
        <v>61.554400569585638</v>
      </c>
      <c r="CF21">
        <v>62.252344108533777</v>
      </c>
      <c r="CG21">
        <v>62.910603320175554</v>
      </c>
      <c r="CH21">
        <v>63.559187655875981</v>
      </c>
      <c r="CI21">
        <v>64.202168847379212</v>
      </c>
      <c r="CJ21">
        <v>64.842829899124652</v>
      </c>
      <c r="CK21">
        <v>65.483309084669855</v>
      </c>
      <c r="CL21">
        <v>66.248518563891707</v>
      </c>
      <c r="CM21">
        <v>66.861291778075866</v>
      </c>
      <c r="CN21">
        <v>67.485542860467149</v>
      </c>
      <c r="CO21">
        <v>68.118524404593913</v>
      </c>
      <c r="CP21">
        <v>68.759135423631022</v>
      </c>
    </row>
    <row r="22" spans="1:94" x14ac:dyDescent="0.25">
      <c r="A22" t="s">
        <v>21</v>
      </c>
      <c r="B22" t="s">
        <v>288</v>
      </c>
      <c r="C22" t="s">
        <v>1</v>
      </c>
      <c r="D22" t="s">
        <v>289</v>
      </c>
      <c r="E22">
        <v>3.2100000000000004E-2</v>
      </c>
      <c r="F22">
        <v>3.1600000000000003E-2</v>
      </c>
      <c r="G22">
        <v>3.4950000000000002E-2</v>
      </c>
      <c r="H22">
        <v>3.9399999999999998E-2</v>
      </c>
      <c r="I22">
        <v>4.0299999999999996E-2</v>
      </c>
      <c r="J22">
        <v>4.1950000000000001E-2</v>
      </c>
      <c r="K22">
        <v>4.82E-2</v>
      </c>
      <c r="L22">
        <v>5.04E-2</v>
      </c>
      <c r="M22">
        <v>5.6400000000000006E-2</v>
      </c>
      <c r="N22">
        <v>6.2349999999999996E-2</v>
      </c>
      <c r="O22">
        <v>7.0499999999999993E-2</v>
      </c>
      <c r="P22">
        <v>7.8E-2</v>
      </c>
      <c r="Q22">
        <v>7.4399999999999994E-2</v>
      </c>
      <c r="R22">
        <v>8.929999999999999E-2</v>
      </c>
      <c r="S22">
        <v>6.9099999999999995E-2</v>
      </c>
      <c r="T22">
        <v>7.7299999999999994E-2</v>
      </c>
      <c r="U22">
        <v>7.4700000000000003E-2</v>
      </c>
      <c r="V22">
        <v>7.85E-2</v>
      </c>
      <c r="W22">
        <v>7.145E-2</v>
      </c>
      <c r="X22">
        <v>7.3349999999999999E-2</v>
      </c>
      <c r="Y22">
        <v>7.984999999999999E-2</v>
      </c>
      <c r="Z22">
        <v>7.8099999999999989E-2</v>
      </c>
      <c r="AA22">
        <v>7.8400000000000011E-2</v>
      </c>
      <c r="AB22">
        <v>6.9699999999999998E-2</v>
      </c>
      <c r="AC22">
        <v>8.7599999999999997E-2</v>
      </c>
      <c r="AD22">
        <v>8.7349999999999997E-2</v>
      </c>
      <c r="AE22">
        <v>9.215000000000001E-2</v>
      </c>
      <c r="AF22">
        <v>8.5300000000000015E-2</v>
      </c>
      <c r="AG22">
        <v>8.8400000000000006E-2</v>
      </c>
      <c r="AH22">
        <v>7.7300000000000008E-2</v>
      </c>
      <c r="AI22">
        <v>8.2300000000000012E-2</v>
      </c>
      <c r="AJ22">
        <v>7.7649999999999997E-2</v>
      </c>
      <c r="AK22">
        <v>8.2200000000000009E-2</v>
      </c>
      <c r="AL22">
        <v>9.8699999999999996E-2</v>
      </c>
      <c r="AM22">
        <v>9.5200000000000007E-2</v>
      </c>
      <c r="AN22">
        <v>0.11880000000000002</v>
      </c>
      <c r="AO22">
        <v>0.11109999999999999</v>
      </c>
      <c r="AP22">
        <v>0.1138</v>
      </c>
      <c r="AQ22">
        <v>0.1139</v>
      </c>
      <c r="AR22">
        <v>8.2333000000000003E-2</v>
      </c>
      <c r="AS22">
        <v>0.103785</v>
      </c>
      <c r="AT22">
        <v>8.823099999999999E-2</v>
      </c>
      <c r="AU22">
        <v>9.2909999999999993E-2</v>
      </c>
      <c r="AV22">
        <v>8.0932000000000004E-2</v>
      </c>
      <c r="AW22">
        <v>6.7011000000000001E-2</v>
      </c>
      <c r="AX22">
        <v>9.8742000000000024E-2</v>
      </c>
      <c r="AY22">
        <v>6.9560999999999998E-2</v>
      </c>
      <c r="AZ22">
        <v>6.0908000000000011E-2</v>
      </c>
      <c r="BA22">
        <v>4.6045000000000003E-2</v>
      </c>
      <c r="BB22">
        <v>6.0155E-2</v>
      </c>
      <c r="BC22">
        <v>7.8E-2</v>
      </c>
      <c r="BD22">
        <v>8.104365821094793E-2</v>
      </c>
      <c r="BE22">
        <v>9.4162438158555434E-2</v>
      </c>
      <c r="BF22">
        <v>0.1202709715466065</v>
      </c>
      <c r="BG22">
        <v>0.10823169297526589</v>
      </c>
      <c r="BH22">
        <v>0.13123522864932483</v>
      </c>
      <c r="BI22">
        <v>0.11730421680286535</v>
      </c>
      <c r="BJ22">
        <v>0.10899703795922243</v>
      </c>
      <c r="BK22">
        <v>0.13491586279066717</v>
      </c>
      <c r="BL22">
        <v>0.16580318218104351</v>
      </c>
      <c r="BM22">
        <v>0.15290059823869809</v>
      </c>
      <c r="BN22">
        <v>0.12837175791682309</v>
      </c>
      <c r="BO22">
        <v>0.11173815217014234</v>
      </c>
      <c r="BP22">
        <v>0.17674246828291049</v>
      </c>
      <c r="BQ22">
        <v>0.18544626729638441</v>
      </c>
      <c r="BR22">
        <v>0.19326227985553179</v>
      </c>
      <c r="BS22">
        <v>0.19992202079259663</v>
      </c>
      <c r="BT22">
        <v>0.20833577393937808</v>
      </c>
      <c r="BU22">
        <v>0.22298723048682326</v>
      </c>
      <c r="BV22">
        <v>0.23493140524070469</v>
      </c>
      <c r="BW22">
        <v>0.24704466204266221</v>
      </c>
      <c r="BX22">
        <v>0.25934607970940454</v>
      </c>
      <c r="BY22">
        <v>0.27195163506073983</v>
      </c>
      <c r="BZ22">
        <v>0.28495408192447114</v>
      </c>
      <c r="CA22">
        <v>0.29827876569253936</v>
      </c>
      <c r="CB22">
        <v>0.31185371146426205</v>
      </c>
      <c r="CC22">
        <v>0.32579125806717718</v>
      </c>
      <c r="CD22">
        <v>0.34017075814283626</v>
      </c>
      <c r="CE22">
        <v>0.35503631889738635</v>
      </c>
      <c r="CF22">
        <v>0.37043435707918876</v>
      </c>
      <c r="CG22">
        <v>0.38574882769763136</v>
      </c>
      <c r="CH22">
        <v>0.40118495193013848</v>
      </c>
      <c r="CI22">
        <v>0.41687603903335835</v>
      </c>
      <c r="CJ22">
        <v>0.43290668227397194</v>
      </c>
      <c r="CK22">
        <v>0.44931638227365828</v>
      </c>
      <c r="CL22">
        <v>0.4661457694499791</v>
      </c>
      <c r="CM22">
        <v>0.48343731137559071</v>
      </c>
      <c r="CN22">
        <v>0.50122366828412068</v>
      </c>
      <c r="CO22">
        <v>0.51951657478165958</v>
      </c>
      <c r="CP22">
        <v>0.53833403408720693</v>
      </c>
    </row>
    <row r="23" spans="1:94" x14ac:dyDescent="0.25">
      <c r="A23" t="s">
        <v>21</v>
      </c>
      <c r="B23" t="s">
        <v>288</v>
      </c>
      <c r="C23" t="s">
        <v>2</v>
      </c>
      <c r="D23" t="s">
        <v>290</v>
      </c>
      <c r="E23">
        <v>3.0000000000000001E-3</v>
      </c>
      <c r="F23">
        <v>1.5E-3</v>
      </c>
      <c r="G23">
        <v>3.0000000000000001E-3</v>
      </c>
      <c r="H23">
        <v>4.0000000000000001E-3</v>
      </c>
      <c r="I23">
        <v>5.0000000000000001E-3</v>
      </c>
      <c r="J23">
        <v>5.0000000000000001E-3</v>
      </c>
      <c r="K23">
        <v>3.0999999999999999E-3</v>
      </c>
      <c r="L23">
        <v>4.3E-3</v>
      </c>
      <c r="M23">
        <v>4.3E-3</v>
      </c>
      <c r="N23">
        <v>4.7999999999999996E-3</v>
      </c>
      <c r="O23">
        <v>4.5999999999999999E-3</v>
      </c>
      <c r="P23">
        <v>3.7000000000000006E-3</v>
      </c>
      <c r="Q23">
        <v>4.5999999999999999E-3</v>
      </c>
      <c r="R23">
        <v>4.7999999999999996E-3</v>
      </c>
      <c r="S23">
        <v>3.0999999999999999E-3</v>
      </c>
      <c r="T23">
        <v>6.9000000000000008E-3</v>
      </c>
      <c r="U23">
        <v>8.8000000000000005E-3</v>
      </c>
      <c r="V23">
        <v>9.300000000000001E-3</v>
      </c>
      <c r="W23">
        <v>9.1000000000000004E-3</v>
      </c>
      <c r="X23">
        <v>1.03E-2</v>
      </c>
      <c r="Y23">
        <v>6.7000000000000011E-3</v>
      </c>
      <c r="Z23">
        <v>7.0000000000000001E-3</v>
      </c>
      <c r="AA23">
        <v>8.199999999999999E-3</v>
      </c>
      <c r="AB23">
        <v>1.0999999999999999E-2</v>
      </c>
      <c r="AC23">
        <v>1.2599999999999998E-2</v>
      </c>
      <c r="AD23">
        <v>1.2999999999999999E-2</v>
      </c>
      <c r="AE23">
        <v>1.09E-2</v>
      </c>
      <c r="AF23">
        <v>8.4000000000000012E-3</v>
      </c>
      <c r="AG23">
        <v>6.0000000000000001E-3</v>
      </c>
      <c r="AH23">
        <v>9.8000000000000014E-3</v>
      </c>
      <c r="AI23">
        <v>9.300000000000001E-3</v>
      </c>
      <c r="AJ23">
        <v>7.4999999999999997E-3</v>
      </c>
      <c r="AK23">
        <v>6.7000000000000002E-3</v>
      </c>
      <c r="AL23">
        <v>0.01</v>
      </c>
      <c r="AM23">
        <v>0.01</v>
      </c>
      <c r="AN23">
        <v>1.0999999999999999E-2</v>
      </c>
      <c r="AO23">
        <v>1.3300000000000001E-2</v>
      </c>
      <c r="AP23">
        <v>1.54E-2</v>
      </c>
      <c r="AQ23">
        <v>1.3600000000000001E-2</v>
      </c>
      <c r="AR23">
        <v>2.6525999999999997E-2</v>
      </c>
      <c r="AS23">
        <v>2.537E-2</v>
      </c>
      <c r="AT23">
        <v>3.1231999999999999E-2</v>
      </c>
      <c r="AU23">
        <v>1.4537000000000001E-2</v>
      </c>
      <c r="AV23">
        <v>2.4575999999999997E-2</v>
      </c>
      <c r="AW23">
        <v>2.5864000000000002E-2</v>
      </c>
      <c r="AX23">
        <v>2.4794E-2</v>
      </c>
      <c r="AY23">
        <v>1.9290999999999999E-2</v>
      </c>
      <c r="AZ23">
        <v>1.5109999999999998E-2</v>
      </c>
      <c r="BA23">
        <v>1.2231000000000001E-2</v>
      </c>
      <c r="BB23">
        <v>2.0112000000000001E-2</v>
      </c>
      <c r="BC23">
        <v>2.9000000000000001E-2</v>
      </c>
      <c r="BD23">
        <v>2.615607476635514E-2</v>
      </c>
      <c r="BE23">
        <v>2.5944723577014252E-2</v>
      </c>
      <c r="BF23">
        <v>2.628251525513502E-2</v>
      </c>
      <c r="BG23">
        <v>3.8372501721377759E-2</v>
      </c>
      <c r="BH23">
        <v>2.999766536708302E-2</v>
      </c>
      <c r="BI23">
        <v>3.8196799478449499E-2</v>
      </c>
      <c r="BJ23">
        <v>4.5686193447433902E-2</v>
      </c>
      <c r="BK23">
        <v>3.518893906604386E-2</v>
      </c>
      <c r="BL23">
        <v>3.9918594717590836E-2</v>
      </c>
      <c r="BM23">
        <v>4.7250726711772356E-2</v>
      </c>
      <c r="BN23">
        <v>4.0878983395285014E-2</v>
      </c>
      <c r="BO23">
        <v>4.0071003504581315E-2</v>
      </c>
      <c r="BP23">
        <v>4.3745119818067744E-2</v>
      </c>
      <c r="BQ23">
        <v>5.1112656108431881E-2</v>
      </c>
      <c r="BR23">
        <v>5.8147721911715577E-2</v>
      </c>
      <c r="BS23">
        <v>6.7790649983595005E-2</v>
      </c>
      <c r="BT23">
        <v>6.4587683060505871E-2</v>
      </c>
      <c r="BU23">
        <v>5.1656810398603162E-2</v>
      </c>
      <c r="BV23">
        <v>5.3687641527352115E-2</v>
      </c>
      <c r="BW23">
        <v>5.5086073623647411E-2</v>
      </c>
      <c r="BX23">
        <v>5.6559515915853766E-2</v>
      </c>
      <c r="BY23">
        <v>5.8077663003704476E-2</v>
      </c>
      <c r="BZ23">
        <v>5.9643383926799631E-2</v>
      </c>
      <c r="CA23">
        <v>6.1257313438088774E-2</v>
      </c>
      <c r="CB23">
        <v>6.2917370267955949E-2</v>
      </c>
      <c r="CC23">
        <v>6.4625248891710105E-2</v>
      </c>
      <c r="CD23">
        <v>6.638353569439942E-2</v>
      </c>
      <c r="CE23">
        <v>6.81934757701224E-2</v>
      </c>
      <c r="CF23">
        <v>7.0057073467055087E-2</v>
      </c>
      <c r="CG23">
        <v>7.196851646552839E-2</v>
      </c>
      <c r="CH23">
        <v>7.3921718302537034E-2</v>
      </c>
      <c r="CI23">
        <v>7.5916320305073476E-2</v>
      </c>
      <c r="CJ23">
        <v>7.7953074948933401E-2</v>
      </c>
      <c r="CK23">
        <v>8.003140702871582E-2</v>
      </c>
      <c r="CL23">
        <v>8.2151198120449201E-2</v>
      </c>
      <c r="CM23">
        <v>8.4312185381233584E-2</v>
      </c>
      <c r="CN23">
        <v>8.6512924919344494E-2</v>
      </c>
      <c r="CO23">
        <v>8.8750033935526329E-2</v>
      </c>
      <c r="CP23">
        <v>9.1019778631859699E-2</v>
      </c>
    </row>
    <row r="24" spans="1:94" x14ac:dyDescent="0.25">
      <c r="A24" t="s">
        <v>21</v>
      </c>
      <c r="B24" t="s">
        <v>288</v>
      </c>
      <c r="C24" t="s">
        <v>3</v>
      </c>
      <c r="D24" t="s">
        <v>291</v>
      </c>
      <c r="E24">
        <v>2.6400000000000003E-2</v>
      </c>
      <c r="F24">
        <v>2.8799999999999996E-2</v>
      </c>
      <c r="G24">
        <v>2.7399999999999997E-2</v>
      </c>
      <c r="H24">
        <v>2.7299999999999998E-2</v>
      </c>
      <c r="I24">
        <v>2.3100000000000002E-2</v>
      </c>
      <c r="J24">
        <v>2.93E-2</v>
      </c>
      <c r="K24">
        <v>3.3399999999999999E-2</v>
      </c>
      <c r="L24">
        <v>3.3800000000000004E-2</v>
      </c>
      <c r="M24">
        <v>4.4899999999999995E-2</v>
      </c>
      <c r="N24">
        <v>3.95E-2</v>
      </c>
      <c r="O24">
        <v>6.4500000000000002E-2</v>
      </c>
      <c r="P24">
        <v>7.1999999999999995E-2</v>
      </c>
      <c r="Q24">
        <v>5.7399999999999993E-2</v>
      </c>
      <c r="R24">
        <v>6.5200000000000008E-2</v>
      </c>
      <c r="S24">
        <v>6.6500000000000004E-2</v>
      </c>
      <c r="T24">
        <v>6.9399999999999989E-2</v>
      </c>
      <c r="U24">
        <v>6.0899999999999989E-2</v>
      </c>
      <c r="V24">
        <v>7.3499999999999996E-2</v>
      </c>
      <c r="W24">
        <v>8.3500000000000005E-2</v>
      </c>
      <c r="X24">
        <v>8.8799999999999962E-2</v>
      </c>
      <c r="Y24">
        <v>9.0899999999999995E-2</v>
      </c>
      <c r="Z24">
        <v>7.3700000000000002E-2</v>
      </c>
      <c r="AA24">
        <v>8.4199999999999997E-2</v>
      </c>
      <c r="AB24">
        <v>8.9599999999999999E-2</v>
      </c>
      <c r="AC24">
        <v>0.12470000000000002</v>
      </c>
      <c r="AD24">
        <v>0.1353</v>
      </c>
      <c r="AE24">
        <v>0.14319999999999999</v>
      </c>
      <c r="AF24">
        <v>0.12640000000000001</v>
      </c>
      <c r="AG24">
        <v>0.1077</v>
      </c>
      <c r="AH24">
        <v>0.1217</v>
      </c>
      <c r="AI24">
        <v>0.10639999999999999</v>
      </c>
      <c r="AJ24">
        <v>0.1045</v>
      </c>
      <c r="AK24">
        <v>0.11359999999999999</v>
      </c>
      <c r="AL24">
        <v>0.1011</v>
      </c>
      <c r="AM24">
        <v>9.4E-2</v>
      </c>
      <c r="AN24">
        <v>0.1065</v>
      </c>
      <c r="AO24">
        <v>0.1154</v>
      </c>
      <c r="AP24">
        <v>0.1187</v>
      </c>
      <c r="AQ24">
        <v>0.12839999999999999</v>
      </c>
      <c r="AR24">
        <v>0.13746500000000003</v>
      </c>
      <c r="AS24">
        <v>0.14627799999999999</v>
      </c>
      <c r="AT24">
        <v>0.132997</v>
      </c>
      <c r="AU24">
        <v>0.15056600000000001</v>
      </c>
      <c r="AV24">
        <v>0.15415600000000002</v>
      </c>
      <c r="AW24">
        <v>0.126383</v>
      </c>
      <c r="AX24">
        <v>0.115</v>
      </c>
      <c r="AY24">
        <v>0.14079999999999998</v>
      </c>
      <c r="AZ24">
        <v>0.12659999999999999</v>
      </c>
      <c r="BA24">
        <v>0.1731</v>
      </c>
      <c r="BB24">
        <v>0.14149999999999999</v>
      </c>
      <c r="BC24">
        <v>0.12590000000000001</v>
      </c>
      <c r="BD24">
        <v>0.128</v>
      </c>
      <c r="BE24">
        <v>0.14169999999999999</v>
      </c>
      <c r="BF24">
        <v>0.12609999999999999</v>
      </c>
      <c r="BG24">
        <v>0.15130000000000002</v>
      </c>
      <c r="BH24">
        <v>0.13340000000000002</v>
      </c>
      <c r="BI24">
        <v>0.13469999999999999</v>
      </c>
      <c r="BJ24">
        <v>0.19470000000000001</v>
      </c>
      <c r="BK24">
        <v>0.22829999999999998</v>
      </c>
      <c r="BL24">
        <v>0.19939999999999999</v>
      </c>
      <c r="BM24">
        <v>0.23969863609681541</v>
      </c>
      <c r="BN24">
        <v>0.21034642358768355</v>
      </c>
      <c r="BO24">
        <v>0.20614783554483773</v>
      </c>
      <c r="BP24">
        <v>0.18339530775171425</v>
      </c>
      <c r="BQ24">
        <v>0.21039322049390216</v>
      </c>
      <c r="BR24">
        <v>0.21788928390745702</v>
      </c>
      <c r="BS24">
        <v>0.22358426170584456</v>
      </c>
      <c r="BT24">
        <v>0.22132164282672706</v>
      </c>
      <c r="BU24">
        <v>0.22461277095764409</v>
      </c>
      <c r="BV24">
        <v>0.23475774183558132</v>
      </c>
      <c r="BW24">
        <v>0.24508595149018222</v>
      </c>
      <c r="BX24">
        <v>0.25561327200326273</v>
      </c>
      <c r="BY24">
        <v>0.26640021005798042</v>
      </c>
      <c r="BZ24">
        <v>0.27748158987366822</v>
      </c>
      <c r="CA24">
        <v>0.28884018929726446</v>
      </c>
      <c r="CB24">
        <v>0.30047299107098785</v>
      </c>
      <c r="CC24">
        <v>0.31235941157779029</v>
      </c>
      <c r="CD24">
        <v>0.32448337679932882</v>
      </c>
      <c r="CE24">
        <v>0.33684295640578416</v>
      </c>
      <c r="CF24">
        <v>0.34942415765537466</v>
      </c>
      <c r="CG24">
        <v>0.36212599362601067</v>
      </c>
      <c r="CH24">
        <v>0.37497352477382884</v>
      </c>
      <c r="CI24">
        <v>0.3879767524587826</v>
      </c>
      <c r="CJ24">
        <v>0.40115734950035681</v>
      </c>
      <c r="CK24">
        <v>0.41454946917370122</v>
      </c>
      <c r="CL24">
        <v>0.42820246497036468</v>
      </c>
      <c r="CM24">
        <v>0.44215642058863963</v>
      </c>
      <c r="CN24">
        <v>0.45642750327342407</v>
      </c>
      <c r="CO24">
        <v>0.47106190522914965</v>
      </c>
      <c r="CP24">
        <v>0.48614000817060038</v>
      </c>
    </row>
    <row r="25" spans="1:94" x14ac:dyDescent="0.25">
      <c r="A25" t="s">
        <v>21</v>
      </c>
      <c r="B25" t="s">
        <v>288</v>
      </c>
      <c r="C25" t="s">
        <v>4</v>
      </c>
      <c r="D25" t="s">
        <v>292</v>
      </c>
      <c r="E25">
        <v>3.3500000000000002E-2</v>
      </c>
      <c r="F25">
        <v>3.9E-2</v>
      </c>
      <c r="G25">
        <v>4.4999999999999998E-2</v>
      </c>
      <c r="H25">
        <v>7.0800000000000002E-2</v>
      </c>
      <c r="I25">
        <v>7.5600000000000001E-2</v>
      </c>
      <c r="J25">
        <v>8.5000000000000006E-2</v>
      </c>
      <c r="K25">
        <v>8.6300000000000002E-2</v>
      </c>
      <c r="L25">
        <v>9.6099999999999991E-2</v>
      </c>
      <c r="M25">
        <v>8.9200000000000002E-2</v>
      </c>
      <c r="N25">
        <v>9.64E-2</v>
      </c>
      <c r="O25">
        <v>0.10299999999999999</v>
      </c>
      <c r="P25">
        <v>0.11689999999999999</v>
      </c>
      <c r="Q25">
        <v>0.12630000000000002</v>
      </c>
      <c r="R25">
        <v>0.1366</v>
      </c>
      <c r="S25">
        <v>0.12740000000000001</v>
      </c>
      <c r="T25">
        <v>0.13059999999999999</v>
      </c>
      <c r="U25">
        <v>0.1353</v>
      </c>
      <c r="V25">
        <v>0.13</v>
      </c>
      <c r="W25">
        <v>0.12640000000000001</v>
      </c>
      <c r="X25">
        <v>0.13950000000000001</v>
      </c>
      <c r="Y25">
        <v>0.15819999999999998</v>
      </c>
      <c r="Z25">
        <v>0.15330000000000002</v>
      </c>
      <c r="AA25">
        <v>0.1226</v>
      </c>
      <c r="AB25">
        <v>0.14080000000000001</v>
      </c>
      <c r="AC25">
        <v>0.13569999999999999</v>
      </c>
      <c r="AD25">
        <v>0.1273</v>
      </c>
      <c r="AE25">
        <v>0.10959999999999998</v>
      </c>
      <c r="AF25">
        <v>0.13719999999999999</v>
      </c>
      <c r="AG25">
        <v>0.1278</v>
      </c>
      <c r="AH25">
        <v>0.13689999999999999</v>
      </c>
      <c r="AI25">
        <v>0.12359999999999997</v>
      </c>
      <c r="AJ25">
        <v>0.12640000000000001</v>
      </c>
      <c r="AK25">
        <v>0.13059999999999999</v>
      </c>
      <c r="AL25">
        <v>0.13</v>
      </c>
      <c r="AM25">
        <v>0.14099999999999999</v>
      </c>
      <c r="AN25">
        <v>0.14299999999999999</v>
      </c>
      <c r="AO25">
        <v>0.13100000000000001</v>
      </c>
      <c r="AP25">
        <v>0.15880000000000002</v>
      </c>
      <c r="AQ25">
        <v>0.13639999999999999</v>
      </c>
      <c r="AR25">
        <v>0.14000000000000004</v>
      </c>
      <c r="AS25">
        <v>0.15706100000000001</v>
      </c>
      <c r="AT25">
        <v>0.14158299999999999</v>
      </c>
      <c r="AU25">
        <v>0.13220099999999999</v>
      </c>
      <c r="AV25">
        <v>0.14909500000000001</v>
      </c>
      <c r="AW25">
        <v>0.11830399999999999</v>
      </c>
      <c r="AX25">
        <v>9.9109000000000003E-2</v>
      </c>
      <c r="AY25">
        <v>0.13977599999999998</v>
      </c>
      <c r="AZ25">
        <v>0.11315500000000001</v>
      </c>
      <c r="BA25">
        <v>0.11398599999999999</v>
      </c>
      <c r="BB25">
        <v>0.148232</v>
      </c>
      <c r="BC25">
        <v>0.152</v>
      </c>
      <c r="BD25">
        <v>0.12718130841121494</v>
      </c>
      <c r="BE25">
        <v>0.12524855181057737</v>
      </c>
      <c r="BF25">
        <v>0.12988599131943912</v>
      </c>
      <c r="BG25">
        <v>0.13394004017329858</v>
      </c>
      <c r="BH25">
        <v>0.18873680106673796</v>
      </c>
      <c r="BI25">
        <v>0.18259568165299697</v>
      </c>
      <c r="BJ25">
        <v>0.16768389256822192</v>
      </c>
      <c r="BK25">
        <v>0.17050847444737718</v>
      </c>
      <c r="BL25">
        <v>0.19160163527961191</v>
      </c>
      <c r="BM25">
        <v>0.19693201753240341</v>
      </c>
      <c r="BN25">
        <v>0.16452387578616376</v>
      </c>
      <c r="BO25">
        <v>0.16099219411515048</v>
      </c>
      <c r="BP25">
        <v>0.18368541645565459</v>
      </c>
      <c r="BQ25">
        <v>0.19738465022944407</v>
      </c>
      <c r="BR25">
        <v>0.20161524146499682</v>
      </c>
      <c r="BS25">
        <v>0.20587171256999598</v>
      </c>
      <c r="BT25">
        <v>0.20999702522784783</v>
      </c>
      <c r="BU25">
        <v>0.21534170247754214</v>
      </c>
      <c r="BV25">
        <v>0.21899112101514412</v>
      </c>
      <c r="BW25">
        <v>0.22267254662560201</v>
      </c>
      <c r="BX25">
        <v>0.22640583219589519</v>
      </c>
      <c r="BY25">
        <v>0.23038121448542184</v>
      </c>
      <c r="BZ25">
        <v>0.234408989859268</v>
      </c>
      <c r="CA25">
        <v>0.23839627301637345</v>
      </c>
      <c r="CB25">
        <v>0.24243449546050438</v>
      </c>
      <c r="CC25">
        <v>0.24654383992163839</v>
      </c>
      <c r="CD25">
        <v>0.25074395078080031</v>
      </c>
      <c r="CE25">
        <v>0.25505561082768013</v>
      </c>
      <c r="CF25">
        <v>0.25941731129810919</v>
      </c>
      <c r="CG25">
        <v>0.26373426120907123</v>
      </c>
      <c r="CH25">
        <v>0.268000553788591</v>
      </c>
      <c r="CI25">
        <v>0.27220778757840108</v>
      </c>
      <c r="CJ25">
        <v>0.27638623706791671</v>
      </c>
      <c r="CK25">
        <v>0.28053701076709159</v>
      </c>
      <c r="CL25">
        <v>0.28465698980809118</v>
      </c>
      <c r="CM25">
        <v>0.28874495290504287</v>
      </c>
      <c r="CN25">
        <v>0.29279460368577159</v>
      </c>
      <c r="CO25">
        <v>0.29680475595436967</v>
      </c>
      <c r="CP25">
        <v>0.30077687069808257</v>
      </c>
    </row>
    <row r="26" spans="1:94" x14ac:dyDescent="0.25">
      <c r="A26" t="s">
        <v>21</v>
      </c>
      <c r="B26" t="s">
        <v>288</v>
      </c>
      <c r="C26" t="s">
        <v>5</v>
      </c>
      <c r="D26" t="s">
        <v>293</v>
      </c>
      <c r="E26">
        <v>1.3899999999999999E-2</v>
      </c>
      <c r="F26">
        <v>1.0500000000000001E-2</v>
      </c>
      <c r="G26">
        <v>1.405E-2</v>
      </c>
      <c r="H26">
        <v>1.61E-2</v>
      </c>
      <c r="I26">
        <v>2.1999999999999999E-2</v>
      </c>
      <c r="J26">
        <v>2.325E-2</v>
      </c>
      <c r="K26">
        <v>2.5499999999999998E-2</v>
      </c>
      <c r="L26">
        <v>2.3399999999999997E-2</v>
      </c>
      <c r="M26">
        <v>2.3100000000000002E-2</v>
      </c>
      <c r="N26">
        <v>2.9049999999999999E-2</v>
      </c>
      <c r="O26">
        <v>3.7200000000000004E-2</v>
      </c>
      <c r="P26">
        <v>4.1899999999999993E-2</v>
      </c>
      <c r="Q26">
        <v>4.7799999999999995E-2</v>
      </c>
      <c r="R26">
        <v>5.6000000000000001E-2</v>
      </c>
      <c r="S26">
        <v>6.0899999999999996E-2</v>
      </c>
      <c r="T26">
        <v>6.2900000000000011E-2</v>
      </c>
      <c r="U26">
        <v>7.7200000000000005E-2</v>
      </c>
      <c r="V26">
        <v>6.4699999999999994E-2</v>
      </c>
      <c r="W26">
        <v>6.5950000000000009E-2</v>
      </c>
      <c r="X26">
        <v>7.0250000000000007E-2</v>
      </c>
      <c r="Y26">
        <v>9.3849999999999989E-2</v>
      </c>
      <c r="Z26">
        <v>9.2499999999999999E-2</v>
      </c>
      <c r="AA26">
        <v>9.8900000000000002E-2</v>
      </c>
      <c r="AB26">
        <v>9.4700000000000006E-2</v>
      </c>
      <c r="AC26">
        <v>8.5400000000000004E-2</v>
      </c>
      <c r="AD26">
        <v>0.10135</v>
      </c>
      <c r="AE26">
        <v>9.4249999999999987E-2</v>
      </c>
      <c r="AF26">
        <v>0.10840000000000001</v>
      </c>
      <c r="AG26">
        <v>0.12919999999999998</v>
      </c>
      <c r="AH26">
        <v>0.1288</v>
      </c>
      <c r="AI26">
        <v>0.1429</v>
      </c>
      <c r="AJ26">
        <v>0.13894999999999999</v>
      </c>
      <c r="AK26">
        <v>0.1462</v>
      </c>
      <c r="AL26">
        <v>0.107</v>
      </c>
      <c r="AM26">
        <v>8.1500000000000003E-2</v>
      </c>
      <c r="AN26">
        <v>8.3000000000000004E-2</v>
      </c>
      <c r="AO26">
        <v>9.8500000000000004E-2</v>
      </c>
      <c r="AP26">
        <v>8.2500000000000004E-2</v>
      </c>
      <c r="AQ26">
        <v>8.1500000000000003E-2</v>
      </c>
      <c r="AR26">
        <v>0.10785100000000002</v>
      </c>
      <c r="AS26">
        <v>9.4300999999999996E-2</v>
      </c>
      <c r="AT26">
        <v>0.10578299999999999</v>
      </c>
      <c r="AU26">
        <v>0.105146</v>
      </c>
      <c r="AV26">
        <v>8.0383999999999997E-2</v>
      </c>
      <c r="AW26">
        <v>8.6546999999999999E-2</v>
      </c>
      <c r="AX26">
        <v>0.11045000000000002</v>
      </c>
      <c r="AY26">
        <v>9.602200000000001E-2</v>
      </c>
      <c r="AZ26">
        <v>8.6946000000000009E-2</v>
      </c>
      <c r="BA26">
        <v>0.10075999999999999</v>
      </c>
      <c r="BB26">
        <v>0.119103</v>
      </c>
      <c r="BC26">
        <v>0.14465199999999998</v>
      </c>
      <c r="BD26">
        <v>0.15787095861148193</v>
      </c>
      <c r="BE26">
        <v>0.18589628645385292</v>
      </c>
      <c r="BF26">
        <v>0.20670442077531478</v>
      </c>
      <c r="BG26">
        <v>0.18727338930541579</v>
      </c>
      <c r="BH26">
        <v>0.23627026778857643</v>
      </c>
      <c r="BI26">
        <v>0.32560859927312213</v>
      </c>
      <c r="BJ26">
        <v>0.28652856798788828</v>
      </c>
      <c r="BK26">
        <v>0.242693442944765</v>
      </c>
      <c r="BL26">
        <v>0.37954246906701788</v>
      </c>
      <c r="BM26">
        <v>0.35154946999669118</v>
      </c>
      <c r="BN26">
        <v>0.26994338378619659</v>
      </c>
      <c r="BO26">
        <v>0.25765169034655233</v>
      </c>
      <c r="BP26">
        <v>0.31534508016417184</v>
      </c>
      <c r="BQ26">
        <v>0.37081175286184453</v>
      </c>
      <c r="BR26">
        <v>0.40476454338747597</v>
      </c>
      <c r="BS26">
        <v>0.42679714959909104</v>
      </c>
      <c r="BT26">
        <v>0.45339958922189794</v>
      </c>
      <c r="BU26">
        <v>0.44772765561895878</v>
      </c>
      <c r="BV26">
        <v>0.47655708532206015</v>
      </c>
      <c r="BW26">
        <v>0.50552170439487076</v>
      </c>
      <c r="BX26">
        <v>0.53478805754459857</v>
      </c>
      <c r="BY26">
        <v>0.56466326667170574</v>
      </c>
      <c r="BZ26">
        <v>0.59536592475856021</v>
      </c>
      <c r="CA26">
        <v>0.62667205517508251</v>
      </c>
      <c r="CB26">
        <v>0.65841976335446584</v>
      </c>
      <c r="CC26">
        <v>0.69091501380758358</v>
      </c>
      <c r="CD26">
        <v>0.7243566425468686</v>
      </c>
      <c r="CE26">
        <v>0.75883737131383922</v>
      </c>
      <c r="CF26">
        <v>0.79445334517966382</v>
      </c>
      <c r="CG26">
        <v>0.8296497002502109</v>
      </c>
      <c r="CH26">
        <v>0.86497684475743475</v>
      </c>
      <c r="CI26">
        <v>0.90078768926326014</v>
      </c>
      <c r="CJ26">
        <v>0.93730048496469043</v>
      </c>
      <c r="CK26">
        <v>0.97461936312338393</v>
      </c>
      <c r="CL26">
        <v>1.0128417425649181</v>
      </c>
      <c r="CM26">
        <v>1.0520627244320861</v>
      </c>
      <c r="CN26">
        <v>1.0923524935116817</v>
      </c>
      <c r="CO26">
        <v>1.1337352699974514</v>
      </c>
      <c r="CP26">
        <v>1.1762477434961731</v>
      </c>
    </row>
    <row r="27" spans="1:94" x14ac:dyDescent="0.25">
      <c r="A27" t="s">
        <v>21</v>
      </c>
      <c r="B27" t="s">
        <v>288</v>
      </c>
      <c r="C27" t="s">
        <v>6</v>
      </c>
      <c r="D27" t="s">
        <v>294</v>
      </c>
      <c r="E27">
        <v>2.1783000000000001</v>
      </c>
      <c r="F27">
        <v>2.3726999999999991</v>
      </c>
      <c r="G27">
        <v>2.5858000000000003</v>
      </c>
      <c r="H27">
        <v>2.6943000000000006</v>
      </c>
      <c r="I27">
        <v>3.0641000000000003</v>
      </c>
      <c r="J27">
        <v>3.4653</v>
      </c>
      <c r="K27">
        <v>3.6061999999999999</v>
      </c>
      <c r="L27">
        <v>3.7123000000000004</v>
      </c>
      <c r="M27">
        <v>3.8355999999999999</v>
      </c>
      <c r="N27">
        <v>4.0152999999999999</v>
      </c>
      <c r="O27">
        <v>4.1036000000000001</v>
      </c>
      <c r="P27">
        <v>4.1823999999999995</v>
      </c>
      <c r="Q27">
        <v>4.8028999999999993</v>
      </c>
      <c r="R27">
        <v>4.2394999999999996</v>
      </c>
      <c r="S27">
        <v>4.9478999999999997</v>
      </c>
      <c r="T27">
        <v>5.5392999999999999</v>
      </c>
      <c r="U27">
        <v>5.2822999999999993</v>
      </c>
      <c r="V27">
        <v>5.9768999999999997</v>
      </c>
      <c r="W27">
        <v>6.0185999999999993</v>
      </c>
      <c r="X27">
        <v>6.101799999999999</v>
      </c>
      <c r="Y27">
        <v>5.4359999999999999</v>
      </c>
      <c r="Z27">
        <v>4.7389999999999999</v>
      </c>
      <c r="AA27">
        <v>5.6242999999999999</v>
      </c>
      <c r="AB27">
        <v>5.4337</v>
      </c>
      <c r="AC27">
        <v>4.9800000000000004</v>
      </c>
      <c r="AD27">
        <v>4.7776000000000005</v>
      </c>
      <c r="AE27">
        <v>4.9148000000000005</v>
      </c>
      <c r="AF27">
        <v>4.7451000000000008</v>
      </c>
      <c r="AG27">
        <v>5.0796999999999999</v>
      </c>
      <c r="AH27">
        <v>4.8748999999999993</v>
      </c>
      <c r="AI27">
        <v>4.9013</v>
      </c>
      <c r="AJ27">
        <v>4.9910999999999994</v>
      </c>
      <c r="AK27">
        <v>5.0956999999999999</v>
      </c>
      <c r="AL27">
        <v>4.9373000000000005</v>
      </c>
      <c r="AM27">
        <v>5.0748999999999995</v>
      </c>
      <c r="AN27">
        <v>5.2431999999999999</v>
      </c>
      <c r="AO27">
        <v>5.1649000000000003</v>
      </c>
      <c r="AP27">
        <v>4.8504000000000005</v>
      </c>
      <c r="AQ27">
        <v>4.8494999999999999</v>
      </c>
      <c r="AR27">
        <v>4.7858999999999998</v>
      </c>
      <c r="AS27">
        <v>4.8289999999999997</v>
      </c>
      <c r="AT27">
        <v>4.8056039999999998</v>
      </c>
      <c r="AU27">
        <v>5.34145</v>
      </c>
      <c r="AV27">
        <v>4.9683910000000004</v>
      </c>
      <c r="AW27">
        <v>4.969265</v>
      </c>
      <c r="AX27">
        <v>5.0168220000000003</v>
      </c>
      <c r="AY27">
        <v>4.5819999999999999</v>
      </c>
      <c r="AZ27">
        <v>2.8259000000000003</v>
      </c>
      <c r="BA27">
        <v>4.3153000000000006</v>
      </c>
      <c r="BB27">
        <v>4.6891999999999996</v>
      </c>
      <c r="BC27">
        <v>4.6459999999999999</v>
      </c>
      <c r="BD27">
        <v>4.4640000000000004</v>
      </c>
      <c r="BE27">
        <v>4.7763</v>
      </c>
      <c r="BF27">
        <v>4.843</v>
      </c>
      <c r="BG27">
        <v>5.1678999999999995</v>
      </c>
      <c r="BH27">
        <v>5.66</v>
      </c>
      <c r="BI27">
        <v>5.6509999999999998</v>
      </c>
      <c r="BJ27">
        <v>5.4770000000000003</v>
      </c>
      <c r="BK27">
        <v>5.0469999999999997</v>
      </c>
      <c r="BL27">
        <v>5.2329999999999997</v>
      </c>
      <c r="BM27">
        <v>5.4877041194893357</v>
      </c>
      <c r="BN27">
        <v>4.1878956819791329</v>
      </c>
      <c r="BO27">
        <v>4.874533134636744</v>
      </c>
      <c r="BP27">
        <v>5.2505269551610665</v>
      </c>
      <c r="BQ27">
        <v>5.5264054065435024</v>
      </c>
      <c r="BR27">
        <v>5.5374220268012957</v>
      </c>
      <c r="BS27">
        <v>5.5333006736064929</v>
      </c>
      <c r="BT27">
        <v>5.6927360625638324</v>
      </c>
      <c r="BU27">
        <v>5.9522369121111032</v>
      </c>
      <c r="BV27">
        <v>5.988751236874343</v>
      </c>
      <c r="BW27">
        <v>6.028846288149774</v>
      </c>
      <c r="BX27">
        <v>6.0776411945750715</v>
      </c>
      <c r="BY27">
        <v>6.1209861995780539</v>
      </c>
      <c r="BZ27">
        <v>6.1645639710998346</v>
      </c>
      <c r="CA27">
        <v>6.2083971475707047</v>
      </c>
      <c r="CB27">
        <v>6.2524093337682114</v>
      </c>
      <c r="CC27">
        <v>6.2968294524973061</v>
      </c>
      <c r="CD27">
        <v>6.3415622127816276</v>
      </c>
      <c r="CE27">
        <v>6.3867171778667533</v>
      </c>
      <c r="CF27">
        <v>6.4347650706275985</v>
      </c>
      <c r="CG27">
        <v>6.481538057230928</v>
      </c>
      <c r="CH27">
        <v>6.5288024989813032</v>
      </c>
      <c r="CI27">
        <v>6.5767939033201559</v>
      </c>
      <c r="CJ27">
        <v>6.6251371863647686</v>
      </c>
      <c r="CK27">
        <v>6.6743114424650365</v>
      </c>
      <c r="CL27">
        <v>6.7241814340019728</v>
      </c>
      <c r="CM27">
        <v>6.7741789408591613</v>
      </c>
      <c r="CN27">
        <v>6.8241089607715066</v>
      </c>
      <c r="CO27">
        <v>6.8767466204959922</v>
      </c>
      <c r="CP27">
        <v>6.9291181779417368</v>
      </c>
    </row>
    <row r="28" spans="1:94" x14ac:dyDescent="0.25">
      <c r="A28" t="s">
        <v>21</v>
      </c>
      <c r="B28" t="s">
        <v>288</v>
      </c>
      <c r="C28" t="s">
        <v>7</v>
      </c>
      <c r="D28" t="s">
        <v>295</v>
      </c>
      <c r="E28">
        <v>2.1000000000000001E-2</v>
      </c>
      <c r="F28">
        <v>1.1899999999999999E-2</v>
      </c>
      <c r="G28">
        <v>2.4399999999999998E-2</v>
      </c>
      <c r="H28">
        <v>3.3300000000000003E-2</v>
      </c>
      <c r="I28">
        <v>3.4099999999999998E-2</v>
      </c>
      <c r="J28">
        <v>3.5299999999999998E-2</v>
      </c>
      <c r="K28">
        <v>2.9400000000000003E-2</v>
      </c>
      <c r="L28">
        <v>4.0500000000000001E-2</v>
      </c>
      <c r="M28">
        <v>3.9E-2</v>
      </c>
      <c r="N28">
        <v>3.6700000000000003E-2</v>
      </c>
      <c r="O28">
        <v>4.2999999999999997E-2</v>
      </c>
      <c r="P28">
        <v>4.9799999999999997E-2</v>
      </c>
      <c r="Q28">
        <v>8.1500000000000003E-2</v>
      </c>
      <c r="R28">
        <v>9.69E-2</v>
      </c>
      <c r="S28">
        <v>9.7600000000000006E-2</v>
      </c>
      <c r="T28">
        <v>0.10840000000000001</v>
      </c>
      <c r="U28">
        <v>0.1045</v>
      </c>
      <c r="V28">
        <v>0.12919999999999998</v>
      </c>
      <c r="W28">
        <v>0.11139999999999999</v>
      </c>
      <c r="X28">
        <v>0.11969999999999999</v>
      </c>
      <c r="Y28">
        <v>0.1061</v>
      </c>
      <c r="Z28">
        <v>0.1145</v>
      </c>
      <c r="AA28">
        <v>0.10880000000000001</v>
      </c>
      <c r="AB28">
        <v>0.1363</v>
      </c>
      <c r="AC28">
        <v>0.13419999999999999</v>
      </c>
      <c r="AD28">
        <v>0.112</v>
      </c>
      <c r="AE28">
        <v>0.13070000000000001</v>
      </c>
      <c r="AF28">
        <v>0.14410000000000003</v>
      </c>
      <c r="AG28">
        <v>0.14860000000000001</v>
      </c>
      <c r="AH28">
        <v>0.13159999999999999</v>
      </c>
      <c r="AI28">
        <v>0.14530000000000001</v>
      </c>
      <c r="AJ28">
        <v>0.15909999999999999</v>
      </c>
      <c r="AK28">
        <v>0.1469</v>
      </c>
      <c r="AL28">
        <v>0.15059999999999998</v>
      </c>
      <c r="AM28">
        <v>0.129</v>
      </c>
      <c r="AN28">
        <v>0.20729999999999998</v>
      </c>
      <c r="AO28">
        <v>0.30019999999999997</v>
      </c>
      <c r="AP28">
        <v>0.27249999999999996</v>
      </c>
      <c r="AQ28">
        <v>0.28660000000000002</v>
      </c>
      <c r="AR28">
        <v>0.33316800000000008</v>
      </c>
      <c r="AS28">
        <v>0.29288500000000001</v>
      </c>
      <c r="AT28">
        <v>0.33469399999999999</v>
      </c>
      <c r="AU28">
        <v>0.31714900000000001</v>
      </c>
      <c r="AV28">
        <v>0.37259000000000003</v>
      </c>
      <c r="AW28">
        <v>0.37267700000000004</v>
      </c>
      <c r="AX28">
        <v>0.36052100000000004</v>
      </c>
      <c r="AY28">
        <v>0.436496</v>
      </c>
      <c r="AZ28">
        <v>0.32664100000000001</v>
      </c>
      <c r="BA28">
        <v>0.22423099999999999</v>
      </c>
      <c r="BB28">
        <v>0.48169600000000001</v>
      </c>
      <c r="BC28">
        <v>0.48619999999999997</v>
      </c>
      <c r="BD28">
        <v>0.45080000000000003</v>
      </c>
      <c r="BE28">
        <v>0.46479999999999999</v>
      </c>
      <c r="BF28">
        <v>0.46184890557461389</v>
      </c>
      <c r="BG28">
        <v>0.52131767855931743</v>
      </c>
      <c r="BH28">
        <v>0.50936076021633214</v>
      </c>
      <c r="BI28">
        <v>0.63172603544760986</v>
      </c>
      <c r="BJ28">
        <v>0.57046576584638209</v>
      </c>
      <c r="BK28">
        <v>0.47602327887319107</v>
      </c>
      <c r="BL28">
        <v>0.63561006688548383</v>
      </c>
      <c r="BM28">
        <v>0.64214541866567842</v>
      </c>
      <c r="BN28">
        <v>0.7051521204572806</v>
      </c>
      <c r="BO28">
        <v>0.66401500138906888</v>
      </c>
      <c r="BP28">
        <v>0.65648349890149316</v>
      </c>
      <c r="BQ28">
        <v>0.70798395888329768</v>
      </c>
      <c r="BR28">
        <v>0.76840464260418506</v>
      </c>
      <c r="BS28">
        <v>0.79554603141082814</v>
      </c>
      <c r="BT28">
        <v>0.79624333862450458</v>
      </c>
      <c r="BU28">
        <v>0.81691522599036259</v>
      </c>
      <c r="BV28">
        <v>0.83016356780058476</v>
      </c>
      <c r="BW28">
        <v>0.83672668916429016</v>
      </c>
      <c r="BX28">
        <v>0.85099994006706037</v>
      </c>
      <c r="BY28">
        <v>0.86191823772863729</v>
      </c>
      <c r="BZ28">
        <v>0.87327072747536327</v>
      </c>
      <c r="CA28">
        <v>0.88509712280404429</v>
      </c>
      <c r="CB28">
        <v>0.89688927313104505</v>
      </c>
      <c r="CC28">
        <v>0.90866254579926775</v>
      </c>
      <c r="CD28">
        <v>0.9204104557826488</v>
      </c>
      <c r="CE28">
        <v>0.93210753826119341</v>
      </c>
      <c r="CF28">
        <v>0.9435298450778522</v>
      </c>
      <c r="CG28">
        <v>0.95478986089116746</v>
      </c>
      <c r="CH28">
        <v>0.96595890029427012</v>
      </c>
      <c r="CI28">
        <v>0.97669291506686551</v>
      </c>
      <c r="CJ28">
        <v>0.98728618617303709</v>
      </c>
      <c r="CK28">
        <v>0.9977575904302951</v>
      </c>
      <c r="CL28">
        <v>1.0081207647599679</v>
      </c>
      <c r="CM28">
        <v>1.0183853919591563</v>
      </c>
      <c r="CN28">
        <v>1.0289003071656002</v>
      </c>
      <c r="CO28">
        <v>1.0392982844778471</v>
      </c>
      <c r="CP28">
        <v>1.049620489987821</v>
      </c>
    </row>
    <row r="29" spans="1:94" x14ac:dyDescent="0.25">
      <c r="A29" t="s">
        <v>21</v>
      </c>
      <c r="B29" t="s">
        <v>288</v>
      </c>
      <c r="C29" t="s">
        <v>8</v>
      </c>
      <c r="D29" t="s">
        <v>296</v>
      </c>
      <c r="E29">
        <v>4.9299999999999997E-2</v>
      </c>
      <c r="F29">
        <v>4.4200000000000003E-2</v>
      </c>
      <c r="G29">
        <v>4.8600000000000004E-2</v>
      </c>
      <c r="H29">
        <v>5.3499999999999999E-2</v>
      </c>
      <c r="I29">
        <v>6.5700000000000008E-2</v>
      </c>
      <c r="J29">
        <v>7.959999999999999E-2</v>
      </c>
      <c r="K29">
        <v>5.9800000000000006E-2</v>
      </c>
      <c r="L29">
        <v>0.17649999999999999</v>
      </c>
      <c r="M29">
        <v>0.1928</v>
      </c>
      <c r="N29">
        <v>0.16070000000000001</v>
      </c>
      <c r="O29">
        <v>0.12329999999999999</v>
      </c>
      <c r="P29">
        <v>9.9499999999999991E-2</v>
      </c>
      <c r="Q29">
        <v>0.1249</v>
      </c>
      <c r="R29">
        <v>0.13850000000000001</v>
      </c>
      <c r="S29">
        <v>0.1779</v>
      </c>
      <c r="T29">
        <v>0.14939999999999998</v>
      </c>
      <c r="U29">
        <v>0.14499999999999999</v>
      </c>
      <c r="V29">
        <v>0.18340000000000001</v>
      </c>
      <c r="W29">
        <v>0.1409</v>
      </c>
      <c r="X29">
        <v>0.20560000000000003</v>
      </c>
      <c r="Y29">
        <v>0.22839999999999999</v>
      </c>
      <c r="Z29">
        <v>0.21220000000000003</v>
      </c>
      <c r="AA29">
        <v>0.21230000000000002</v>
      </c>
      <c r="AB29">
        <v>0.22490000000000002</v>
      </c>
      <c r="AC29">
        <v>0.22910000000000003</v>
      </c>
      <c r="AD29">
        <v>0.26369999999999999</v>
      </c>
      <c r="AE29">
        <v>0.28589999999999999</v>
      </c>
      <c r="AF29">
        <v>0.23280000000000001</v>
      </c>
      <c r="AG29">
        <v>0.23329999999999995</v>
      </c>
      <c r="AH29">
        <v>0.24149999999999999</v>
      </c>
      <c r="AI29">
        <v>8.539999999999999E-2</v>
      </c>
      <c r="AJ29">
        <v>5.8299999999999991E-2</v>
      </c>
      <c r="AK29">
        <v>5.1799999999999999E-2</v>
      </c>
      <c r="AL29">
        <v>6.3500000000000001E-2</v>
      </c>
      <c r="AM29">
        <v>0.13</v>
      </c>
      <c r="AN29">
        <v>0.13040000000000002</v>
      </c>
      <c r="AO29">
        <v>0.1065</v>
      </c>
      <c r="AP29">
        <v>7.5400000000000009E-2</v>
      </c>
      <c r="AQ29">
        <v>8.2899999999999988E-2</v>
      </c>
      <c r="AR29">
        <v>7.6192999999999983E-2</v>
      </c>
      <c r="AS29">
        <v>0.11860699999999999</v>
      </c>
      <c r="AT29">
        <v>0.11312999999999999</v>
      </c>
      <c r="AU29">
        <v>7.0923E-2</v>
      </c>
      <c r="AV29">
        <v>6.1272999999999987E-2</v>
      </c>
      <c r="AW29">
        <v>6.5973000000000004E-2</v>
      </c>
      <c r="AX29">
        <v>7.9125000000000001E-2</v>
      </c>
      <c r="AY29">
        <v>7.8272000000000008E-2</v>
      </c>
      <c r="AZ29">
        <v>7.9913999999999999E-2</v>
      </c>
      <c r="BA29">
        <v>6.553500000000001E-2</v>
      </c>
      <c r="BB29">
        <v>8.6934999999999998E-2</v>
      </c>
      <c r="BC29">
        <v>8.1599999999999992E-2</v>
      </c>
      <c r="BD29">
        <v>8.0862268265187845E-2</v>
      </c>
      <c r="BE29">
        <v>8.2758895153772979E-2</v>
      </c>
      <c r="BF29">
        <v>8.9543141041975305E-2</v>
      </c>
      <c r="BG29">
        <v>8.2044478506781773E-2</v>
      </c>
      <c r="BH29">
        <v>7.9851130888753022E-2</v>
      </c>
      <c r="BI29">
        <v>9.1085273391914107E-2</v>
      </c>
      <c r="BJ29">
        <v>0.10583344027125285</v>
      </c>
      <c r="BK29">
        <v>6.5042829070258226E-2</v>
      </c>
      <c r="BL29">
        <v>9.6893535217738386E-2</v>
      </c>
      <c r="BM29">
        <v>5.7467106728637453E-2</v>
      </c>
      <c r="BN29">
        <v>5.8287220333039437E-2</v>
      </c>
      <c r="BO29">
        <v>5.5717175056112629E-2</v>
      </c>
      <c r="BP29">
        <v>5.1627506389387519E-2</v>
      </c>
      <c r="BQ29">
        <v>5.4485442508080184E-2</v>
      </c>
      <c r="BR29">
        <v>5.9130300955476625E-2</v>
      </c>
      <c r="BS29">
        <v>6.3794053480137211E-2</v>
      </c>
      <c r="BT29">
        <v>6.1272756172435862E-2</v>
      </c>
      <c r="BU29">
        <v>6.232561271070091E-2</v>
      </c>
      <c r="BV29">
        <v>6.3827308661853349E-2</v>
      </c>
      <c r="BW29">
        <v>6.5345124137262581E-2</v>
      </c>
      <c r="BX29">
        <v>6.6874593026034129E-2</v>
      </c>
      <c r="BY29">
        <v>6.8423397243442333E-2</v>
      </c>
      <c r="BZ29">
        <v>6.9997095566828399E-2</v>
      </c>
      <c r="CA29">
        <v>7.1590903377774712E-2</v>
      </c>
      <c r="CB29">
        <v>7.320162144660719E-2</v>
      </c>
      <c r="CC29">
        <v>7.4829488013097412E-2</v>
      </c>
      <c r="CD29">
        <v>7.6475374312094335E-2</v>
      </c>
      <c r="CE29">
        <v>7.8140744239565102E-2</v>
      </c>
      <c r="CF29">
        <v>7.9788593150112802E-2</v>
      </c>
      <c r="CG29">
        <v>8.1404980009592065E-2</v>
      </c>
      <c r="CH29">
        <v>8.299847928304048E-2</v>
      </c>
      <c r="CI29">
        <v>8.457558466995159E-2</v>
      </c>
      <c r="CJ29">
        <v>8.61141287987474E-2</v>
      </c>
      <c r="CK29">
        <v>8.7623548148983266E-2</v>
      </c>
      <c r="CL29">
        <v>8.9108801998798198E-2</v>
      </c>
      <c r="CM29">
        <v>9.0571895284513773E-2</v>
      </c>
      <c r="CN29">
        <v>9.2014322709771737E-2</v>
      </c>
      <c r="CO29">
        <v>9.3437684766976711E-2</v>
      </c>
      <c r="CP29">
        <v>9.4843170689539999E-2</v>
      </c>
    </row>
    <row r="30" spans="1:94" x14ac:dyDescent="0.25">
      <c r="A30" t="s">
        <v>21</v>
      </c>
      <c r="B30" t="s">
        <v>288</v>
      </c>
      <c r="C30" t="s">
        <v>9</v>
      </c>
      <c r="D30" t="s">
        <v>297</v>
      </c>
      <c r="E30">
        <v>0.17660000000000003</v>
      </c>
      <c r="F30">
        <v>0.15259999999999996</v>
      </c>
      <c r="G30">
        <v>0.17249999999999999</v>
      </c>
      <c r="H30">
        <v>0.16290000000000002</v>
      </c>
      <c r="I30">
        <v>0.20250000000000001</v>
      </c>
      <c r="J30">
        <v>0.20069999999999999</v>
      </c>
      <c r="K30">
        <v>0.24340000000000003</v>
      </c>
      <c r="L30">
        <v>0.29379999999999995</v>
      </c>
      <c r="M30">
        <v>0.31770000000000009</v>
      </c>
      <c r="N30">
        <v>0.43670000000000003</v>
      </c>
      <c r="O30">
        <v>0.48610000000000003</v>
      </c>
      <c r="P30">
        <v>0.61140000000000005</v>
      </c>
      <c r="Q30">
        <v>0.69899999999999973</v>
      </c>
      <c r="R30">
        <v>0.70679999999999998</v>
      </c>
      <c r="S30">
        <v>0.6539999999999998</v>
      </c>
      <c r="T30">
        <v>0.86750000000000016</v>
      </c>
      <c r="U30">
        <v>1.1206999999999996</v>
      </c>
      <c r="V30">
        <v>1.1879000000000004</v>
      </c>
      <c r="W30">
        <v>1.3163999999999998</v>
      </c>
      <c r="X30">
        <v>1.4978</v>
      </c>
      <c r="Y30">
        <v>0.97519999999999984</v>
      </c>
      <c r="Z30">
        <v>1.0737000000000001</v>
      </c>
      <c r="AA30">
        <v>0.91810000000000003</v>
      </c>
      <c r="AB30">
        <v>1.3245000000000002</v>
      </c>
      <c r="AC30">
        <v>1.3386999999999998</v>
      </c>
      <c r="AD30">
        <v>1.6470000000000002</v>
      </c>
      <c r="AE30">
        <v>1.7152999999999996</v>
      </c>
      <c r="AF30">
        <v>1.8322000000000003</v>
      </c>
      <c r="AG30">
        <v>1.6424000000000001</v>
      </c>
      <c r="AH30">
        <v>1.6222999999999996</v>
      </c>
      <c r="AI30">
        <v>1.6718000000000002</v>
      </c>
      <c r="AJ30">
        <v>1.6984999999999995</v>
      </c>
      <c r="AK30">
        <v>2.0884999999999998</v>
      </c>
      <c r="AL30">
        <v>2.2491999999999996</v>
      </c>
      <c r="AM30">
        <v>2.1505999999999998</v>
      </c>
      <c r="AN30">
        <v>2.3749000000000002</v>
      </c>
      <c r="AO30">
        <v>2.742900000000001</v>
      </c>
      <c r="AP30">
        <v>2.6540999999999992</v>
      </c>
      <c r="AQ30">
        <v>2.6206999999999998</v>
      </c>
      <c r="AR30">
        <v>3.238699</v>
      </c>
      <c r="AS30">
        <v>3.3943849999999998</v>
      </c>
      <c r="AT30">
        <v>3.5725470000000001</v>
      </c>
      <c r="AU30">
        <v>4.3589130000000003</v>
      </c>
      <c r="AV30">
        <v>4.5503109999999998</v>
      </c>
      <c r="AW30">
        <v>4.049790999999999</v>
      </c>
      <c r="AX30">
        <v>4.1098999999999997</v>
      </c>
      <c r="AY30">
        <v>4.8937700000000008</v>
      </c>
      <c r="AZ30">
        <v>4.296754</v>
      </c>
      <c r="BA30">
        <v>3.6283259999999999</v>
      </c>
      <c r="BB30">
        <v>4.5524640000000005</v>
      </c>
      <c r="BC30">
        <v>5.1840000000000002</v>
      </c>
      <c r="BD30">
        <v>5.5516999999999994</v>
      </c>
      <c r="BE30">
        <v>5.8775999999999993</v>
      </c>
      <c r="BF30">
        <v>6.2941133747287967</v>
      </c>
      <c r="BG30">
        <v>6.0221825527512749</v>
      </c>
      <c r="BH30">
        <v>6.7016550807712294</v>
      </c>
      <c r="BI30">
        <v>6.8936483084431019</v>
      </c>
      <c r="BJ30">
        <v>7.064779221971472</v>
      </c>
      <c r="BK30">
        <v>6.9997819681277083</v>
      </c>
      <c r="BL30">
        <v>7.853832295525029</v>
      </c>
      <c r="BM30">
        <v>8.6700414777060288</v>
      </c>
      <c r="BN30">
        <v>8.0548830536845841</v>
      </c>
      <c r="BO30">
        <v>8.3773457892059326</v>
      </c>
      <c r="BP30">
        <v>8.8656993261765358</v>
      </c>
      <c r="BQ30">
        <v>9.4035596533549466</v>
      </c>
      <c r="BR30">
        <v>9.7667206797514918</v>
      </c>
      <c r="BS30">
        <v>10.0032807175534</v>
      </c>
      <c r="BT30">
        <v>10.046125536241805</v>
      </c>
      <c r="BU30">
        <v>10.378823127158942</v>
      </c>
      <c r="BV30">
        <v>10.621114277395618</v>
      </c>
      <c r="BW30">
        <v>10.872800366743604</v>
      </c>
      <c r="BX30">
        <v>11.142875079823037</v>
      </c>
      <c r="BY30">
        <v>11.406437234070797</v>
      </c>
      <c r="BZ30">
        <v>11.677217117952855</v>
      </c>
      <c r="CA30">
        <v>11.954853600255783</v>
      </c>
      <c r="CB30">
        <v>12.237870034236192</v>
      </c>
      <c r="CC30">
        <v>12.5280994391522</v>
      </c>
      <c r="CD30">
        <v>12.825904359401292</v>
      </c>
      <c r="CE30">
        <v>13.130498042307947</v>
      </c>
      <c r="CF30">
        <v>13.441411661741437</v>
      </c>
      <c r="CG30">
        <v>13.737185288831242</v>
      </c>
      <c r="CH30">
        <v>14.039914779998474</v>
      </c>
      <c r="CI30">
        <v>14.351976716375592</v>
      </c>
      <c r="CJ30">
        <v>14.672605673855337</v>
      </c>
      <c r="CK30">
        <v>15.00527679283652</v>
      </c>
      <c r="CL30">
        <v>15.351210924666415</v>
      </c>
      <c r="CM30">
        <v>15.702363736526168</v>
      </c>
      <c r="CN30">
        <v>16.079217279866121</v>
      </c>
      <c r="CO30">
        <v>16.475774733470516</v>
      </c>
      <c r="CP30">
        <v>16.894508917104723</v>
      </c>
    </row>
    <row r="31" spans="1:94" x14ac:dyDescent="0.25">
      <c r="A31" t="s">
        <v>21</v>
      </c>
      <c r="B31" t="s">
        <v>288</v>
      </c>
      <c r="C31" t="s">
        <v>10</v>
      </c>
      <c r="D31" t="s">
        <v>298</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0.154</v>
      </c>
      <c r="AI31">
        <v>0.125</v>
      </c>
      <c r="AJ31">
        <v>9.2999999999999999E-2</v>
      </c>
      <c r="AK31">
        <v>8.6999999999999994E-2</v>
      </c>
      <c r="AL31">
        <v>7.5999999999999998E-2</v>
      </c>
      <c r="AM31">
        <v>7.5999999999999998E-2</v>
      </c>
      <c r="AN31">
        <v>0.10299999999999999</v>
      </c>
      <c r="AO31">
        <v>0.10340000000000001</v>
      </c>
      <c r="AP31">
        <v>5.4600000000000003E-2</v>
      </c>
      <c r="AQ31">
        <v>3.2000000000000001E-2</v>
      </c>
      <c r="AR31">
        <v>1.1896E-2</v>
      </c>
      <c r="AS31">
        <v>1.4785E-2</v>
      </c>
      <c r="AT31">
        <v>1.4500000000000001E-2</v>
      </c>
      <c r="AU31">
        <v>1.5100000000000001E-2</v>
      </c>
      <c r="AV31">
        <v>1.1900000000000001E-2</v>
      </c>
      <c r="AW31">
        <v>1.1900000000000001E-2</v>
      </c>
      <c r="AX31">
        <v>2.6471000000000001E-2</v>
      </c>
      <c r="AY31">
        <v>1.9631999999999997E-2</v>
      </c>
      <c r="AZ31">
        <v>1.7066999999999999E-2</v>
      </c>
      <c r="BA31">
        <v>4.7340000000000004E-3</v>
      </c>
      <c r="BB31">
        <v>1.8800000000000001E-2</v>
      </c>
      <c r="BC31">
        <v>2.5999999999999999E-2</v>
      </c>
      <c r="BD31">
        <v>3.2000000000000001E-2</v>
      </c>
      <c r="BE31">
        <v>0.04</v>
      </c>
      <c r="BF31">
        <v>4.9700000000000001E-2</v>
      </c>
      <c r="BG31">
        <v>5.3999999999999999E-2</v>
      </c>
      <c r="BH31">
        <v>6.5200000000000008E-2</v>
      </c>
      <c r="BI31">
        <v>8.5009866600498696E-2</v>
      </c>
      <c r="BJ31">
        <v>7.2700312645916601E-2</v>
      </c>
      <c r="BK31">
        <v>0.10513861519052679</v>
      </c>
      <c r="BL31">
        <v>8.0966457173074144E-2</v>
      </c>
      <c r="BM31">
        <v>9.5018573732499265E-2</v>
      </c>
      <c r="BN31">
        <v>9.6194280036140181E-2</v>
      </c>
      <c r="BO31">
        <v>9.6116831241193995E-2</v>
      </c>
      <c r="BP31">
        <v>0.11336885023809606</v>
      </c>
      <c r="BQ31">
        <v>0.11807719340884835</v>
      </c>
      <c r="BR31">
        <v>0.12429828582678393</v>
      </c>
      <c r="BS31">
        <v>0.1300612182602025</v>
      </c>
      <c r="BT31">
        <v>0.13322956820763315</v>
      </c>
      <c r="BU31">
        <v>0.1368847306482219</v>
      </c>
      <c r="BV31">
        <v>0.13893782330061627</v>
      </c>
      <c r="BW31">
        <v>0.14094261179625517</v>
      </c>
      <c r="BX31">
        <v>0.14290875077193185</v>
      </c>
      <c r="BY31">
        <v>0.14485233714983431</v>
      </c>
      <c r="BZ31">
        <v>0.14676667505482224</v>
      </c>
      <c r="CA31">
        <v>0.1486391929529926</v>
      </c>
      <c r="CB31">
        <v>0.15046624101793343</v>
      </c>
      <c r="CC31">
        <v>0.1522559491952048</v>
      </c>
      <c r="CD31">
        <v>0.15400782534324878</v>
      </c>
      <c r="CE31">
        <v>0.15572047489258606</v>
      </c>
      <c r="CF31">
        <v>0.15739167353731365</v>
      </c>
      <c r="CG31">
        <v>0.15897056773943086</v>
      </c>
      <c r="CH31">
        <v>0.16048491212390323</v>
      </c>
      <c r="CI31">
        <v>0.16193570795000459</v>
      </c>
      <c r="CJ31">
        <v>0.1633340738490745</v>
      </c>
      <c r="CK31">
        <v>0.16468005727658158</v>
      </c>
      <c r="CL31">
        <v>0.16597418481841955</v>
      </c>
      <c r="CM31">
        <v>0.1672150036098041</v>
      </c>
      <c r="CN31">
        <v>0.16840013452119151</v>
      </c>
      <c r="CO31">
        <v>0.16953088956158718</v>
      </c>
      <c r="CP31">
        <v>0.17060806149985241</v>
      </c>
    </row>
    <row r="32" spans="1:94" x14ac:dyDescent="0.25">
      <c r="A32" t="s">
        <v>21</v>
      </c>
      <c r="B32" t="s">
        <v>288</v>
      </c>
      <c r="C32" t="s">
        <v>11</v>
      </c>
      <c r="D32" t="s">
        <v>299</v>
      </c>
      <c r="E32">
        <v>0.56699999999999995</v>
      </c>
      <c r="F32">
        <v>0.60909999999999986</v>
      </c>
      <c r="G32">
        <v>0.67830000000000001</v>
      </c>
      <c r="H32">
        <v>0.67200000000000004</v>
      </c>
      <c r="I32">
        <v>0.71469999999999989</v>
      </c>
      <c r="J32">
        <v>0.75009999999999988</v>
      </c>
      <c r="K32">
        <v>0.81740000000000002</v>
      </c>
      <c r="L32">
        <v>0.87230000000000008</v>
      </c>
      <c r="M32">
        <v>0.85680000000000001</v>
      </c>
      <c r="N32">
        <v>0.79230000000000012</v>
      </c>
      <c r="O32">
        <v>0.77090000000000003</v>
      </c>
      <c r="P32">
        <v>0.81859999999999999</v>
      </c>
      <c r="Q32">
        <v>1.0892999999999999</v>
      </c>
      <c r="R32">
        <v>1.0962000000000001</v>
      </c>
      <c r="S32">
        <v>0.89</v>
      </c>
      <c r="T32">
        <v>1.0087000000000002</v>
      </c>
      <c r="U32">
        <v>1.0800999999999998</v>
      </c>
      <c r="V32">
        <v>1.3671</v>
      </c>
      <c r="W32">
        <v>1.4967000000000001</v>
      </c>
      <c r="X32">
        <v>1.3702000000000001</v>
      </c>
      <c r="Y32">
        <v>1.6653</v>
      </c>
      <c r="Z32">
        <v>1.4259000000000002</v>
      </c>
      <c r="AA32">
        <v>1.7096</v>
      </c>
      <c r="AB32">
        <v>1.6709000000000001</v>
      </c>
      <c r="AC32">
        <v>1.3528</v>
      </c>
      <c r="AD32">
        <v>1.5723000000000003</v>
      </c>
      <c r="AE32">
        <v>2.2526999999999999</v>
      </c>
      <c r="AF32">
        <v>2.4985000000000004</v>
      </c>
      <c r="AG32">
        <v>2.1120999999999999</v>
      </c>
      <c r="AH32">
        <v>2.6417999999999999</v>
      </c>
      <c r="AI32">
        <v>3.1124999999999998</v>
      </c>
      <c r="AJ32">
        <v>2.7238000000000002</v>
      </c>
      <c r="AK32">
        <v>2.2905000000000002</v>
      </c>
      <c r="AL32">
        <v>3.0985999999999998</v>
      </c>
      <c r="AM32">
        <v>3.6443999999999996</v>
      </c>
      <c r="AN32">
        <v>3.2780999999999998</v>
      </c>
      <c r="AO32">
        <v>4.1059999999999999</v>
      </c>
      <c r="AP32">
        <v>4.0992000000000006</v>
      </c>
      <c r="AQ32">
        <v>4.0351000000000008</v>
      </c>
      <c r="AR32">
        <v>4.1055359999999999</v>
      </c>
      <c r="AS32">
        <v>4.8010520000000003</v>
      </c>
      <c r="AT32">
        <v>4.8358490000000005</v>
      </c>
      <c r="AU32">
        <v>5.8670659999999994</v>
      </c>
      <c r="AV32">
        <v>6.282114</v>
      </c>
      <c r="AW32">
        <v>6.284491</v>
      </c>
      <c r="AX32">
        <v>6.2260219999999995</v>
      </c>
      <c r="AY32">
        <v>7.3644499999999997</v>
      </c>
      <c r="AZ32">
        <v>5.4812200000000004</v>
      </c>
      <c r="BA32">
        <v>4.4164560000000002</v>
      </c>
      <c r="BB32">
        <v>5.7378200000000001</v>
      </c>
      <c r="BC32">
        <v>6.4450000000000012</v>
      </c>
      <c r="BD32">
        <v>6.319</v>
      </c>
      <c r="BE32">
        <v>7.0478000000000005</v>
      </c>
      <c r="BF32">
        <v>8.9222398560189333</v>
      </c>
      <c r="BG32">
        <v>10.605267496255118</v>
      </c>
      <c r="BH32">
        <v>10.060579405894281</v>
      </c>
      <c r="BI32">
        <v>10.750287189067253</v>
      </c>
      <c r="BJ32">
        <v>10.08708066388089</v>
      </c>
      <c r="BK32">
        <v>10.785650729631259</v>
      </c>
      <c r="BL32">
        <v>10.896300575069754</v>
      </c>
      <c r="BM32">
        <v>11.171332861572216</v>
      </c>
      <c r="BN32">
        <v>9.1229828875569634</v>
      </c>
      <c r="BO32">
        <v>9.3746021161621282</v>
      </c>
      <c r="BP32">
        <v>9.9359597001796853</v>
      </c>
      <c r="BQ32">
        <v>10.373961333314798</v>
      </c>
      <c r="BR32">
        <v>10.830482517170413</v>
      </c>
      <c r="BS32">
        <v>11.170207086442348</v>
      </c>
      <c r="BT32">
        <v>11.143118320421014</v>
      </c>
      <c r="BU32">
        <v>10.360029440966359</v>
      </c>
      <c r="BV32">
        <v>10.41008683882575</v>
      </c>
      <c r="BW32">
        <v>10.459292607411911</v>
      </c>
      <c r="BX32">
        <v>10.507615275280106</v>
      </c>
      <c r="BY32">
        <v>10.555022937909905</v>
      </c>
      <c r="BZ32">
        <v>10.601483295221836</v>
      </c>
      <c r="CA32">
        <v>10.646963688096125</v>
      </c>
      <c r="CB32">
        <v>10.691431133856689</v>
      </c>
      <c r="CC32">
        <v>10.734852360793695</v>
      </c>
      <c r="CD32">
        <v>10.777193841690483</v>
      </c>
      <c r="CE32">
        <v>10.818421826429242</v>
      </c>
      <c r="CF32">
        <v>10.858502373639313</v>
      </c>
      <c r="CG32">
        <v>10.89740138145531</v>
      </c>
      <c r="CH32">
        <v>10.935084617359983</v>
      </c>
      <c r="CI32">
        <v>10.971517747172165</v>
      </c>
      <c r="CJ32">
        <v>11.006666363149439</v>
      </c>
      <c r="CK32">
        <v>11.040496011275506</v>
      </c>
      <c r="CL32">
        <v>11.07297221769595</v>
      </c>
      <c r="CM32">
        <v>11.10406051436938</v>
      </c>
      <c r="CN32">
        <v>11.133726463900231</v>
      </c>
      <c r="CO32">
        <v>11.161935683620056</v>
      </c>
      <c r="CP32">
        <v>11.188653868889954</v>
      </c>
    </row>
    <row r="33" spans="1:94" x14ac:dyDescent="0.25">
      <c r="A33" t="s">
        <v>21</v>
      </c>
      <c r="B33" t="s">
        <v>288</v>
      </c>
      <c r="C33" t="s">
        <v>12</v>
      </c>
      <c r="D33" t="s">
        <v>300</v>
      </c>
      <c r="E33">
        <v>7.060000000000001E-2</v>
      </c>
      <c r="F33">
        <v>6.7399999999999988E-2</v>
      </c>
      <c r="G33">
        <v>8.5199999999999998E-2</v>
      </c>
      <c r="H33">
        <v>0.10670000000000002</v>
      </c>
      <c r="I33">
        <v>0.11280000000000001</v>
      </c>
      <c r="J33">
        <v>0.15409999999999999</v>
      </c>
      <c r="K33">
        <v>0.24549999999999994</v>
      </c>
      <c r="L33">
        <v>0.22389999999999999</v>
      </c>
      <c r="M33">
        <v>0.1777</v>
      </c>
      <c r="N33">
        <v>0.24479999999999996</v>
      </c>
      <c r="O33">
        <v>0.30049999999999999</v>
      </c>
      <c r="P33">
        <v>0.35779999999999995</v>
      </c>
      <c r="Q33">
        <v>0.42800000000000005</v>
      </c>
      <c r="R33">
        <v>0.36490000000000006</v>
      </c>
      <c r="S33">
        <v>0.27060000000000001</v>
      </c>
      <c r="T33">
        <v>0.4274</v>
      </c>
      <c r="U33">
        <v>0.54339999999999988</v>
      </c>
      <c r="V33">
        <v>0.62290000000000001</v>
      </c>
      <c r="W33">
        <v>0.6217999999999998</v>
      </c>
      <c r="X33">
        <v>0.70350000000000013</v>
      </c>
      <c r="Y33">
        <v>0.76419999999999999</v>
      </c>
      <c r="Z33">
        <v>0.72650000000000003</v>
      </c>
      <c r="AA33">
        <v>0.75600000000000001</v>
      </c>
      <c r="AB33">
        <v>0.97210000000000008</v>
      </c>
      <c r="AC33">
        <v>0.98280000000000023</v>
      </c>
      <c r="AD33">
        <v>1.0126000000000002</v>
      </c>
      <c r="AE33">
        <v>1.0405</v>
      </c>
      <c r="AF33">
        <v>1.1798000000000002</v>
      </c>
      <c r="AG33">
        <v>1.3462999999999998</v>
      </c>
      <c r="AH33">
        <v>1.4983</v>
      </c>
      <c r="AI33">
        <v>1.5189000000000001</v>
      </c>
      <c r="AJ33">
        <v>1.0615999999999999</v>
      </c>
      <c r="AK33">
        <v>1.1073</v>
      </c>
      <c r="AL33">
        <v>1.3222</v>
      </c>
      <c r="AM33">
        <v>1.3428</v>
      </c>
      <c r="AN33">
        <v>1.2501</v>
      </c>
      <c r="AO33">
        <v>1.6034999999999999</v>
      </c>
      <c r="AP33">
        <v>1.6026999999999998</v>
      </c>
      <c r="AQ33">
        <v>2.0257999999999998</v>
      </c>
      <c r="AR33">
        <v>1.9104589999999999</v>
      </c>
      <c r="AS33">
        <v>2.0329929999999998</v>
      </c>
      <c r="AT33">
        <v>1.9419519999999997</v>
      </c>
      <c r="AU33">
        <v>1.983873</v>
      </c>
      <c r="AV33">
        <v>2.529871</v>
      </c>
      <c r="AW33">
        <v>2.7812309999999996</v>
      </c>
      <c r="AX33">
        <v>2.7719359999999997</v>
      </c>
      <c r="AY33">
        <v>3.0780340000000006</v>
      </c>
      <c r="AZ33">
        <v>3.6083319999999999</v>
      </c>
      <c r="BA33">
        <v>3.9202919999999994</v>
      </c>
      <c r="BB33">
        <v>4.0252460000000001</v>
      </c>
      <c r="BC33">
        <v>3.1241999999999996</v>
      </c>
      <c r="BD33">
        <v>2.3552</v>
      </c>
      <c r="BE33">
        <v>2.5609000000000002</v>
      </c>
      <c r="BF33">
        <v>3.1472162207566639</v>
      </c>
      <c r="BG33">
        <v>3.0452613476331765</v>
      </c>
      <c r="BH33">
        <v>3.1173815011963035</v>
      </c>
      <c r="BI33">
        <v>3.3420683083332352</v>
      </c>
      <c r="BJ33">
        <v>3.2453671587287056</v>
      </c>
      <c r="BK33">
        <v>3.1976520942253415</v>
      </c>
      <c r="BL33">
        <v>3.8595482013492179</v>
      </c>
      <c r="BM33">
        <v>3.5304961746667933</v>
      </c>
      <c r="BN33">
        <v>2.9529818012522595</v>
      </c>
      <c r="BO33">
        <v>2.9005471602332489</v>
      </c>
      <c r="BP33">
        <v>2.9036551576645775</v>
      </c>
      <c r="BQ33">
        <v>2.8409269489674682</v>
      </c>
      <c r="BR33">
        <v>2.807528278545981</v>
      </c>
      <c r="BS33">
        <v>2.6945153675865083</v>
      </c>
      <c r="BT33">
        <v>2.8919465513509506</v>
      </c>
      <c r="BU33">
        <v>3.2574744775733944</v>
      </c>
      <c r="BV33">
        <v>3.3200083475099982</v>
      </c>
      <c r="BW33">
        <v>3.3801758796236521</v>
      </c>
      <c r="BX33">
        <v>3.4385135276234289</v>
      </c>
      <c r="BY33">
        <v>3.4958872058152837</v>
      </c>
      <c r="BZ33">
        <v>3.5525381718770048</v>
      </c>
      <c r="CA33">
        <v>3.6084640210922578</v>
      </c>
      <c r="CB33">
        <v>3.6622707960687948</v>
      </c>
      <c r="CC33">
        <v>3.7152996711705946</v>
      </c>
      <c r="CD33">
        <v>3.7675458531272912</v>
      </c>
      <c r="CE33">
        <v>3.8191706299053627</v>
      </c>
      <c r="CF33">
        <v>3.869902800616396</v>
      </c>
      <c r="CG33">
        <v>3.9165089560852682</v>
      </c>
      <c r="CH33">
        <v>3.9604657511788606</v>
      </c>
      <c r="CI33">
        <v>4.0019318189296351</v>
      </c>
      <c r="CJ33">
        <v>4.0416115917119448</v>
      </c>
      <c r="CK33">
        <v>4.079510940703388</v>
      </c>
      <c r="CL33">
        <v>4.1156435072485378</v>
      </c>
      <c r="CM33">
        <v>4.1506142104931021</v>
      </c>
      <c r="CN33">
        <v>4.1835617075595017</v>
      </c>
      <c r="CO33">
        <v>4.2144836934436407</v>
      </c>
      <c r="CP33">
        <v>4.2433544387106483</v>
      </c>
    </row>
    <row r="34" spans="1:94" x14ac:dyDescent="0.25">
      <c r="A34" t="s">
        <v>21</v>
      </c>
      <c r="B34" t="s">
        <v>288</v>
      </c>
      <c r="C34" t="s">
        <v>13</v>
      </c>
      <c r="D34" t="s">
        <v>301</v>
      </c>
      <c r="E34">
        <v>4.7E-2</v>
      </c>
      <c r="F34">
        <v>3.7899999999999989E-2</v>
      </c>
      <c r="G34">
        <v>4.6800000000000001E-2</v>
      </c>
      <c r="H34">
        <v>4.5599999999999995E-2</v>
      </c>
      <c r="I34">
        <v>7.8200000000000006E-2</v>
      </c>
      <c r="J34">
        <v>6.7500000000000004E-2</v>
      </c>
      <c r="K34">
        <v>0.10100000000000001</v>
      </c>
      <c r="L34">
        <v>0.13589999999999999</v>
      </c>
      <c r="M34">
        <v>0.13300000000000001</v>
      </c>
      <c r="N34">
        <v>0.17900000000000002</v>
      </c>
      <c r="O34">
        <v>0.14679999999999999</v>
      </c>
      <c r="P34">
        <v>0.21499999999999997</v>
      </c>
      <c r="Q34">
        <v>0.26450000000000001</v>
      </c>
      <c r="R34">
        <v>0.25479999999999997</v>
      </c>
      <c r="S34">
        <v>0.23549999999999999</v>
      </c>
      <c r="T34">
        <v>0.2495</v>
      </c>
      <c r="U34">
        <v>0.30910000000000004</v>
      </c>
      <c r="V34">
        <v>0.37689999999999996</v>
      </c>
      <c r="W34">
        <v>0.46769999999999995</v>
      </c>
      <c r="X34">
        <v>0.4798</v>
      </c>
      <c r="Y34">
        <v>0.4546</v>
      </c>
      <c r="Z34">
        <v>0.41060000000000008</v>
      </c>
      <c r="AA34">
        <v>0.49839999999999995</v>
      </c>
      <c r="AB34">
        <v>0.60589999999999999</v>
      </c>
      <c r="AC34">
        <v>0.60739999999999983</v>
      </c>
      <c r="AD34">
        <v>0.65770000000000006</v>
      </c>
      <c r="AE34">
        <v>0.81629999999999991</v>
      </c>
      <c r="AF34">
        <v>1.0148999999999999</v>
      </c>
      <c r="AG34">
        <v>0.9867999999999999</v>
      </c>
      <c r="AH34">
        <v>1.0660000000000003</v>
      </c>
      <c r="AI34">
        <v>1.0438000000000001</v>
      </c>
      <c r="AJ34">
        <v>1.1074999999999999</v>
      </c>
      <c r="AK34">
        <v>1.1294999999999999</v>
      </c>
      <c r="AL34">
        <v>1.4092</v>
      </c>
      <c r="AM34">
        <v>1.393</v>
      </c>
      <c r="AN34">
        <v>1.4464999999999999</v>
      </c>
      <c r="AO34">
        <v>1.4664999999999999</v>
      </c>
      <c r="AP34">
        <v>1.6517999999999999</v>
      </c>
      <c r="AQ34">
        <v>1.7903</v>
      </c>
      <c r="AR34">
        <v>1.7570790000000001</v>
      </c>
      <c r="AS34">
        <v>1.8596569999999997</v>
      </c>
      <c r="AT34">
        <v>1.8611799999999998</v>
      </c>
      <c r="AU34">
        <v>2.1994285900000001</v>
      </c>
      <c r="AV34">
        <v>2.5693342299999999</v>
      </c>
      <c r="AW34">
        <v>2.2090392200000002</v>
      </c>
      <c r="AX34">
        <v>2.5035937100000001</v>
      </c>
      <c r="AY34">
        <v>2.8618429999999999</v>
      </c>
      <c r="AZ34">
        <v>2.727687</v>
      </c>
      <c r="BA34">
        <v>2.0564830000000001</v>
      </c>
      <c r="BB34">
        <v>3.2394989999999999</v>
      </c>
      <c r="BC34">
        <v>3.8660320000000006</v>
      </c>
      <c r="BD34">
        <v>3.4818320000000003</v>
      </c>
      <c r="BE34">
        <v>4.2112319999999999</v>
      </c>
      <c r="BF34">
        <v>4.464842447766137</v>
      </c>
      <c r="BG34">
        <v>4.030536735157968</v>
      </c>
      <c r="BH34">
        <v>4.2703272716460701</v>
      </c>
      <c r="BI34">
        <v>4.8026351384574193</v>
      </c>
      <c r="BJ34">
        <v>5.0124186347235833</v>
      </c>
      <c r="BK34">
        <v>3.829190225646693</v>
      </c>
      <c r="BL34">
        <v>4.5984712336474267</v>
      </c>
      <c r="BM34">
        <v>4.721683855075101</v>
      </c>
      <c r="BN34">
        <v>4.6918315406588516</v>
      </c>
      <c r="BO34">
        <v>5.0179810107342622</v>
      </c>
      <c r="BP34">
        <v>5.1713131012730029</v>
      </c>
      <c r="BQ34">
        <v>5.3573127914801955</v>
      </c>
      <c r="BR34">
        <v>5.5870694844940463</v>
      </c>
      <c r="BS34">
        <v>5.8149710907833425</v>
      </c>
      <c r="BT34">
        <v>5.7478167674833287</v>
      </c>
      <c r="BU34">
        <v>5.9030493647405589</v>
      </c>
      <c r="BV34">
        <v>6.0379380214293263</v>
      </c>
      <c r="BW34">
        <v>6.1746676989760223</v>
      </c>
      <c r="BX34">
        <v>6.3136195449205852</v>
      </c>
      <c r="BY34">
        <v>6.4526707878928136</v>
      </c>
      <c r="BZ34">
        <v>6.5918402236747005</v>
      </c>
      <c r="CA34">
        <v>6.7297246870901466</v>
      </c>
      <c r="CB34">
        <v>6.8656303787651449</v>
      </c>
      <c r="CC34">
        <v>7.0003745642067861</v>
      </c>
      <c r="CD34">
        <v>7.1303355767502676</v>
      </c>
      <c r="CE34">
        <v>7.259162454246245</v>
      </c>
      <c r="CF34">
        <v>7.3858668679743174</v>
      </c>
      <c r="CG34">
        <v>7.5073611063913201</v>
      </c>
      <c r="CH34">
        <v>7.6242347966048456</v>
      </c>
      <c r="CI34">
        <v>7.7372419108788257</v>
      </c>
      <c r="CJ34">
        <v>7.8473231371240777</v>
      </c>
      <c r="CK34">
        <v>7.9522073248814777</v>
      </c>
      <c r="CL34">
        <v>8.053996066022437</v>
      </c>
      <c r="CM34">
        <v>8.1548665868248342</v>
      </c>
      <c r="CN34">
        <v>8.2495202163367214</v>
      </c>
      <c r="CO34">
        <v>8.3412259219131855</v>
      </c>
      <c r="CP34">
        <v>8.4297921491827505</v>
      </c>
    </row>
    <row r="35" spans="1:94" x14ac:dyDescent="0.25">
      <c r="A35" t="s">
        <v>21</v>
      </c>
      <c r="B35" t="s">
        <v>288</v>
      </c>
      <c r="C35" t="s">
        <v>14</v>
      </c>
      <c r="D35" t="s">
        <v>302</v>
      </c>
      <c r="E35">
        <v>1.1599999999999997E-2</v>
      </c>
      <c r="F35">
        <v>1.0899999999999998E-2</v>
      </c>
      <c r="G35">
        <v>2.1500000000000005E-2</v>
      </c>
      <c r="H35">
        <v>1.52E-2</v>
      </c>
      <c r="I35">
        <v>1.6299999999999999E-2</v>
      </c>
      <c r="J35">
        <v>1.9100000000000002E-2</v>
      </c>
      <c r="K35">
        <v>2.2200000000000001E-2</v>
      </c>
      <c r="L35">
        <v>2.7100000000000003E-2</v>
      </c>
      <c r="M35">
        <v>2.7499999999999997E-2</v>
      </c>
      <c r="N35">
        <v>3.6499999999999998E-2</v>
      </c>
      <c r="O35">
        <v>3.78E-2</v>
      </c>
      <c r="P35">
        <v>5.4800000000000001E-2</v>
      </c>
      <c r="Q35">
        <v>4.2900000000000001E-2</v>
      </c>
      <c r="R35">
        <v>4.710000000000001E-2</v>
      </c>
      <c r="S35">
        <v>4.7699999999999992E-2</v>
      </c>
      <c r="T35">
        <v>5.9600000000000007E-2</v>
      </c>
      <c r="U35">
        <v>5.7000000000000009E-2</v>
      </c>
      <c r="V35">
        <v>5.9699999999999989E-2</v>
      </c>
      <c r="W35">
        <v>6.5100000000000005E-2</v>
      </c>
      <c r="X35">
        <v>7.0799999999999988E-2</v>
      </c>
      <c r="Y35">
        <v>6.7099999999999993E-2</v>
      </c>
      <c r="Z35">
        <v>0.08</v>
      </c>
      <c r="AA35">
        <v>8.6599999999999983E-2</v>
      </c>
      <c r="AB35">
        <v>9.4599999999999976E-2</v>
      </c>
      <c r="AC35">
        <v>0.1171</v>
      </c>
      <c r="AD35">
        <v>0.1263</v>
      </c>
      <c r="AE35">
        <v>0.13620000000000002</v>
      </c>
      <c r="AF35">
        <v>0.13119999999999998</v>
      </c>
      <c r="AG35">
        <v>0.14529999999999998</v>
      </c>
      <c r="AH35">
        <v>0.16</v>
      </c>
      <c r="AI35">
        <v>0.14180000000000001</v>
      </c>
      <c r="AJ35">
        <v>0.1545</v>
      </c>
      <c r="AK35">
        <v>0.17320000000000002</v>
      </c>
      <c r="AL35">
        <v>0.13350000000000001</v>
      </c>
      <c r="AM35">
        <v>0.14050000000000001</v>
      </c>
      <c r="AN35">
        <v>0.15140000000000001</v>
      </c>
      <c r="AO35">
        <v>0.14360000000000003</v>
      </c>
      <c r="AP35">
        <v>0.16390000000000002</v>
      </c>
      <c r="AQ35">
        <v>0.15819999999999998</v>
      </c>
      <c r="AR35">
        <v>0.168154</v>
      </c>
      <c r="AS35">
        <v>0.14589100000000002</v>
      </c>
      <c r="AT35">
        <v>0.15970700000000002</v>
      </c>
      <c r="AU35">
        <v>0.14666499999999999</v>
      </c>
      <c r="AV35">
        <v>0.14929499999999998</v>
      </c>
      <c r="AW35">
        <v>0.15434099999999998</v>
      </c>
      <c r="AX35">
        <v>0.13957700000000001</v>
      </c>
      <c r="AY35">
        <v>0.19642899999999996</v>
      </c>
      <c r="AZ35">
        <v>0.17635399999999998</v>
      </c>
      <c r="BA35">
        <v>0.13831499999999999</v>
      </c>
      <c r="BB35">
        <v>0.17477800000000002</v>
      </c>
      <c r="BC35">
        <v>0.18710000000000002</v>
      </c>
      <c r="BD35">
        <v>0.18330000000000002</v>
      </c>
      <c r="BE35">
        <v>0.1918</v>
      </c>
      <c r="BF35">
        <v>0.20412617849764236</v>
      </c>
      <c r="BG35">
        <v>0.22496836535286591</v>
      </c>
      <c r="BH35">
        <v>0.22952372405659538</v>
      </c>
      <c r="BI35">
        <v>0.25340092889911736</v>
      </c>
      <c r="BJ35">
        <v>0.24659189310738336</v>
      </c>
      <c r="BK35">
        <v>0.27689633609217579</v>
      </c>
      <c r="BL35">
        <v>0.27003364455762119</v>
      </c>
      <c r="BM35">
        <v>0.33807707759370292</v>
      </c>
      <c r="BN35">
        <v>0.29243790983841822</v>
      </c>
      <c r="BO35">
        <v>0.301759685486994</v>
      </c>
      <c r="BP35">
        <v>0.32387811040739073</v>
      </c>
      <c r="BQ35">
        <v>0.32141850648267434</v>
      </c>
      <c r="BR35">
        <v>0.32498310575162409</v>
      </c>
      <c r="BS35">
        <v>0.33664783087182432</v>
      </c>
      <c r="BT35">
        <v>0.33677731684041595</v>
      </c>
      <c r="BU35">
        <v>0.45461397176126461</v>
      </c>
      <c r="BV35">
        <v>0.46198453150207075</v>
      </c>
      <c r="BW35">
        <v>0.46916180813708047</v>
      </c>
      <c r="BX35">
        <v>0.47624505730666555</v>
      </c>
      <c r="BY35">
        <v>0.48349574617928442</v>
      </c>
      <c r="BZ35">
        <v>0.49030834110721278</v>
      </c>
      <c r="CA35">
        <v>0.49702877988413385</v>
      </c>
      <c r="CB35">
        <v>0.50360839056969087</v>
      </c>
      <c r="CC35">
        <v>0.51003466877212711</v>
      </c>
      <c r="CD35">
        <v>0.51631068251171619</v>
      </c>
      <c r="CE35">
        <v>0.52242506079918272</v>
      </c>
      <c r="CF35">
        <v>0.52837543900728812</v>
      </c>
      <c r="CG35">
        <v>0.5339080557038961</v>
      </c>
      <c r="CH35">
        <v>0.53899950641781069</v>
      </c>
      <c r="CI35">
        <v>0.5436253851211138</v>
      </c>
      <c r="CJ35">
        <v>0.54773353586974405</v>
      </c>
      <c r="CK35">
        <v>0.55132402757074561</v>
      </c>
      <c r="CL35">
        <v>0.55437047516832727</v>
      </c>
      <c r="CM35">
        <v>0.55721094329459187</v>
      </c>
      <c r="CN35">
        <v>0.56012409499246896</v>
      </c>
      <c r="CO35">
        <v>0.5624326522940718</v>
      </c>
      <c r="CP35">
        <v>0.56409210734531989</v>
      </c>
    </row>
    <row r="36" spans="1:94" x14ac:dyDescent="0.25">
      <c r="A36" t="s">
        <v>21</v>
      </c>
      <c r="B36" t="s">
        <v>288</v>
      </c>
      <c r="C36" t="s">
        <v>15</v>
      </c>
      <c r="D36" t="s">
        <v>303</v>
      </c>
      <c r="E36">
        <v>1.1364000000000001</v>
      </c>
      <c r="F36">
        <v>1.2592000000000001</v>
      </c>
      <c r="G36">
        <v>1.3414000000000001</v>
      </c>
      <c r="H36">
        <v>1.8588</v>
      </c>
      <c r="I36">
        <v>2.3615999999999997</v>
      </c>
      <c r="J36">
        <v>2.5371999999999999</v>
      </c>
      <c r="K36">
        <v>2.9559000000000002</v>
      </c>
      <c r="L36">
        <v>3.1604000000000001</v>
      </c>
      <c r="M36">
        <v>3.4470000000000001</v>
      </c>
      <c r="N36">
        <v>3.8921000000000006</v>
      </c>
      <c r="O36">
        <v>4.2915000000000001</v>
      </c>
      <c r="P36">
        <v>4.9403999999999995</v>
      </c>
      <c r="Q36">
        <v>5.5196000000000005</v>
      </c>
      <c r="R36">
        <v>5.8159000000000001</v>
      </c>
      <c r="S36">
        <v>7.4648999999999992</v>
      </c>
      <c r="T36">
        <v>7.6524999999999999</v>
      </c>
      <c r="U36">
        <v>7.3703999999999983</v>
      </c>
      <c r="V36">
        <v>7.4550000000000001</v>
      </c>
      <c r="W36">
        <v>6.4357999999999995</v>
      </c>
      <c r="X36">
        <v>6.8363999999999985</v>
      </c>
      <c r="Y36">
        <v>7.0456000000000012</v>
      </c>
      <c r="Z36">
        <v>6.9428000000000001</v>
      </c>
      <c r="AA36">
        <v>8.2972999999999999</v>
      </c>
      <c r="AB36">
        <v>8.1718999999999991</v>
      </c>
      <c r="AC36">
        <v>8.7637999999999998</v>
      </c>
      <c r="AD36">
        <v>8.6428999999999991</v>
      </c>
      <c r="AE36">
        <v>8.9072000000000013</v>
      </c>
      <c r="AF36">
        <v>8.8608999999999991</v>
      </c>
      <c r="AG36">
        <v>7.9364999999999997</v>
      </c>
      <c r="AH36">
        <v>5.4061000000000003</v>
      </c>
      <c r="AI36">
        <v>4.7976000000000001</v>
      </c>
      <c r="AJ36">
        <v>3.3884000000000003</v>
      </c>
      <c r="AK36">
        <v>1.8082</v>
      </c>
      <c r="AL36">
        <v>1.3637000000000001</v>
      </c>
      <c r="AM36">
        <v>1.3055000000000001</v>
      </c>
      <c r="AN36">
        <v>1.2529000000000001</v>
      </c>
      <c r="AO36">
        <v>1.3778000000000001</v>
      </c>
      <c r="AP36">
        <v>1.2562</v>
      </c>
      <c r="AQ36">
        <v>1.1747999999999998</v>
      </c>
      <c r="AR36">
        <v>1.180817</v>
      </c>
      <c r="AS36">
        <v>1.1600139999999999</v>
      </c>
      <c r="AT36">
        <v>1.1891240000000001</v>
      </c>
      <c r="AU36">
        <v>1.2175149999999999</v>
      </c>
      <c r="AV36">
        <v>1.3248879999999998</v>
      </c>
      <c r="AW36">
        <v>1.3812350000000002</v>
      </c>
      <c r="AX36">
        <v>1.4985700000000002</v>
      </c>
      <c r="AY36">
        <v>1.7523</v>
      </c>
      <c r="AZ36">
        <v>1.5559000000000001</v>
      </c>
      <c r="BA36">
        <v>1.5797999999999999</v>
      </c>
      <c r="BB36">
        <v>1.835</v>
      </c>
      <c r="BC36">
        <v>1.8854000000000002</v>
      </c>
      <c r="BD36">
        <v>1.9652000000000001</v>
      </c>
      <c r="BE36">
        <v>1.8968999999999998</v>
      </c>
      <c r="BF36">
        <v>1.8181999999999998</v>
      </c>
      <c r="BG36">
        <v>1.7470999999999999</v>
      </c>
      <c r="BH36">
        <v>1.7323000000000002</v>
      </c>
      <c r="BI36">
        <v>1.7926999999999997</v>
      </c>
      <c r="BJ36">
        <v>1.9343000000000001</v>
      </c>
      <c r="BK36">
        <v>1.9324000000000001</v>
      </c>
      <c r="BL36">
        <v>2.092056907955703</v>
      </c>
      <c r="BM36">
        <v>2.1021955206911715</v>
      </c>
      <c r="BN36">
        <v>1.916018269930515</v>
      </c>
      <c r="BO36">
        <v>1.8092212193442079</v>
      </c>
      <c r="BP36">
        <v>2.1553035823064111</v>
      </c>
      <c r="BQ36">
        <v>2.3227970596263945</v>
      </c>
      <c r="BR36">
        <v>2.4295614647967549</v>
      </c>
      <c r="BS36">
        <v>2.4751244346387069</v>
      </c>
      <c r="BT36">
        <v>2.4365210673991133</v>
      </c>
      <c r="BU36">
        <v>2.4859033423579469</v>
      </c>
      <c r="BV36">
        <v>2.5144496838507759</v>
      </c>
      <c r="BW36">
        <v>2.543908682084826</v>
      </c>
      <c r="BX36">
        <v>2.5744853723309316</v>
      </c>
      <c r="BY36">
        <v>2.6065679696271613</v>
      </c>
      <c r="BZ36">
        <v>2.6403055357508505</v>
      </c>
      <c r="CA36">
        <v>2.6757556621048995</v>
      </c>
      <c r="CB36">
        <v>2.7123202335295207</v>
      </c>
      <c r="CC36">
        <v>2.7497904109140281</v>
      </c>
      <c r="CD36">
        <v>2.7879922616429629</v>
      </c>
      <c r="CE36">
        <v>2.8267486418283183</v>
      </c>
      <c r="CF36">
        <v>2.8563657664219604</v>
      </c>
      <c r="CG36">
        <v>2.8855154800741558</v>
      </c>
      <c r="CH36">
        <v>2.9143008621308573</v>
      </c>
      <c r="CI36">
        <v>2.9428229075951671</v>
      </c>
      <c r="CJ36">
        <v>2.9714005281934259</v>
      </c>
      <c r="CK36">
        <v>2.9999748665741581</v>
      </c>
      <c r="CL36">
        <v>3.121019412023434</v>
      </c>
      <c r="CM36">
        <v>3.1270376845774073</v>
      </c>
      <c r="CN36">
        <v>3.133227166368139</v>
      </c>
      <c r="CO36">
        <v>3.139702495784106</v>
      </c>
      <c r="CP36">
        <v>3.1463444816263753</v>
      </c>
    </row>
    <row r="37" spans="1:94" x14ac:dyDescent="0.25">
      <c r="A37" t="s">
        <v>21</v>
      </c>
      <c r="B37" t="s">
        <v>288</v>
      </c>
      <c r="C37" t="s">
        <v>16</v>
      </c>
      <c r="D37" t="s">
        <v>304</v>
      </c>
      <c r="E37">
        <v>0.94479999999999997</v>
      </c>
      <c r="F37">
        <v>0.90410000000000001</v>
      </c>
      <c r="G37">
        <v>0.93979999999999986</v>
      </c>
      <c r="H37">
        <v>0.96329999999999993</v>
      </c>
      <c r="I37">
        <v>0.95120000000000016</v>
      </c>
      <c r="J37">
        <v>1.0043</v>
      </c>
      <c r="K37">
        <v>1.0365</v>
      </c>
      <c r="L37">
        <v>1.0644</v>
      </c>
      <c r="M37">
        <v>1.0866</v>
      </c>
      <c r="N37">
        <v>1.1304000000000001</v>
      </c>
      <c r="O37">
        <v>1.1177000000000001</v>
      </c>
      <c r="P37">
        <v>1.1775</v>
      </c>
      <c r="Q37">
        <v>1.2746</v>
      </c>
      <c r="R37">
        <v>0.99909999999999999</v>
      </c>
      <c r="S37">
        <v>1.0643000000000002</v>
      </c>
      <c r="T37">
        <v>1.0811999999999999</v>
      </c>
      <c r="U37">
        <v>1.1405999999999998</v>
      </c>
      <c r="V37">
        <v>1.1735</v>
      </c>
      <c r="W37">
        <v>1.1798</v>
      </c>
      <c r="X37">
        <v>1.0834999999999999</v>
      </c>
      <c r="Y37">
        <v>1.1240999999999999</v>
      </c>
      <c r="Z37">
        <v>1.2094</v>
      </c>
      <c r="AA37">
        <v>1.2487000000000001</v>
      </c>
      <c r="AB37">
        <v>1.2203000000000002</v>
      </c>
      <c r="AC37">
        <v>1.1429</v>
      </c>
      <c r="AD37">
        <v>1.2050000000000001</v>
      </c>
      <c r="AE37">
        <v>1.1591</v>
      </c>
      <c r="AF37">
        <v>1.139</v>
      </c>
      <c r="AG37">
        <v>1.1306999999999998</v>
      </c>
      <c r="AH37">
        <v>1.6020000000000001</v>
      </c>
      <c r="AI37">
        <v>1.4565999999999997</v>
      </c>
      <c r="AJ37">
        <v>1.0949</v>
      </c>
      <c r="AK37">
        <v>1.05</v>
      </c>
      <c r="AL37">
        <v>1.0501999999999998</v>
      </c>
      <c r="AM37">
        <v>1.0185</v>
      </c>
      <c r="AN37">
        <v>1.0187999999999999</v>
      </c>
      <c r="AO37">
        <v>1.0034000000000001</v>
      </c>
      <c r="AP37">
        <v>0.95010000000000006</v>
      </c>
      <c r="AQ37">
        <v>0.8982</v>
      </c>
      <c r="AR37">
        <v>0.84270199999999995</v>
      </c>
      <c r="AS37">
        <v>0.81446499999999988</v>
      </c>
      <c r="AT37">
        <v>0.80567400000000011</v>
      </c>
      <c r="AU37">
        <v>0.7735209999999999</v>
      </c>
      <c r="AV37">
        <v>0.73921300000000001</v>
      </c>
      <c r="AW37">
        <v>0.6945889999999999</v>
      </c>
      <c r="AX37">
        <v>0.68649099999999996</v>
      </c>
      <c r="AY37">
        <v>0.69120000000000004</v>
      </c>
      <c r="AZ37">
        <v>0.4667</v>
      </c>
      <c r="BA37">
        <v>0.56759999999999999</v>
      </c>
      <c r="BB37">
        <v>0.57650000000000001</v>
      </c>
      <c r="BC37">
        <v>0.60780000000000001</v>
      </c>
      <c r="BD37">
        <v>0.62109999999999999</v>
      </c>
      <c r="BE37">
        <v>0.62929999999999997</v>
      </c>
      <c r="BF37">
        <v>0.65410000000000001</v>
      </c>
      <c r="BG37">
        <v>0.66089999999999993</v>
      </c>
      <c r="BH37">
        <v>0.69379999999999997</v>
      </c>
      <c r="BI37">
        <v>0.68910000000000005</v>
      </c>
      <c r="BJ37">
        <v>0.69579999999999997</v>
      </c>
      <c r="BK37">
        <v>0.67920000000000003</v>
      </c>
      <c r="BL37">
        <v>0.7367999999999999</v>
      </c>
      <c r="BM37">
        <v>0.69836906857119474</v>
      </c>
      <c r="BN37">
        <v>0.67031485464321017</v>
      </c>
      <c r="BO37">
        <v>0.65206276930810581</v>
      </c>
      <c r="BP37">
        <v>0.62293532606176338</v>
      </c>
      <c r="BQ37">
        <v>0.64481335518284444</v>
      </c>
      <c r="BR37">
        <v>0.6466660720225843</v>
      </c>
      <c r="BS37">
        <v>0.65031737494156916</v>
      </c>
      <c r="BT37">
        <v>0.65544248922264947</v>
      </c>
      <c r="BU37">
        <v>0.68934160208607886</v>
      </c>
      <c r="BV37">
        <v>0.68454512520179633</v>
      </c>
      <c r="BW37">
        <v>0.67969867355355118</v>
      </c>
      <c r="BX37">
        <v>0.67480224714134351</v>
      </c>
      <c r="BY37">
        <v>0.66985584596517367</v>
      </c>
      <c r="BZ37">
        <v>0.66485947002504087</v>
      </c>
      <c r="CA37">
        <v>0.65981311932094588</v>
      </c>
      <c r="CB37">
        <v>0.65471679385288839</v>
      </c>
      <c r="CC37">
        <v>0.64957049362086838</v>
      </c>
      <c r="CD37">
        <v>0.64437421862488586</v>
      </c>
      <c r="CE37">
        <v>0.63912796886494094</v>
      </c>
      <c r="CF37">
        <v>0.63383174434103262</v>
      </c>
      <c r="CG37">
        <v>0.62848554505316256</v>
      </c>
      <c r="CH37">
        <v>0.62308937100133033</v>
      </c>
      <c r="CI37">
        <v>0.61764322218553536</v>
      </c>
      <c r="CJ37">
        <v>0.61214709860577776</v>
      </c>
      <c r="CK37">
        <v>0.6066010002620581</v>
      </c>
      <c r="CL37">
        <v>0.60100492715437537</v>
      </c>
      <c r="CM37">
        <v>0.59535887928273068</v>
      </c>
      <c r="CN37">
        <v>0.58966285664712303</v>
      </c>
      <c r="CO37">
        <v>0.58391685924755321</v>
      </c>
      <c r="CP37">
        <v>0.57812088708402087</v>
      </c>
    </row>
    <row r="38" spans="1:94" x14ac:dyDescent="0.25">
      <c r="A38" t="s">
        <v>21</v>
      </c>
      <c r="B38" t="s">
        <v>288</v>
      </c>
      <c r="C38" t="s">
        <v>17</v>
      </c>
      <c r="D38" t="s">
        <v>305</v>
      </c>
      <c r="E38">
        <v>0.34239999999999998</v>
      </c>
      <c r="F38">
        <v>0.33460000000000001</v>
      </c>
      <c r="G38">
        <v>0.40229999999999994</v>
      </c>
      <c r="H38">
        <v>0.43339999999999995</v>
      </c>
      <c r="I38">
        <v>0.42719999999999997</v>
      </c>
      <c r="J38">
        <v>0.4602</v>
      </c>
      <c r="K38">
        <v>0.50329999999999997</v>
      </c>
      <c r="L38">
        <v>0.53289999999999993</v>
      </c>
      <c r="M38">
        <v>0.57189999999999996</v>
      </c>
      <c r="N38">
        <v>0.66270000000000007</v>
      </c>
      <c r="O38">
        <v>0.71499999999999997</v>
      </c>
      <c r="P38">
        <v>0.76630000000000009</v>
      </c>
      <c r="Q38">
        <v>0.75639999999999996</v>
      </c>
      <c r="R38">
        <v>0.71160000000000001</v>
      </c>
      <c r="S38">
        <v>0.73770000000000002</v>
      </c>
      <c r="T38">
        <v>0.81669999999999998</v>
      </c>
      <c r="U38">
        <v>0.87340000000000007</v>
      </c>
      <c r="V38">
        <v>0.98240000000000005</v>
      </c>
      <c r="W38">
        <v>1.0073000000000001</v>
      </c>
      <c r="X38">
        <v>0.9536</v>
      </c>
      <c r="Y38">
        <v>0.93039999999999989</v>
      </c>
      <c r="Z38">
        <v>0.96110000000000007</v>
      </c>
      <c r="AA38">
        <v>0.98690000000000011</v>
      </c>
      <c r="AB38">
        <v>1.0367</v>
      </c>
      <c r="AC38">
        <v>1.0644</v>
      </c>
      <c r="AD38">
        <v>1.151</v>
      </c>
      <c r="AE38">
        <v>1.1704000000000001</v>
      </c>
      <c r="AF38">
        <v>1.18</v>
      </c>
      <c r="AG38">
        <v>1.0517999999999998</v>
      </c>
      <c r="AH38">
        <v>1.0352000000000001</v>
      </c>
      <c r="AI38">
        <v>1.0634999999999999</v>
      </c>
      <c r="AJ38">
        <v>0.94179999999999997</v>
      </c>
      <c r="AK38">
        <v>0.98050000000000015</v>
      </c>
      <c r="AL38">
        <v>1.0272000000000001</v>
      </c>
      <c r="AM38">
        <v>1.0266999999999999</v>
      </c>
      <c r="AN38">
        <v>1.1091</v>
      </c>
      <c r="AO38">
        <v>1.1093</v>
      </c>
      <c r="AP38">
        <v>1.1211</v>
      </c>
      <c r="AQ38">
        <v>1.1165999999999998</v>
      </c>
      <c r="AR38">
        <v>1.087685</v>
      </c>
      <c r="AS38">
        <v>1.071394</v>
      </c>
      <c r="AT38">
        <v>1.0263989999999998</v>
      </c>
      <c r="AU38">
        <v>1.1463789999999998</v>
      </c>
      <c r="AV38">
        <v>1.0921479999999999</v>
      </c>
      <c r="AW38">
        <v>0.97528789600000021</v>
      </c>
      <c r="AX38">
        <v>0.84087699999999999</v>
      </c>
      <c r="AY38">
        <v>0.96082099999999993</v>
      </c>
      <c r="AZ38">
        <v>0.50126700000000002</v>
      </c>
      <c r="BA38">
        <v>0.53113200000000005</v>
      </c>
      <c r="BB38">
        <v>0.63902800000000004</v>
      </c>
      <c r="BC38">
        <v>0.61834499999999992</v>
      </c>
      <c r="BD38">
        <v>0.65403623651536258</v>
      </c>
      <c r="BE38">
        <v>0.64534500000000006</v>
      </c>
      <c r="BF38">
        <v>0.63710787067619723</v>
      </c>
      <c r="BG38">
        <v>0.64250787067619719</v>
      </c>
      <c r="BH38">
        <v>0.67072576477065982</v>
      </c>
      <c r="BI38">
        <v>0.66962480131222957</v>
      </c>
      <c r="BJ38">
        <v>0.69652431596596576</v>
      </c>
      <c r="BK38">
        <v>0.66780197317647971</v>
      </c>
      <c r="BL38">
        <v>0.72412101392646666</v>
      </c>
      <c r="BM38">
        <v>0.72555789371906054</v>
      </c>
      <c r="BN38">
        <v>0.6182504045636843</v>
      </c>
      <c r="BO38">
        <v>0.62262235449803005</v>
      </c>
      <c r="BP38">
        <v>0.67355148415982391</v>
      </c>
      <c r="BQ38">
        <v>0.67668628820861898</v>
      </c>
      <c r="BR38">
        <v>0.67321409750163952</v>
      </c>
      <c r="BS38">
        <v>0.66644389656836722</v>
      </c>
      <c r="BT38">
        <v>0.66249283320245256</v>
      </c>
      <c r="BU38">
        <v>0.65693529796197858</v>
      </c>
      <c r="BV38">
        <v>0.66087417740437615</v>
      </c>
      <c r="BW38">
        <v>0.66486270335521036</v>
      </c>
      <c r="BX38">
        <v>0.66890773468272979</v>
      </c>
      <c r="BY38">
        <v>0.67300478671713848</v>
      </c>
      <c r="BZ38">
        <v>0.67714810050199359</v>
      </c>
      <c r="CA38">
        <v>0.68131891057289373</v>
      </c>
      <c r="CB38">
        <v>0.68550902717959783</v>
      </c>
      <c r="CC38">
        <v>0.68973194797878601</v>
      </c>
      <c r="CD38">
        <v>0.69398933780077454</v>
      </c>
      <c r="CE38">
        <v>0.69826860620213138</v>
      </c>
      <c r="CF38">
        <v>0.70253276215541904</v>
      </c>
      <c r="CG38">
        <v>0.70670974558730848</v>
      </c>
      <c r="CH38">
        <v>0.71078915068117854</v>
      </c>
      <c r="CI38">
        <v>0.71475484421462232</v>
      </c>
      <c r="CJ38">
        <v>0.71858088699135936</v>
      </c>
      <c r="CK38">
        <v>0.72224825377342217</v>
      </c>
      <c r="CL38">
        <v>0.72573093838921021</v>
      </c>
      <c r="CM38">
        <v>0.72900027074303719</v>
      </c>
      <c r="CN38">
        <v>0.7320289879074714</v>
      </c>
      <c r="CO38">
        <v>0.73478394484165788</v>
      </c>
      <c r="CP38">
        <v>0.73724213566479002</v>
      </c>
    </row>
    <row r="39" spans="1:94" x14ac:dyDescent="0.25">
      <c r="A39" t="s">
        <v>21</v>
      </c>
      <c r="B39" t="s">
        <v>288</v>
      </c>
      <c r="C39" t="s">
        <v>18</v>
      </c>
      <c r="D39" t="s">
        <v>306</v>
      </c>
      <c r="E39">
        <v>3.0476999999999999</v>
      </c>
      <c r="F39">
        <v>2.9777999999999998</v>
      </c>
      <c r="G39">
        <v>3.1120999999999999</v>
      </c>
      <c r="H39">
        <v>3.2109000000000001</v>
      </c>
      <c r="I39">
        <v>3.2596999999999996</v>
      </c>
      <c r="J39">
        <v>3.2111000000000001</v>
      </c>
      <c r="K39">
        <v>3.4261000000000004</v>
      </c>
      <c r="L39">
        <v>3.3713000000000002</v>
      </c>
      <c r="M39">
        <v>3.5707999999999998</v>
      </c>
      <c r="N39">
        <v>3.7333999999999996</v>
      </c>
      <c r="O39">
        <v>3.9080999999999992</v>
      </c>
      <c r="P39">
        <v>3.8504</v>
      </c>
      <c r="Q39">
        <v>4.1802000000000001</v>
      </c>
      <c r="R39">
        <v>3.7795000000000001</v>
      </c>
      <c r="S39">
        <v>3.5566000000000009</v>
      </c>
      <c r="T39">
        <v>3.7779000000000003</v>
      </c>
      <c r="U39">
        <v>3.6894</v>
      </c>
      <c r="V39">
        <v>3.7854000000000001</v>
      </c>
      <c r="W39">
        <v>3.9455</v>
      </c>
      <c r="X39">
        <v>3.8011999999999992</v>
      </c>
      <c r="Y39">
        <v>3.8013000000000003</v>
      </c>
      <c r="Z39">
        <v>3.7057999999999995</v>
      </c>
      <c r="AA39">
        <v>3.7390000000000003</v>
      </c>
      <c r="AB39">
        <v>3.8421999999999996</v>
      </c>
      <c r="AC39">
        <v>3.7563999999999997</v>
      </c>
      <c r="AD39">
        <v>3.7976999999999999</v>
      </c>
      <c r="AE39">
        <v>3.6786000000000003</v>
      </c>
      <c r="AF39">
        <v>3.8060000000000005</v>
      </c>
      <c r="AG39">
        <v>3.7116000000000002</v>
      </c>
      <c r="AH39">
        <v>3.1711</v>
      </c>
      <c r="AI39">
        <v>2.8163</v>
      </c>
      <c r="AJ39">
        <v>2.3420000000000001</v>
      </c>
      <c r="AK39">
        <v>2.3359999999999999</v>
      </c>
      <c r="AL39">
        <v>2.3464</v>
      </c>
      <c r="AM39">
        <v>2.4091</v>
      </c>
      <c r="AN39">
        <v>2.411</v>
      </c>
      <c r="AO39">
        <v>2.3596999999999997</v>
      </c>
      <c r="AP39">
        <v>2.2283000000000004</v>
      </c>
      <c r="AQ39">
        <v>2.0773999999999999</v>
      </c>
      <c r="AR39">
        <v>1.4545219999999999</v>
      </c>
      <c r="AS39">
        <v>1.739716</v>
      </c>
      <c r="AT39">
        <v>1.6589020000000001</v>
      </c>
      <c r="AU39">
        <v>1.6913229999999999</v>
      </c>
      <c r="AV39">
        <v>1.6375119999999999</v>
      </c>
      <c r="AW39">
        <v>1.398882</v>
      </c>
      <c r="AX39">
        <v>1.2693639999999999</v>
      </c>
      <c r="AY39">
        <v>1.5055000000000001</v>
      </c>
      <c r="AZ39">
        <v>0.70150000000000001</v>
      </c>
      <c r="BA39">
        <v>0.91900000000000004</v>
      </c>
      <c r="BB39">
        <v>1.1928000000000001</v>
      </c>
      <c r="BC39">
        <v>1.153</v>
      </c>
      <c r="BD39">
        <v>1.073</v>
      </c>
      <c r="BE39">
        <v>1.0380999999999998</v>
      </c>
      <c r="BF39">
        <v>1.0575007286727274</v>
      </c>
      <c r="BG39">
        <v>0.93330072867272729</v>
      </c>
      <c r="BH39">
        <v>1.0148576499999999</v>
      </c>
      <c r="BI39">
        <v>1.003154825</v>
      </c>
      <c r="BJ39">
        <v>1.0285078249999999</v>
      </c>
      <c r="BK39">
        <v>1.03872125</v>
      </c>
      <c r="BL39">
        <v>1.1180471301149375</v>
      </c>
      <c r="BM39">
        <v>1.1193195112723433</v>
      </c>
      <c r="BN39">
        <v>0.89691271075232815</v>
      </c>
      <c r="BO39">
        <v>0.90694640413389083</v>
      </c>
      <c r="BP39">
        <v>0.95605449119611696</v>
      </c>
      <c r="BQ39">
        <v>0.96763226300614569</v>
      </c>
      <c r="BR39">
        <v>0.94716065404388849</v>
      </c>
      <c r="BS39">
        <v>0.94448001090268763</v>
      </c>
      <c r="BT39">
        <v>0.92730912687349165</v>
      </c>
      <c r="BU39">
        <v>0.90606441949781114</v>
      </c>
      <c r="BV39">
        <v>0.9003992852792877</v>
      </c>
      <c r="BW39">
        <v>0.89462133877210526</v>
      </c>
      <c r="BX39">
        <v>0.88873069323693032</v>
      </c>
      <c r="BY39">
        <v>0.88272746193443008</v>
      </c>
      <c r="BZ39">
        <v>0.87661175812527126</v>
      </c>
      <c r="CA39">
        <v>0.87038369507012203</v>
      </c>
      <c r="CB39">
        <v>0.86404338602964925</v>
      </c>
      <c r="CC39">
        <v>0.85759094426451876</v>
      </c>
      <c r="CD39">
        <v>0.85102648303539885</v>
      </c>
      <c r="CE39">
        <v>0.84435011560295714</v>
      </c>
      <c r="CF39">
        <v>0.83756195522785981</v>
      </c>
      <c r="CG39">
        <v>0.83066211517077382</v>
      </c>
      <c r="CH39">
        <v>0.82365070869236667</v>
      </c>
      <c r="CI39">
        <v>0.816527849053306</v>
      </c>
      <c r="CJ39">
        <v>0.80929364951425864</v>
      </c>
      <c r="CK39">
        <v>0.80194822333589122</v>
      </c>
      <c r="CL39">
        <v>0.79449168377887125</v>
      </c>
      <c r="CM39">
        <v>0.78692414410386591</v>
      </c>
      <c r="CN39">
        <v>0.7792457175715426</v>
      </c>
      <c r="CO39">
        <v>0.77145651744256738</v>
      </c>
      <c r="CP39">
        <v>0.76355665697760833</v>
      </c>
    </row>
    <row r="40" spans="1:94" x14ac:dyDescent="0.25">
      <c r="A40" t="s">
        <v>21</v>
      </c>
      <c r="B40" t="s">
        <v>288</v>
      </c>
      <c r="C40" t="s">
        <v>19</v>
      </c>
      <c r="D40" t="s">
        <v>307</v>
      </c>
      <c r="E40">
        <v>0.13479999999999998</v>
      </c>
      <c r="F40">
        <v>9.1299999999999992E-2</v>
      </c>
      <c r="G40">
        <v>0.12840000000000001</v>
      </c>
      <c r="H40">
        <v>0.1525</v>
      </c>
      <c r="I40">
        <v>0.17120000000000002</v>
      </c>
      <c r="J40">
        <v>0.16390000000000005</v>
      </c>
      <c r="K40">
        <v>0.14580000000000001</v>
      </c>
      <c r="L40">
        <v>0.16240000000000002</v>
      </c>
      <c r="M40">
        <v>0.17489999999999997</v>
      </c>
      <c r="N40">
        <v>0.21130000000000002</v>
      </c>
      <c r="O40">
        <v>0.20140000000000005</v>
      </c>
      <c r="P40">
        <v>0.23</v>
      </c>
      <c r="Q40">
        <v>0.28790000000000004</v>
      </c>
      <c r="R40">
        <v>0.23900000000000002</v>
      </c>
      <c r="S40">
        <v>0.1968</v>
      </c>
      <c r="T40">
        <v>0.24120000000000003</v>
      </c>
      <c r="U40">
        <v>0.24239999999999998</v>
      </c>
      <c r="V40">
        <v>0.25859999999999994</v>
      </c>
      <c r="W40">
        <v>0.24439999999999998</v>
      </c>
      <c r="X40">
        <v>0.22030000000000002</v>
      </c>
      <c r="Y40">
        <v>0.2361</v>
      </c>
      <c r="Z40">
        <v>0.2485</v>
      </c>
      <c r="AA40">
        <v>0.2697</v>
      </c>
      <c r="AB40">
        <v>0.29039999999999999</v>
      </c>
      <c r="AC40">
        <v>0.2301</v>
      </c>
      <c r="AD40">
        <v>0.22169999999999998</v>
      </c>
      <c r="AE40">
        <v>0.22770000000000004</v>
      </c>
      <c r="AF40">
        <v>0.26819999999999999</v>
      </c>
      <c r="AG40">
        <v>0.27859999999999996</v>
      </c>
      <c r="AH40">
        <v>0.24090000000000003</v>
      </c>
      <c r="AI40">
        <v>0.25169999999999998</v>
      </c>
      <c r="AJ40">
        <v>0.27759999999999996</v>
      </c>
      <c r="AK40">
        <v>0.31729999999999997</v>
      </c>
      <c r="AL40">
        <v>0.36310000000000003</v>
      </c>
      <c r="AM40">
        <v>0.37820000000000004</v>
      </c>
      <c r="AN40">
        <v>0.34899999999999998</v>
      </c>
      <c r="AO40">
        <v>0.39229999999999998</v>
      </c>
      <c r="AP40">
        <v>0.372</v>
      </c>
      <c r="AQ40">
        <v>0.35849999999999999</v>
      </c>
      <c r="AR40">
        <v>0.34937299999999999</v>
      </c>
      <c r="AS40">
        <v>0.39048700000000003</v>
      </c>
      <c r="AT40">
        <v>0.37784400000000001</v>
      </c>
      <c r="AU40">
        <v>0.34664599999999995</v>
      </c>
      <c r="AV40">
        <v>0.353547</v>
      </c>
      <c r="AW40">
        <v>0.34645500000000007</v>
      </c>
      <c r="AX40">
        <v>0.30088700000000002</v>
      </c>
      <c r="AY40">
        <v>0.35503500000000004</v>
      </c>
      <c r="AZ40">
        <v>0.32251200000000008</v>
      </c>
      <c r="BA40">
        <v>0.25632199999999994</v>
      </c>
      <c r="BB40">
        <v>0.32429055000000007</v>
      </c>
      <c r="BC40">
        <v>0.3261</v>
      </c>
      <c r="BD40">
        <v>0.33479999999999999</v>
      </c>
      <c r="BE40">
        <v>0.35389999999999999</v>
      </c>
      <c r="BF40">
        <v>0.37169452796411684</v>
      </c>
      <c r="BG40">
        <v>0.38481745091523406</v>
      </c>
      <c r="BH40">
        <v>0.40782585268771543</v>
      </c>
      <c r="BI40">
        <v>0.45001612330414209</v>
      </c>
      <c r="BJ40">
        <v>0.43686604099108994</v>
      </c>
      <c r="BK40">
        <v>0.4376908544171797</v>
      </c>
      <c r="BL40">
        <v>0.46314216991634299</v>
      </c>
      <c r="BM40">
        <v>0.39648111541431136</v>
      </c>
      <c r="BN40">
        <v>0.40039333787044967</v>
      </c>
      <c r="BO40">
        <v>0.33126771870923777</v>
      </c>
      <c r="BP40">
        <v>0.39123219996711467</v>
      </c>
      <c r="BQ40">
        <v>0.4080234322656715</v>
      </c>
      <c r="BR40">
        <v>0.4228077326277937</v>
      </c>
      <c r="BS40">
        <v>0.43424884359081756</v>
      </c>
      <c r="BT40">
        <v>0.43030535281195825</v>
      </c>
      <c r="BU40">
        <v>0.37971561924295405</v>
      </c>
      <c r="BV40">
        <v>0.3787945853308437</v>
      </c>
      <c r="BW40">
        <v>0.37772661784518491</v>
      </c>
      <c r="BX40">
        <v>0.37651251666300012</v>
      </c>
      <c r="BY40">
        <v>0.37515316127085191</v>
      </c>
      <c r="BZ40">
        <v>0.37364951076501463</v>
      </c>
      <c r="CA40">
        <v>0.37200260385172551</v>
      </c>
      <c r="CB40">
        <v>0.370213558846681</v>
      </c>
      <c r="CC40">
        <v>0.36828357367559461</v>
      </c>
      <c r="CD40">
        <v>0.36621392587369633</v>
      </c>
      <c r="CE40">
        <v>0.36400597258601119</v>
      </c>
      <c r="CF40">
        <v>0.36166115056741244</v>
      </c>
      <c r="CG40">
        <v>0.35918097618240191</v>
      </c>
      <c r="CH40">
        <v>0.35656704540516732</v>
      </c>
      <c r="CI40">
        <v>0.35382103381985069</v>
      </c>
      <c r="CJ40">
        <v>0.35094469662009042</v>
      </c>
      <c r="CK40">
        <v>0.34793986860945136</v>
      </c>
      <c r="CL40">
        <v>0.34480846420112998</v>
      </c>
      <c r="CM40">
        <v>0.34155247741800993</v>
      </c>
      <c r="CN40">
        <v>0.33817398189292336</v>
      </c>
      <c r="CO40">
        <v>0.3346751308682312</v>
      </c>
      <c r="CP40">
        <v>0.33105815719608689</v>
      </c>
    </row>
    <row r="41" spans="1:94" x14ac:dyDescent="0.25">
      <c r="A41" t="s">
        <v>21</v>
      </c>
      <c r="B41" t="s">
        <v>288</v>
      </c>
      <c r="C41" t="s">
        <v>20</v>
      </c>
      <c r="D41" t="s">
        <v>308</v>
      </c>
      <c r="E41">
        <v>8.8363999999999994</v>
      </c>
      <c r="F41">
        <v>8.9850999999999992</v>
      </c>
      <c r="G41">
        <v>9.7114999999999991</v>
      </c>
      <c r="H41">
        <v>10.56</v>
      </c>
      <c r="I41">
        <v>11.625299999999999</v>
      </c>
      <c r="J41">
        <v>12.332900000000002</v>
      </c>
      <c r="K41">
        <v>13.388999999999998</v>
      </c>
      <c r="L41">
        <v>13.981699999999998</v>
      </c>
      <c r="M41">
        <v>14.649199999999999</v>
      </c>
      <c r="N41">
        <v>15.763999999999999</v>
      </c>
      <c r="O41">
        <v>16.525500000000005</v>
      </c>
      <c r="P41">
        <v>17.666400000000003</v>
      </c>
      <c r="Q41">
        <v>19.862200000000001</v>
      </c>
      <c r="R41">
        <v>18.841699999999999</v>
      </c>
      <c r="S41">
        <v>20.668500000000002</v>
      </c>
      <c r="T41">
        <v>22.326400000000007</v>
      </c>
      <c r="U41">
        <v>22.315200000000001</v>
      </c>
      <c r="V41">
        <v>23.914900000000003</v>
      </c>
      <c r="W41">
        <v>23.407799999999995</v>
      </c>
      <c r="X41">
        <v>23.826399999999992</v>
      </c>
      <c r="Y41">
        <v>23.263900000000003</v>
      </c>
      <c r="Z41">
        <v>22.2546</v>
      </c>
      <c r="AA41">
        <v>24.848000000000003</v>
      </c>
      <c r="AB41">
        <v>25.430199999999999</v>
      </c>
      <c r="AC41">
        <v>25.145699999999998</v>
      </c>
      <c r="AD41">
        <v>25.651800000000001</v>
      </c>
      <c r="AE41">
        <v>26.885500000000004</v>
      </c>
      <c r="AF41">
        <v>27.4984</v>
      </c>
      <c r="AG41">
        <v>26.262799999999995</v>
      </c>
      <c r="AH41">
        <v>24.3202</v>
      </c>
      <c r="AI41">
        <v>23.595999999999997</v>
      </c>
      <c r="AJ41">
        <v>20.547099999999997</v>
      </c>
      <c r="AK41">
        <v>19.1417</v>
      </c>
      <c r="AL41">
        <v>20.037500000000005</v>
      </c>
      <c r="AM41">
        <v>20.640899999999998</v>
      </c>
      <c r="AN41">
        <v>20.788</v>
      </c>
      <c r="AO41">
        <v>22.449300000000004</v>
      </c>
      <c r="AP41">
        <v>21.841499999999993</v>
      </c>
      <c r="AQ41">
        <v>21.980400000000003</v>
      </c>
      <c r="AR41">
        <v>21.796358000000005</v>
      </c>
      <c r="AS41">
        <v>23.192126000000005</v>
      </c>
      <c r="AT41">
        <v>23.196931999999997</v>
      </c>
      <c r="AU41">
        <v>25.971311590000003</v>
      </c>
      <c r="AV41">
        <v>27.131530229999996</v>
      </c>
      <c r="AW41">
        <v>26.119266116000002</v>
      </c>
      <c r="AX41">
        <v>26.278251709999999</v>
      </c>
      <c r="AY41">
        <v>29.241232</v>
      </c>
      <c r="AZ41">
        <v>23.490466999999995</v>
      </c>
      <c r="BA41">
        <v>23.069647999999997</v>
      </c>
      <c r="BB41">
        <v>28.063158549999997</v>
      </c>
      <c r="BC41">
        <v>29.166328999999998</v>
      </c>
      <c r="BD41">
        <v>28.08708250478055</v>
      </c>
      <c r="BE41">
        <v>30.389687895153777</v>
      </c>
      <c r="BF41">
        <v>33.624477150594302</v>
      </c>
      <c r="BG41">
        <v>34.741222328656015</v>
      </c>
      <c r="BH41">
        <v>35.933028104999664</v>
      </c>
      <c r="BI41">
        <v>37.90386209546395</v>
      </c>
      <c r="BJ41">
        <v>37.477830965095407</v>
      </c>
      <c r="BK41">
        <v>36.349796873699667</v>
      </c>
      <c r="BL41">
        <v>39.635089112584055</v>
      </c>
      <c r="BM41">
        <v>40.744221223474455</v>
      </c>
      <c r="BN41">
        <v>35.478600498029017</v>
      </c>
      <c r="BO41">
        <v>36.76133924582043</v>
      </c>
      <c r="BP41">
        <v>38.974502682554984</v>
      </c>
      <c r="BQ41">
        <v>40.739232180223489</v>
      </c>
      <c r="BR41">
        <v>42.001128413421128</v>
      </c>
      <c r="BS41">
        <v>42.836904425288353</v>
      </c>
      <c r="BT41">
        <v>43.118978801691938</v>
      </c>
      <c r="BU41">
        <v>43.60263931474725</v>
      </c>
      <c r="BV41">
        <v>44.230799805308081</v>
      </c>
      <c r="BW41">
        <v>44.864188027927703</v>
      </c>
      <c r="BX41">
        <v>45.533444284817875</v>
      </c>
      <c r="BY41">
        <v>46.188477298362372</v>
      </c>
      <c r="BZ41">
        <v>46.852413964541398</v>
      </c>
      <c r="CA41">
        <v>47.523477730663899</v>
      </c>
      <c r="CB41">
        <v>48.196678533916817</v>
      </c>
      <c r="CC41">
        <v>48.876440282319976</v>
      </c>
      <c r="CD41">
        <v>49.559480672642607</v>
      </c>
      <c r="CE41">
        <v>50.248830987247253</v>
      </c>
      <c r="CF41">
        <v>50.935273948764696</v>
      </c>
      <c r="CG41">
        <v>51.592849415654413</v>
      </c>
      <c r="CH41">
        <v>52.248398973705918</v>
      </c>
      <c r="CI41">
        <v>52.905626134991671</v>
      </c>
      <c r="CJ41">
        <v>53.565882565576949</v>
      </c>
      <c r="CK41">
        <v>54.230953580510075</v>
      </c>
      <c r="CL41">
        <v>54.996631966841655</v>
      </c>
      <c r="CM41">
        <v>55.650054274028356</v>
      </c>
      <c r="CN41">
        <v>56.321223391884644</v>
      </c>
      <c r="CO41">
        <v>57.009269652126136</v>
      </c>
      <c r="CP41">
        <v>57.713432134985148</v>
      </c>
    </row>
    <row r="42" spans="1:94" x14ac:dyDescent="0.25">
      <c r="A42" t="s">
        <v>22</v>
      </c>
      <c r="B42" t="s">
        <v>248</v>
      </c>
      <c r="C42" t="s">
        <v>1</v>
      </c>
      <c r="D42" t="s">
        <v>309</v>
      </c>
      <c r="E42">
        <v>4.2500000000000003E-2</v>
      </c>
      <c r="F42">
        <v>4.1450000000000001E-2</v>
      </c>
      <c r="G42">
        <v>6.2700000000000006E-2</v>
      </c>
      <c r="H42">
        <v>7.1900000000000006E-2</v>
      </c>
      <c r="I42">
        <v>8.2200000000000009E-2</v>
      </c>
      <c r="J42">
        <v>8.5550000000000015E-2</v>
      </c>
      <c r="K42">
        <v>9.5150000000000012E-2</v>
      </c>
      <c r="L42">
        <v>9.7700000000000009E-2</v>
      </c>
      <c r="M42">
        <v>0.11065000000000001</v>
      </c>
      <c r="N42">
        <v>0.14185000000000003</v>
      </c>
      <c r="O42">
        <v>0.18495</v>
      </c>
      <c r="P42">
        <v>0.19114999999999999</v>
      </c>
      <c r="Q42">
        <v>0.18095</v>
      </c>
      <c r="R42">
        <v>0.191</v>
      </c>
      <c r="S42">
        <v>0.20050000000000001</v>
      </c>
      <c r="T42">
        <v>0.19489999999999999</v>
      </c>
      <c r="U42">
        <v>0.19450000000000001</v>
      </c>
      <c r="V42">
        <v>0.19539999999999999</v>
      </c>
      <c r="W42">
        <v>0.20870000000000002</v>
      </c>
      <c r="X42">
        <v>0.25669999999999998</v>
      </c>
      <c r="Y42">
        <v>0.28160000000000002</v>
      </c>
      <c r="Z42">
        <v>0.2581</v>
      </c>
      <c r="AA42">
        <v>0.24560000000000001</v>
      </c>
      <c r="AB42">
        <v>0.2369</v>
      </c>
      <c r="AC42">
        <v>0.28820000000000001</v>
      </c>
      <c r="AD42">
        <v>0.28260000000000002</v>
      </c>
      <c r="AE42">
        <v>0.29119999999999985</v>
      </c>
      <c r="AF42">
        <v>0.29780000000000001</v>
      </c>
      <c r="AG42">
        <v>0.3014</v>
      </c>
      <c r="AH42">
        <v>0.2923</v>
      </c>
      <c r="AI42">
        <v>0.30910000000000004</v>
      </c>
      <c r="AJ42">
        <v>0.30295</v>
      </c>
      <c r="AK42">
        <v>0.32824999999999993</v>
      </c>
      <c r="AL42">
        <v>0.31189999999999996</v>
      </c>
      <c r="AM42">
        <v>0.27139999999999997</v>
      </c>
      <c r="AN42">
        <v>0.37319999999999998</v>
      </c>
      <c r="AO42">
        <v>0.34399999999999997</v>
      </c>
      <c r="AP42">
        <v>0.34</v>
      </c>
      <c r="AQ42">
        <v>0.35610000000000003</v>
      </c>
      <c r="AR42">
        <v>0.32957341000000001</v>
      </c>
      <c r="AS42">
        <v>0.30359200000000003</v>
      </c>
      <c r="AT42">
        <v>0.31691674000000003</v>
      </c>
      <c r="AU42">
        <v>0.29305416000000001</v>
      </c>
      <c r="AV42">
        <v>0.33359227999999996</v>
      </c>
      <c r="AW42">
        <v>0.40396531000000002</v>
      </c>
      <c r="AX42">
        <v>0.45047132000000006</v>
      </c>
      <c r="AY42">
        <v>0.3582010000000001</v>
      </c>
      <c r="AZ42">
        <v>0.34639130360061871</v>
      </c>
      <c r="BA42">
        <v>0.40502837083365961</v>
      </c>
      <c r="BB42">
        <v>0.52569546388678012</v>
      </c>
      <c r="BC42">
        <v>0.54642831716609785</v>
      </c>
      <c r="BD42">
        <v>0.55243014375251187</v>
      </c>
      <c r="BE42">
        <v>0.78414170322115773</v>
      </c>
      <c r="BF42">
        <v>0.80454771009437231</v>
      </c>
      <c r="BG42">
        <v>0.82503040432384434</v>
      </c>
      <c r="BH42">
        <v>0.92803240007982624</v>
      </c>
      <c r="BI42">
        <v>1.0133087258194189</v>
      </c>
      <c r="BJ42">
        <v>1.0322731984016054</v>
      </c>
      <c r="BK42">
        <v>1.0605666306602093</v>
      </c>
      <c r="BL42">
        <v>1.2284027317630868</v>
      </c>
      <c r="BM42">
        <v>1.1879025963314092</v>
      </c>
      <c r="BN42">
        <v>1.0663241667211065</v>
      </c>
      <c r="BO42">
        <v>1.0317502466761757</v>
      </c>
      <c r="BP42">
        <v>1.1506494673584273</v>
      </c>
      <c r="BQ42">
        <v>1.2060011604157441</v>
      </c>
      <c r="BR42">
        <v>1.2612416048281707</v>
      </c>
      <c r="BS42">
        <v>1.3148413306656808</v>
      </c>
      <c r="BT42">
        <v>1.3650277790936112</v>
      </c>
      <c r="BU42">
        <v>1.4444045595240256</v>
      </c>
      <c r="BV42">
        <v>1.5114441931828599</v>
      </c>
      <c r="BW42">
        <v>1.5786329800374865</v>
      </c>
      <c r="BX42">
        <v>1.6460854277096493</v>
      </c>
      <c r="BY42">
        <v>1.7145238350865002</v>
      </c>
      <c r="BZ42">
        <v>1.7845057366764667</v>
      </c>
      <c r="CA42">
        <v>1.8555323066080878</v>
      </c>
      <c r="CB42">
        <v>1.9271343127953036</v>
      </c>
      <c r="CC42">
        <v>1.9999862505373416</v>
      </c>
      <c r="CD42">
        <v>2.0745436484547999</v>
      </c>
      <c r="CE42">
        <v>2.1510364282962815</v>
      </c>
      <c r="CF42">
        <v>2.2297022271067024</v>
      </c>
      <c r="CG42">
        <v>2.3068107181047428</v>
      </c>
      <c r="CH42">
        <v>2.3836073008527796</v>
      </c>
      <c r="CI42">
        <v>2.4608809164684775</v>
      </c>
      <c r="CJ42">
        <v>2.5391145348196265</v>
      </c>
      <c r="CK42">
        <v>2.6185159180834572</v>
      </c>
      <c r="CL42">
        <v>2.6992939613990674</v>
      </c>
      <c r="CM42">
        <v>2.7816626917156899</v>
      </c>
      <c r="CN42">
        <v>2.865774492007982</v>
      </c>
      <c r="CO42">
        <v>2.9516588367920926</v>
      </c>
      <c r="CP42">
        <v>3.039379657775672</v>
      </c>
    </row>
    <row r="43" spans="1:94" x14ac:dyDescent="0.25">
      <c r="A43" t="s">
        <v>22</v>
      </c>
      <c r="B43" t="s">
        <v>248</v>
      </c>
      <c r="C43" t="s">
        <v>2</v>
      </c>
      <c r="D43" t="s">
        <v>310</v>
      </c>
      <c r="E43">
        <v>1E-3</v>
      </c>
      <c r="F43">
        <v>1.5E-3</v>
      </c>
      <c r="G43">
        <v>2E-3</v>
      </c>
      <c r="H43">
        <v>2.5000000000000001E-3</v>
      </c>
      <c r="I43">
        <v>3.0000000000000001E-3</v>
      </c>
      <c r="J43">
        <v>6.3000000000000009E-3</v>
      </c>
      <c r="K43">
        <v>8.5000000000000006E-3</v>
      </c>
      <c r="L43">
        <v>1.0699999999999999E-2</v>
      </c>
      <c r="M43">
        <v>8.8000000000000005E-3</v>
      </c>
      <c r="N43">
        <v>1.15E-2</v>
      </c>
      <c r="O43">
        <v>8.9999999999999993E-3</v>
      </c>
      <c r="P43">
        <v>7.3000000000000001E-3</v>
      </c>
      <c r="Q43">
        <v>9.300000000000001E-3</v>
      </c>
      <c r="R43">
        <v>9.8000000000000014E-3</v>
      </c>
      <c r="S43">
        <v>6.0999999999999987E-3</v>
      </c>
      <c r="T43">
        <v>4.0000000000000001E-3</v>
      </c>
      <c r="U43">
        <v>1.46E-2</v>
      </c>
      <c r="V43">
        <v>1.6800000000000002E-2</v>
      </c>
      <c r="W43">
        <v>1.4199999999999999E-2</v>
      </c>
      <c r="X43">
        <v>1.84E-2</v>
      </c>
      <c r="Y43">
        <v>2.2699999999999998E-2</v>
      </c>
      <c r="Z43">
        <v>1.6899999999999998E-2</v>
      </c>
      <c r="AA43">
        <v>2.4500000000000001E-2</v>
      </c>
      <c r="AB43">
        <v>2.5999999999999995E-2</v>
      </c>
      <c r="AC43">
        <v>2.69E-2</v>
      </c>
      <c r="AD43">
        <v>2.07E-2</v>
      </c>
      <c r="AE43">
        <v>2.46E-2</v>
      </c>
      <c r="AF43">
        <v>2.1999999999999999E-2</v>
      </c>
      <c r="AG43">
        <v>1.8200000000000001E-2</v>
      </c>
      <c r="AH43">
        <v>8.9999999999999993E-3</v>
      </c>
      <c r="AI43">
        <v>6.0000000000000001E-3</v>
      </c>
      <c r="AJ43">
        <v>9.4000000000000004E-3</v>
      </c>
      <c r="AK43">
        <v>1.0199999999999999E-2</v>
      </c>
      <c r="AL43">
        <v>1.4999999999999999E-2</v>
      </c>
      <c r="AM43">
        <v>1.4999999999999999E-2</v>
      </c>
      <c r="AN43">
        <v>1.7999999999999999E-2</v>
      </c>
      <c r="AO43">
        <v>1.89E-2</v>
      </c>
      <c r="AP43">
        <v>1.66E-2</v>
      </c>
      <c r="AQ43">
        <v>2.5999999999999999E-2</v>
      </c>
      <c r="AR43">
        <v>3.422472E-2</v>
      </c>
      <c r="AS43">
        <v>3.8349999999999995E-2</v>
      </c>
      <c r="AT43">
        <v>3.3968999999999999E-2</v>
      </c>
      <c r="AU43">
        <v>2.0804E-2</v>
      </c>
      <c r="AV43">
        <v>3.2704999999999998E-2</v>
      </c>
      <c r="AW43">
        <v>2.661119E-2</v>
      </c>
      <c r="AX43">
        <v>2.1214E-2</v>
      </c>
      <c r="AY43">
        <v>2.78365E-2</v>
      </c>
      <c r="AZ43">
        <v>2.7433542426870551E-2</v>
      </c>
      <c r="BA43">
        <v>3.0340303060817291E-2</v>
      </c>
      <c r="BB43">
        <v>3.2588445293791783E-2</v>
      </c>
      <c r="BC43">
        <v>3.1400051811623343E-2</v>
      </c>
      <c r="BD43">
        <v>3.1767040065093906E-2</v>
      </c>
      <c r="BE43">
        <v>2.9686594331444365E-2</v>
      </c>
      <c r="BF43">
        <v>3.0749561146317213E-2</v>
      </c>
      <c r="BG43">
        <v>4.1958462009263439E-2</v>
      </c>
      <c r="BH43">
        <v>4.1692647766278873E-2</v>
      </c>
      <c r="BI43">
        <v>4.3801821823197126E-2</v>
      </c>
      <c r="BJ43">
        <v>4.1458134468202894E-2</v>
      </c>
      <c r="BK43">
        <v>4.6965316519519455E-2</v>
      </c>
      <c r="BL43">
        <v>4.4077793846170853E-2</v>
      </c>
      <c r="BM43">
        <v>4.0722662167312296E-2</v>
      </c>
      <c r="BN43">
        <v>3.560517782199419E-2</v>
      </c>
      <c r="BO43">
        <v>3.6202636186641275E-2</v>
      </c>
      <c r="BP43">
        <v>4.2011296494460108E-2</v>
      </c>
      <c r="BQ43">
        <v>4.0914057528214642E-2</v>
      </c>
      <c r="BR43">
        <v>3.9935062184300402E-2</v>
      </c>
      <c r="BS43">
        <v>3.9639260704026992E-2</v>
      </c>
      <c r="BT43">
        <v>3.8334579489185963E-2</v>
      </c>
      <c r="BU43">
        <v>5.7543356375769635E-2</v>
      </c>
      <c r="BV43">
        <v>5.835529828484852E-2</v>
      </c>
      <c r="BW43">
        <v>5.9933955540761523E-2</v>
      </c>
      <c r="BX43">
        <v>6.1534666024743015E-2</v>
      </c>
      <c r="BY43">
        <v>6.3186452451181277E-2</v>
      </c>
      <c r="BZ43">
        <v>6.4889897655226875E-2</v>
      </c>
      <c r="CA43">
        <v>6.6645796193616852E-2</v>
      </c>
      <c r="CB43">
        <v>6.8451879459910228E-2</v>
      </c>
      <c r="CC43">
        <v>7.0309991157918722E-2</v>
      </c>
      <c r="CD43">
        <v>7.2222945176194014E-2</v>
      </c>
      <c r="CE43">
        <v>7.419209613348772E-2</v>
      </c>
      <c r="CF43">
        <v>7.6219624689900609E-2</v>
      </c>
      <c r="CG43">
        <v>7.829920724666109E-2</v>
      </c>
      <c r="CH43">
        <v>8.0424221946717472E-2</v>
      </c>
      <c r="CI43">
        <v>8.2594278566489682E-2</v>
      </c>
      <c r="CJ43">
        <v>8.4810195773100089E-2</v>
      </c>
      <c r="CK43">
        <v>8.7071347763362547E-2</v>
      </c>
      <c r="CL43">
        <v>8.9377605696173479E-2</v>
      </c>
      <c r="CM43">
        <v>9.1728683607729386E-2</v>
      </c>
      <c r="CN43">
        <v>9.4123010594766882E-2</v>
      </c>
      <c r="CO43">
        <v>9.655690629102312E-2</v>
      </c>
      <c r="CP43">
        <v>9.9026308456070383E-2</v>
      </c>
    </row>
    <row r="44" spans="1:94" x14ac:dyDescent="0.25">
      <c r="A44" t="s">
        <v>22</v>
      </c>
      <c r="B44" t="s">
        <v>248</v>
      </c>
      <c r="C44" t="s">
        <v>3</v>
      </c>
      <c r="D44" t="s">
        <v>311</v>
      </c>
      <c r="E44">
        <v>0.23699999999999999</v>
      </c>
      <c r="F44">
        <v>0.2487</v>
      </c>
      <c r="G44">
        <v>0.29009999999999997</v>
      </c>
      <c r="H44">
        <v>0.31760000000000005</v>
      </c>
      <c r="I44">
        <v>0.34570000000000001</v>
      </c>
      <c r="J44">
        <v>0.32230000000000003</v>
      </c>
      <c r="K44">
        <v>0.3291</v>
      </c>
      <c r="L44">
        <v>0.38280000000000003</v>
      </c>
      <c r="M44">
        <v>0.41810000000000003</v>
      </c>
      <c r="N44">
        <v>0.47200000000000003</v>
      </c>
      <c r="O44">
        <v>0.52679999999999993</v>
      </c>
      <c r="P44">
        <v>0.58429999999999993</v>
      </c>
      <c r="Q44">
        <v>0.55249999999999999</v>
      </c>
      <c r="R44">
        <v>0.57330000000000003</v>
      </c>
      <c r="S44">
        <v>0.66249999999999998</v>
      </c>
      <c r="T44">
        <v>0.68179999999999996</v>
      </c>
      <c r="U44">
        <v>0.65760000000000007</v>
      </c>
      <c r="V44">
        <v>0.67100000000000004</v>
      </c>
      <c r="W44">
        <v>0.72009999999999996</v>
      </c>
      <c r="X44">
        <v>0.85919999999999996</v>
      </c>
      <c r="Y44">
        <v>0.82969999999999999</v>
      </c>
      <c r="Z44">
        <v>0.88780000000000003</v>
      </c>
      <c r="AA44">
        <v>0.85509999999999997</v>
      </c>
      <c r="AB44">
        <v>0.9144000000000001</v>
      </c>
      <c r="AC44">
        <v>1.0048999999999999</v>
      </c>
      <c r="AD44">
        <v>1.1595</v>
      </c>
      <c r="AE44">
        <v>1.1051999999999997</v>
      </c>
      <c r="AF44">
        <v>1.1306</v>
      </c>
      <c r="AG44">
        <v>1.0837999999999999</v>
      </c>
      <c r="AH44">
        <v>1.0757999999999999</v>
      </c>
      <c r="AI44">
        <v>1.0477000000000001</v>
      </c>
      <c r="AJ44">
        <v>1.0495000000000001</v>
      </c>
      <c r="AK44">
        <v>1.1646000000000001</v>
      </c>
      <c r="AL44">
        <v>1.0001</v>
      </c>
      <c r="AM44">
        <v>1.2050000000000001</v>
      </c>
      <c r="AN44">
        <v>1.2698999999999998</v>
      </c>
      <c r="AO44">
        <v>1.2455999999999998</v>
      </c>
      <c r="AP44">
        <v>1.3234999999999999</v>
      </c>
      <c r="AQ44">
        <v>1.3254000000000001</v>
      </c>
      <c r="AR44">
        <v>1.4217205199999998</v>
      </c>
      <c r="AS44">
        <v>1.5611283800000002</v>
      </c>
      <c r="AT44">
        <v>1.5216463800000002</v>
      </c>
      <c r="AU44">
        <v>1.5177173799999999</v>
      </c>
      <c r="AV44">
        <v>1.7344549999999996</v>
      </c>
      <c r="AW44">
        <v>1.6197600000000003</v>
      </c>
      <c r="AX44">
        <v>1.5685519999999999</v>
      </c>
      <c r="AY44">
        <v>1.5169999999999999</v>
      </c>
      <c r="AZ44">
        <v>1.4769000000000001</v>
      </c>
      <c r="BA44">
        <v>1.5629</v>
      </c>
      <c r="BB44">
        <v>1.5733999999999999</v>
      </c>
      <c r="BC44">
        <v>1.6255999999999999</v>
      </c>
      <c r="BD44">
        <v>1.5323999999999998</v>
      </c>
      <c r="BE44">
        <v>1.5952999999999997</v>
      </c>
      <c r="BF44">
        <v>1.6787999999999996</v>
      </c>
      <c r="BG44">
        <v>1.7213999999999998</v>
      </c>
      <c r="BH44">
        <v>1.8651999999999997</v>
      </c>
      <c r="BI44">
        <v>1.7782000000000002</v>
      </c>
      <c r="BJ44">
        <v>1.7889999999999999</v>
      </c>
      <c r="BK44">
        <v>1.8318000000000001</v>
      </c>
      <c r="BL44">
        <v>1.7684000000000002</v>
      </c>
      <c r="BM44">
        <v>1.607195694000028</v>
      </c>
      <c r="BN44">
        <v>1.6988466477005686</v>
      </c>
      <c r="BO44">
        <v>1.7039554099235092</v>
      </c>
      <c r="BP44">
        <v>1.75439985744376</v>
      </c>
      <c r="BQ44">
        <v>1.769371281485729</v>
      </c>
      <c r="BR44">
        <v>1.7773542287384052</v>
      </c>
      <c r="BS44">
        <v>1.7846401384572002</v>
      </c>
      <c r="BT44">
        <v>1.767967386329605</v>
      </c>
      <c r="BU44">
        <v>1.780298228437535</v>
      </c>
      <c r="BV44">
        <v>1.8463022249234973</v>
      </c>
      <c r="BW44">
        <v>1.9126796008031497</v>
      </c>
      <c r="BX44">
        <v>1.9795401294917216</v>
      </c>
      <c r="BY44">
        <v>2.047333182753261</v>
      </c>
      <c r="BZ44">
        <v>2.1162985144836681</v>
      </c>
      <c r="CA44">
        <v>2.1862745325674604</v>
      </c>
      <c r="CB44">
        <v>2.2572110379915671</v>
      </c>
      <c r="CC44">
        <v>2.3289282028565825</v>
      </c>
      <c r="CD44">
        <v>2.4012847821964574</v>
      </c>
      <c r="CE44">
        <v>2.4742474861910249</v>
      </c>
      <c r="CF44">
        <v>2.5476959492056173</v>
      </c>
      <c r="CG44">
        <v>2.6208836209501345</v>
      </c>
      <c r="CH44">
        <v>2.6939913159023221</v>
      </c>
      <c r="CI44">
        <v>2.7670871761719402</v>
      </c>
      <c r="CJ44">
        <v>2.8403199838699962</v>
      </c>
      <c r="CK44">
        <v>2.9139219182312619</v>
      </c>
      <c r="CL44">
        <v>2.9882245021948153</v>
      </c>
      <c r="CM44">
        <v>3.0634854518051586</v>
      </c>
      <c r="CN44">
        <v>3.1397904845926243</v>
      </c>
      <c r="CO44">
        <v>3.2174278058278705</v>
      </c>
      <c r="CP44">
        <v>3.2969091657802547</v>
      </c>
    </row>
    <row r="45" spans="1:94" x14ac:dyDescent="0.25">
      <c r="A45" t="s">
        <v>22</v>
      </c>
      <c r="B45" t="s">
        <v>248</v>
      </c>
      <c r="C45" t="s">
        <v>4</v>
      </c>
      <c r="D45" t="s">
        <v>312</v>
      </c>
      <c r="E45">
        <v>3.8100000000000002E-2</v>
      </c>
      <c r="F45">
        <v>7.0699999999999999E-2</v>
      </c>
      <c r="G45">
        <v>8.5000000000000006E-2</v>
      </c>
      <c r="H45">
        <v>9.3099999999999988E-2</v>
      </c>
      <c r="I45">
        <v>9.8500000000000004E-2</v>
      </c>
      <c r="J45">
        <v>9.7900000000000001E-2</v>
      </c>
      <c r="K45">
        <v>0.13100000000000001</v>
      </c>
      <c r="L45">
        <v>0.1439</v>
      </c>
      <c r="M45">
        <v>0.15</v>
      </c>
      <c r="N45">
        <v>0.18049999999999999</v>
      </c>
      <c r="O45">
        <v>0.2084</v>
      </c>
      <c r="P45">
        <v>0.23050000000000001</v>
      </c>
      <c r="Q45">
        <v>0.23100000000000001</v>
      </c>
      <c r="R45">
        <v>0.25309999999999999</v>
      </c>
      <c r="S45">
        <v>0.29049999999999998</v>
      </c>
      <c r="T45">
        <v>0.31619999999999998</v>
      </c>
      <c r="U45">
        <v>0.34329999999999999</v>
      </c>
      <c r="V45">
        <v>0.379</v>
      </c>
      <c r="W45">
        <v>0.4</v>
      </c>
      <c r="X45">
        <v>0.4662</v>
      </c>
      <c r="Y45">
        <v>0.52829999999999999</v>
      </c>
      <c r="Z45">
        <v>0.47589999999999999</v>
      </c>
      <c r="AA45">
        <v>0.3679</v>
      </c>
      <c r="AB45">
        <v>0.40910000000000002</v>
      </c>
      <c r="AC45">
        <v>0.379</v>
      </c>
      <c r="AD45">
        <v>0.37289999999999995</v>
      </c>
      <c r="AE45">
        <v>0.32819999999999999</v>
      </c>
      <c r="AF45">
        <v>0.38080000000000003</v>
      </c>
      <c r="AG45">
        <v>0.37519999999999998</v>
      </c>
      <c r="AH45">
        <v>0.37760000000000005</v>
      </c>
      <c r="AI45">
        <v>0.35810000000000003</v>
      </c>
      <c r="AJ45">
        <v>0.36299999999999999</v>
      </c>
      <c r="AK45">
        <v>0.41149999999999998</v>
      </c>
      <c r="AL45">
        <v>0.375</v>
      </c>
      <c r="AM45">
        <v>0.38600000000000001</v>
      </c>
      <c r="AN45">
        <v>0.40499999999999992</v>
      </c>
      <c r="AO45">
        <v>0.40600000000000003</v>
      </c>
      <c r="AP45">
        <v>0.41500000000000004</v>
      </c>
      <c r="AQ45">
        <v>0.41299999999999998</v>
      </c>
      <c r="AR45">
        <v>0.32279447999999994</v>
      </c>
      <c r="AS45">
        <v>0.40401399999999993</v>
      </c>
      <c r="AT45">
        <v>0.48487699999999995</v>
      </c>
      <c r="AU45">
        <v>0.41714100000000004</v>
      </c>
      <c r="AV45">
        <v>0.43346200000000007</v>
      </c>
      <c r="AW45">
        <v>0.31702400000000003</v>
      </c>
      <c r="AX45">
        <v>0.36966000000000004</v>
      </c>
      <c r="AY45">
        <v>0.44484549999999995</v>
      </c>
      <c r="AZ45">
        <v>0.42609920685672259</v>
      </c>
      <c r="BA45">
        <v>0.41782815041901161</v>
      </c>
      <c r="BB45">
        <v>0.39892758011237567</v>
      </c>
      <c r="BC45">
        <v>0.42203169060202972</v>
      </c>
      <c r="BD45">
        <v>0.42777914852215793</v>
      </c>
      <c r="BE45">
        <v>0.41928507673999527</v>
      </c>
      <c r="BF45">
        <v>0.44071396358725756</v>
      </c>
      <c r="BG45">
        <v>0.395358978736714</v>
      </c>
      <c r="BH45">
        <v>0.46323602209425246</v>
      </c>
      <c r="BI45">
        <v>0.47093152517036702</v>
      </c>
      <c r="BJ45">
        <v>0.52264783721647923</v>
      </c>
      <c r="BK45">
        <v>0.45273246222921071</v>
      </c>
      <c r="BL45">
        <v>0.51240843908153211</v>
      </c>
      <c r="BM45">
        <v>0.52876455170452386</v>
      </c>
      <c r="BN45">
        <v>0.45801573050673067</v>
      </c>
      <c r="BO45">
        <v>0.46062330639877197</v>
      </c>
      <c r="BP45">
        <v>0.51639732486555723</v>
      </c>
      <c r="BQ45">
        <v>0.52409475124964433</v>
      </c>
      <c r="BR45">
        <v>0.53186334466224905</v>
      </c>
      <c r="BS45">
        <v>0.53969216966038713</v>
      </c>
      <c r="BT45">
        <v>0.54761912483047259</v>
      </c>
      <c r="BU45">
        <v>0.56535144683311622</v>
      </c>
      <c r="BV45">
        <v>0.571736002145941</v>
      </c>
      <c r="BW45">
        <v>0.57813305732587017</v>
      </c>
      <c r="BX45">
        <v>0.58459366754014153</v>
      </c>
      <c r="BY45">
        <v>0.59160530684331758</v>
      </c>
      <c r="BZ45">
        <v>0.59867448616784713</v>
      </c>
      <c r="CA45">
        <v>0.60556432834660912</v>
      </c>
      <c r="CB45">
        <v>0.61250872898856656</v>
      </c>
      <c r="CC45">
        <v>0.61955753079518294</v>
      </c>
      <c r="CD45">
        <v>0.62675816955345609</v>
      </c>
      <c r="CE45">
        <v>0.6341599068793432</v>
      </c>
      <c r="CF45">
        <v>0.64160743783097995</v>
      </c>
      <c r="CG45">
        <v>0.648866827850061</v>
      </c>
      <c r="CH45">
        <v>0.65592656203006416</v>
      </c>
      <c r="CI45">
        <v>0.66276929024406073</v>
      </c>
      <c r="CJ45">
        <v>0.66947170248799459</v>
      </c>
      <c r="CK45">
        <v>0.67603863028422628</v>
      </c>
      <c r="CL45">
        <v>0.68246467135189492</v>
      </c>
      <c r="CM45">
        <v>0.68874905951772714</v>
      </c>
      <c r="CN45">
        <v>0.69487899957599342</v>
      </c>
      <c r="CO45">
        <v>0.70085402050246493</v>
      </c>
      <c r="CP45">
        <v>0.70667988029739259</v>
      </c>
    </row>
    <row r="46" spans="1:94" x14ac:dyDescent="0.25">
      <c r="A46" t="s">
        <v>22</v>
      </c>
      <c r="B46" t="s">
        <v>248</v>
      </c>
      <c r="C46" t="s">
        <v>5</v>
      </c>
      <c r="D46" t="s">
        <v>313</v>
      </c>
      <c r="E46">
        <v>9.5999999999999992E-3</v>
      </c>
      <c r="F46">
        <v>1.2449999999999999E-2</v>
      </c>
      <c r="G46">
        <v>1.4999999999999999E-2</v>
      </c>
      <c r="H46">
        <v>1.6899999999999998E-2</v>
      </c>
      <c r="I46">
        <v>2.41E-2</v>
      </c>
      <c r="J46">
        <v>2.7550000000000002E-2</v>
      </c>
      <c r="K46">
        <v>3.1649999999999998E-2</v>
      </c>
      <c r="L46">
        <v>3.1300000000000001E-2</v>
      </c>
      <c r="M46">
        <v>3.9850000000000003E-2</v>
      </c>
      <c r="N46">
        <v>4.9250000000000002E-2</v>
      </c>
      <c r="O46">
        <v>5.6649999999999999E-2</v>
      </c>
      <c r="P46">
        <v>5.9150000000000008E-2</v>
      </c>
      <c r="Q46">
        <v>5.8250000000000003E-2</v>
      </c>
      <c r="R46">
        <v>0.06</v>
      </c>
      <c r="S46">
        <v>8.5099999999999995E-2</v>
      </c>
      <c r="T46">
        <v>0.11159999999999999</v>
      </c>
      <c r="U46">
        <v>0.12909999999999999</v>
      </c>
      <c r="V46">
        <v>0.11849999999999999</v>
      </c>
      <c r="W46">
        <v>0.1326</v>
      </c>
      <c r="X46">
        <v>0.16639999999999999</v>
      </c>
      <c r="Y46">
        <v>0.20130000000000001</v>
      </c>
      <c r="Z46">
        <v>0.1575</v>
      </c>
      <c r="AA46">
        <v>0.18709999999999999</v>
      </c>
      <c r="AB46">
        <v>0.18469999999999998</v>
      </c>
      <c r="AC46">
        <v>0.17630000000000001</v>
      </c>
      <c r="AD46">
        <v>0.186</v>
      </c>
      <c r="AE46">
        <v>0.1668</v>
      </c>
      <c r="AF46">
        <v>0.21529999999999999</v>
      </c>
      <c r="AG46">
        <v>0.24809999999999999</v>
      </c>
      <c r="AH46">
        <v>0.27700000000000002</v>
      </c>
      <c r="AI46">
        <v>0.29349999999999998</v>
      </c>
      <c r="AJ46">
        <v>0.31285000000000002</v>
      </c>
      <c r="AK46">
        <v>0.32994999999999997</v>
      </c>
      <c r="AL46">
        <v>0.28489999999999999</v>
      </c>
      <c r="AM46">
        <v>0.19669999999999999</v>
      </c>
      <c r="AN46">
        <v>0.22900000000000004</v>
      </c>
      <c r="AO46">
        <v>0.21990000000000001</v>
      </c>
      <c r="AP46">
        <v>0.22960000000000003</v>
      </c>
      <c r="AQ46">
        <v>0.24690000000000001</v>
      </c>
      <c r="AR46">
        <v>0.22511015000000004</v>
      </c>
      <c r="AS46">
        <v>0.25955983999999999</v>
      </c>
      <c r="AT46">
        <v>0.23773704000000001</v>
      </c>
      <c r="AU46">
        <v>0.28238200000000002</v>
      </c>
      <c r="AV46">
        <v>0.23591300000000001</v>
      </c>
      <c r="AW46">
        <v>0.30133699999999997</v>
      </c>
      <c r="AX46">
        <v>0.37915599999999994</v>
      </c>
      <c r="AY46">
        <v>0.31186200000000008</v>
      </c>
      <c r="AZ46">
        <v>0.54683302785293775</v>
      </c>
      <c r="BA46">
        <v>0.52187146059202405</v>
      </c>
      <c r="BB46">
        <v>0.79259870737718863</v>
      </c>
      <c r="BC46">
        <v>0.57917144102064744</v>
      </c>
      <c r="BD46">
        <v>0.54348460928644771</v>
      </c>
      <c r="BE46">
        <v>0.78103316093260167</v>
      </c>
      <c r="BF46">
        <v>0.63181531745554331</v>
      </c>
      <c r="BG46">
        <v>0.68313800273845937</v>
      </c>
      <c r="BH46">
        <v>0.78366914817199362</v>
      </c>
      <c r="BI46">
        <v>1.0561855066783175</v>
      </c>
      <c r="BJ46">
        <v>1.0084009774170359</v>
      </c>
      <c r="BK46">
        <v>1.0345901202126522</v>
      </c>
      <c r="BL46">
        <v>1.1330388034252099</v>
      </c>
      <c r="BM46">
        <v>1.2199458854843619</v>
      </c>
      <c r="BN46">
        <v>0.95969285902946255</v>
      </c>
      <c r="BO46">
        <v>0.97378980001140225</v>
      </c>
      <c r="BP46">
        <v>1.13634157443841</v>
      </c>
      <c r="BQ46">
        <v>1.1819823844139674</v>
      </c>
      <c r="BR46">
        <v>1.2389515541223566</v>
      </c>
      <c r="BS46">
        <v>1.2768484631649974</v>
      </c>
      <c r="BT46">
        <v>1.3395159413237034</v>
      </c>
      <c r="BU46">
        <v>1.5537031283109288</v>
      </c>
      <c r="BV46">
        <v>1.6537469262648561</v>
      </c>
      <c r="BW46">
        <v>1.754259857952194</v>
      </c>
      <c r="BX46">
        <v>1.8558198663017407</v>
      </c>
      <c r="BY46">
        <v>1.9594927247843383</v>
      </c>
      <c r="BZ46">
        <v>2.0660369940925638</v>
      </c>
      <c r="CA46">
        <v>2.1746754312161714</v>
      </c>
      <c r="CB46">
        <v>2.2848462301292281</v>
      </c>
      <c r="CC46">
        <v>2.3976111479327957</v>
      </c>
      <c r="CD46">
        <v>2.5136601847433773</v>
      </c>
      <c r="CE46">
        <v>2.6333151032621389</v>
      </c>
      <c r="CF46">
        <v>2.7569095458182331</v>
      </c>
      <c r="CG46">
        <v>2.8790478285263954</v>
      </c>
      <c r="CH46">
        <v>3.0016399763339425</v>
      </c>
      <c r="CI46">
        <v>3.1259106583833658</v>
      </c>
      <c r="CJ46">
        <v>3.2526172493047238</v>
      </c>
      <c r="CK46">
        <v>3.3821211050807509</v>
      </c>
      <c r="CL46">
        <v>3.5147602882192164</v>
      </c>
      <c r="CM46">
        <v>3.6508648184122463</v>
      </c>
      <c r="CN46">
        <v>3.7906782506902998</v>
      </c>
      <c r="CO46">
        <v>3.9342846338949422</v>
      </c>
      <c r="CP46">
        <v>4.0818112881863469</v>
      </c>
    </row>
    <row r="47" spans="1:94" x14ac:dyDescent="0.25">
      <c r="A47" t="s">
        <v>22</v>
      </c>
      <c r="B47" t="s">
        <v>248</v>
      </c>
      <c r="C47" t="s">
        <v>6</v>
      </c>
      <c r="D47" t="s">
        <v>314</v>
      </c>
      <c r="E47">
        <v>3.1463999999999994</v>
      </c>
      <c r="F47">
        <v>3.6754000000000002</v>
      </c>
      <c r="G47">
        <v>4.0990000000000002</v>
      </c>
      <c r="H47">
        <v>4.3787000000000003</v>
      </c>
      <c r="I47">
        <v>5.0502000000000002</v>
      </c>
      <c r="J47">
        <v>5.7443</v>
      </c>
      <c r="K47">
        <v>6.3933</v>
      </c>
      <c r="L47">
        <v>6.5615999999999994</v>
      </c>
      <c r="M47">
        <v>7.0345999999999993</v>
      </c>
      <c r="N47">
        <v>7.6861000000000006</v>
      </c>
      <c r="O47">
        <v>7.5982999999999992</v>
      </c>
      <c r="P47">
        <v>7.9611000000000001</v>
      </c>
      <c r="Q47">
        <v>8.8094999999999999</v>
      </c>
      <c r="R47">
        <v>8.3400999999999996</v>
      </c>
      <c r="S47">
        <v>10.001400000000002</v>
      </c>
      <c r="T47">
        <v>10.258100000000001</v>
      </c>
      <c r="U47">
        <v>9.7451999999999988</v>
      </c>
      <c r="V47">
        <v>10.4901</v>
      </c>
      <c r="W47">
        <v>11.233000000000001</v>
      </c>
      <c r="X47">
        <v>11.764100000000003</v>
      </c>
      <c r="Y47">
        <v>10.950899999999997</v>
      </c>
      <c r="Z47">
        <v>9.4039999999999999</v>
      </c>
      <c r="AA47">
        <v>11.3127</v>
      </c>
      <c r="AB47">
        <v>11.764399999999998</v>
      </c>
      <c r="AC47">
        <v>10.555199999999997</v>
      </c>
      <c r="AD47">
        <v>10.412000000000001</v>
      </c>
      <c r="AE47">
        <v>10.7188</v>
      </c>
      <c r="AF47">
        <v>10.769799999999998</v>
      </c>
      <c r="AG47">
        <v>11.244299999999999</v>
      </c>
      <c r="AH47">
        <v>11.397099999999998</v>
      </c>
      <c r="AI47">
        <v>11.638399999999999</v>
      </c>
      <c r="AJ47">
        <v>11.652599999999998</v>
      </c>
      <c r="AK47">
        <v>12.895299999999999</v>
      </c>
      <c r="AL47">
        <v>12.080500000000001</v>
      </c>
      <c r="AM47">
        <v>12.7376</v>
      </c>
      <c r="AN47">
        <v>12.876100000000001</v>
      </c>
      <c r="AO47">
        <v>12.8226</v>
      </c>
      <c r="AP47">
        <v>12.922099999999997</v>
      </c>
      <c r="AQ47">
        <v>12.8712</v>
      </c>
      <c r="AR47">
        <v>12.0588</v>
      </c>
      <c r="AS47">
        <v>12.475200000000001</v>
      </c>
      <c r="AT47">
        <v>12.613799999999999</v>
      </c>
      <c r="AU47">
        <v>13.468699999999998</v>
      </c>
      <c r="AV47">
        <v>12.730299999999998</v>
      </c>
      <c r="AW47">
        <v>12.4655</v>
      </c>
      <c r="AX47">
        <v>13.724100000000002</v>
      </c>
      <c r="AY47">
        <v>13.3706</v>
      </c>
      <c r="AZ47">
        <v>12.214499999999999</v>
      </c>
      <c r="BA47">
        <v>13.017899999999999</v>
      </c>
      <c r="BB47">
        <v>13.727</v>
      </c>
      <c r="BC47">
        <v>14.528099999999998</v>
      </c>
      <c r="BD47">
        <v>14.667000000000002</v>
      </c>
      <c r="BE47">
        <v>14.518000000000001</v>
      </c>
      <c r="BF47">
        <v>14.385999999999999</v>
      </c>
      <c r="BG47">
        <v>14.2201</v>
      </c>
      <c r="BH47">
        <v>14.141399999999999</v>
      </c>
      <c r="BI47">
        <v>14.429299999999998</v>
      </c>
      <c r="BJ47">
        <v>14.215</v>
      </c>
      <c r="BK47">
        <v>13.670845000000002</v>
      </c>
      <c r="BL47">
        <v>14.392113999999999</v>
      </c>
      <c r="BM47">
        <v>14.645654625639747</v>
      </c>
      <c r="BN47">
        <v>13.985575131222124</v>
      </c>
      <c r="BO47">
        <v>14.86327123734652</v>
      </c>
      <c r="BP47">
        <v>14.973548060370694</v>
      </c>
      <c r="BQ47">
        <v>15.10912071469186</v>
      </c>
      <c r="BR47">
        <v>15.242685229312574</v>
      </c>
      <c r="BS47">
        <v>15.418511373608027</v>
      </c>
      <c r="BT47">
        <v>15.752675437257887</v>
      </c>
      <c r="BU47">
        <v>16.158595824333069</v>
      </c>
      <c r="BV47">
        <v>16.285929316210979</v>
      </c>
      <c r="BW47">
        <v>16.423361145880403</v>
      </c>
      <c r="BX47">
        <v>16.58491119388669</v>
      </c>
      <c r="BY47">
        <v>16.732023321604938</v>
      </c>
      <c r="BZ47">
        <v>16.880181144424412</v>
      </c>
      <c r="CA47">
        <v>17.02945004796095</v>
      </c>
      <c r="CB47">
        <v>17.179623731503831</v>
      </c>
      <c r="CC47">
        <v>17.331334809520175</v>
      </c>
      <c r="CD47">
        <v>17.484326319407117</v>
      </c>
      <c r="CE47">
        <v>17.638905271864644</v>
      </c>
      <c r="CF47">
        <v>17.801912939601529</v>
      </c>
      <c r="CG47">
        <v>17.961840169718961</v>
      </c>
      <c r="CH47">
        <v>18.123572262592322</v>
      </c>
      <c r="CI47">
        <v>18.287771026741328</v>
      </c>
      <c r="CJ47">
        <v>18.453401990191736</v>
      </c>
      <c r="CK47">
        <v>18.621806832650606</v>
      </c>
      <c r="CL47">
        <v>18.792619336424647</v>
      </c>
      <c r="CM47">
        <v>18.964258604918108</v>
      </c>
      <c r="CN47">
        <v>19.136179614234948</v>
      </c>
      <c r="CO47">
        <v>19.316176497770098</v>
      </c>
      <c r="CP47">
        <v>19.49592052871775</v>
      </c>
    </row>
    <row r="48" spans="1:94" x14ac:dyDescent="0.25">
      <c r="A48" t="s">
        <v>22</v>
      </c>
      <c r="B48" t="s">
        <v>248</v>
      </c>
      <c r="C48" t="s">
        <v>7</v>
      </c>
      <c r="D48" t="s">
        <v>315</v>
      </c>
      <c r="E48">
        <v>0.1857</v>
      </c>
      <c r="F48">
        <v>0.1658</v>
      </c>
      <c r="G48">
        <v>0.20049999999999998</v>
      </c>
      <c r="H48">
        <v>0.22850000000000001</v>
      </c>
      <c r="I48">
        <v>0.3029</v>
      </c>
      <c r="J48">
        <v>0.3528</v>
      </c>
      <c r="K48">
        <v>0.36880000000000002</v>
      </c>
      <c r="L48">
        <v>0.46260000000000001</v>
      </c>
      <c r="M48">
        <v>0.51579999999999993</v>
      </c>
      <c r="N48">
        <v>0.53369999999999995</v>
      </c>
      <c r="O48">
        <v>0.5554</v>
      </c>
      <c r="P48">
        <v>0.63919999999999999</v>
      </c>
      <c r="Q48">
        <v>0.69489999999999996</v>
      </c>
      <c r="R48">
        <v>0.80970000000000009</v>
      </c>
      <c r="S48">
        <v>0.87990000000000024</v>
      </c>
      <c r="T48">
        <v>1.0088000000000001</v>
      </c>
      <c r="U48">
        <v>0.99980000000000002</v>
      </c>
      <c r="V48">
        <v>0.96429999999999993</v>
      </c>
      <c r="W48">
        <v>0.99370000000000003</v>
      </c>
      <c r="X48">
        <v>1.0475999999999999</v>
      </c>
      <c r="Y48">
        <v>1.2885</v>
      </c>
      <c r="Z48">
        <v>1.3628</v>
      </c>
      <c r="AA48">
        <v>1.2944</v>
      </c>
      <c r="AB48">
        <v>1.3772</v>
      </c>
      <c r="AC48">
        <v>1.4774</v>
      </c>
      <c r="AD48">
        <v>1.4935</v>
      </c>
      <c r="AE48">
        <v>1.5610999999999999</v>
      </c>
      <c r="AF48">
        <v>1.5164999999999997</v>
      </c>
      <c r="AG48">
        <v>1.5174000000000001</v>
      </c>
      <c r="AH48">
        <v>1.5663999999999998</v>
      </c>
      <c r="AI48">
        <v>1.3973</v>
      </c>
      <c r="AJ48">
        <v>1.4745999999999999</v>
      </c>
      <c r="AK48">
        <v>1.4339999999999999</v>
      </c>
      <c r="AL48">
        <v>1.4212</v>
      </c>
      <c r="AM48">
        <v>1.3</v>
      </c>
      <c r="AN48">
        <v>1.4922</v>
      </c>
      <c r="AO48">
        <v>1.5075000000000001</v>
      </c>
      <c r="AP48">
        <v>1.6199000000000001</v>
      </c>
      <c r="AQ48">
        <v>1.5810999999999999</v>
      </c>
      <c r="AR48">
        <v>1.7200220899999998</v>
      </c>
      <c r="AS48">
        <v>1.6560666900000003</v>
      </c>
      <c r="AT48">
        <v>1.46236049</v>
      </c>
      <c r="AU48">
        <v>1.521984</v>
      </c>
      <c r="AV48">
        <v>1.5066930000000001</v>
      </c>
      <c r="AW48">
        <v>1.4134380000000002</v>
      </c>
      <c r="AX48">
        <v>1.405726</v>
      </c>
      <c r="AY48">
        <v>1.5914739999999998</v>
      </c>
      <c r="AZ48">
        <v>1.3461720292917221</v>
      </c>
      <c r="BA48">
        <v>1.4605505409969006</v>
      </c>
      <c r="BB48">
        <v>1.552782864765222</v>
      </c>
      <c r="BC48">
        <v>1.5715499711122247</v>
      </c>
      <c r="BD48">
        <v>1.6288336689023744</v>
      </c>
      <c r="BE48">
        <v>1.9573444059131431</v>
      </c>
      <c r="BF48">
        <v>2.0461433281228549</v>
      </c>
      <c r="BG48">
        <v>1.8846834712355691</v>
      </c>
      <c r="BH48">
        <v>2.062552601141773</v>
      </c>
      <c r="BI48">
        <v>2.1290301514833549</v>
      </c>
      <c r="BJ48">
        <v>2.0272933424119954</v>
      </c>
      <c r="BK48">
        <v>2.00159258031348</v>
      </c>
      <c r="BL48">
        <v>2.2019104552749802</v>
      </c>
      <c r="BM48">
        <v>2.2965280357717912</v>
      </c>
      <c r="BN48">
        <v>2.1682730015720928</v>
      </c>
      <c r="BO48">
        <v>2.0580600644685916</v>
      </c>
      <c r="BP48">
        <v>2.176118126168276</v>
      </c>
      <c r="BQ48">
        <v>2.2062979868499055</v>
      </c>
      <c r="BR48">
        <v>2.2371575268589319</v>
      </c>
      <c r="BS48">
        <v>2.2563141008343268</v>
      </c>
      <c r="BT48">
        <v>2.2939109761521057</v>
      </c>
      <c r="BU48">
        <v>2.3886050044899028</v>
      </c>
      <c r="BV48">
        <v>2.4117842554508377</v>
      </c>
      <c r="BW48">
        <v>2.4153194498642305</v>
      </c>
      <c r="BX48">
        <v>2.4408736128033071</v>
      </c>
      <c r="BY48">
        <v>2.4564910040779973</v>
      </c>
      <c r="BZ48">
        <v>2.4730893007810968</v>
      </c>
      <c r="CA48">
        <v>2.4907604582240874</v>
      </c>
      <c r="CB48">
        <v>2.5080619387783831</v>
      </c>
      <c r="CC48">
        <v>2.5250420462949221</v>
      </c>
      <c r="CD48">
        <v>2.5416875683016413</v>
      </c>
      <c r="CE48">
        <v>2.5579335678750068</v>
      </c>
      <c r="CF48">
        <v>2.5731754566879403</v>
      </c>
      <c r="CG48">
        <v>2.5877355076450774</v>
      </c>
      <c r="CH48">
        <v>2.6018172463080744</v>
      </c>
      <c r="CI48">
        <v>2.6145073706735404</v>
      </c>
      <c r="CJ48">
        <v>2.6266133289181166</v>
      </c>
      <c r="CK48">
        <v>2.6381947259401257</v>
      </c>
      <c r="CL48">
        <v>2.6492960035366768</v>
      </c>
      <c r="CM48">
        <v>2.6599502493884408</v>
      </c>
      <c r="CN48">
        <v>2.6710702530923416</v>
      </c>
      <c r="CO48">
        <v>2.6816990564122576</v>
      </c>
      <c r="CP48">
        <v>2.6919501913186576</v>
      </c>
    </row>
    <row r="49" spans="1:94" x14ac:dyDescent="0.25">
      <c r="A49" t="s">
        <v>22</v>
      </c>
      <c r="B49" t="s">
        <v>248</v>
      </c>
      <c r="C49" t="s">
        <v>8</v>
      </c>
      <c r="D49" t="s">
        <v>316</v>
      </c>
      <c r="E49">
        <v>5.1700000000000003E-2</v>
      </c>
      <c r="F49">
        <v>7.6599999999999988E-2</v>
      </c>
      <c r="G49">
        <v>8.4599999999999995E-2</v>
      </c>
      <c r="H49">
        <v>9.9000000000000005E-2</v>
      </c>
      <c r="I49">
        <v>0.11600000000000001</v>
      </c>
      <c r="J49">
        <v>0.16210000000000002</v>
      </c>
      <c r="K49">
        <v>0.19</v>
      </c>
      <c r="L49">
        <v>0.19069999999999998</v>
      </c>
      <c r="M49">
        <v>0.1956</v>
      </c>
      <c r="N49">
        <v>0.1802</v>
      </c>
      <c r="O49">
        <v>0.15790000000000001</v>
      </c>
      <c r="P49">
        <v>0.15139999999999998</v>
      </c>
      <c r="Q49">
        <v>0.1694</v>
      </c>
      <c r="R49">
        <v>0.1673</v>
      </c>
      <c r="S49">
        <v>0.19150000000000003</v>
      </c>
      <c r="T49">
        <v>0.2137</v>
      </c>
      <c r="U49">
        <v>0.25850000000000001</v>
      </c>
      <c r="V49">
        <v>0.25780000000000003</v>
      </c>
      <c r="W49">
        <v>0.31900000000000001</v>
      </c>
      <c r="X49">
        <v>0.30129999999999996</v>
      </c>
      <c r="Y49">
        <v>0.34920000000000001</v>
      </c>
      <c r="Z49">
        <v>0.31079999999999997</v>
      </c>
      <c r="AA49">
        <v>0.27759999999999996</v>
      </c>
      <c r="AB49">
        <v>0.33069999999999999</v>
      </c>
      <c r="AC49">
        <v>0.33210000000000001</v>
      </c>
      <c r="AD49">
        <v>0.3629</v>
      </c>
      <c r="AE49">
        <v>0.34439999999999998</v>
      </c>
      <c r="AF49">
        <v>0.33259999999999995</v>
      </c>
      <c r="AG49">
        <v>0.40729999999999994</v>
      </c>
      <c r="AH49">
        <v>0.33550000000000002</v>
      </c>
      <c r="AI49">
        <v>0.2969</v>
      </c>
      <c r="AJ49">
        <v>0.2417</v>
      </c>
      <c r="AK49">
        <v>0.16290000000000002</v>
      </c>
      <c r="AL49">
        <v>0.12069999999999999</v>
      </c>
      <c r="AM49">
        <v>0.153</v>
      </c>
      <c r="AN49">
        <v>0.156</v>
      </c>
      <c r="AO49">
        <v>0.19440000000000004</v>
      </c>
      <c r="AP49">
        <v>0.1633</v>
      </c>
      <c r="AQ49">
        <v>0.13009999999999999</v>
      </c>
      <c r="AR49">
        <v>0.19564000000000001</v>
      </c>
      <c r="AS49">
        <v>0.20590459999999999</v>
      </c>
      <c r="AT49">
        <v>0.19987200000000002</v>
      </c>
      <c r="AU49">
        <v>0.15966799999999998</v>
      </c>
      <c r="AV49">
        <v>0.110556</v>
      </c>
      <c r="AW49">
        <v>0.10292100000000001</v>
      </c>
      <c r="AX49">
        <v>0.12632899999999997</v>
      </c>
      <c r="AY49">
        <v>0.11303049999999998</v>
      </c>
      <c r="AZ49">
        <v>0.11227806192113142</v>
      </c>
      <c r="BA49">
        <v>0.1430670091869494</v>
      </c>
      <c r="BB49">
        <v>0.13841836539975727</v>
      </c>
      <c r="BC49">
        <v>0.14432899585429171</v>
      </c>
      <c r="BD49">
        <v>0.14244532109950386</v>
      </c>
      <c r="BE49">
        <v>0.1340331558963499</v>
      </c>
      <c r="BF49">
        <v>0.16198744203803797</v>
      </c>
      <c r="BG49">
        <v>0.14561771823709591</v>
      </c>
      <c r="BH49">
        <v>0.14343634349790196</v>
      </c>
      <c r="BI49">
        <v>0.15024214555756218</v>
      </c>
      <c r="BJ49">
        <v>0.13632040380131868</v>
      </c>
      <c r="BK49">
        <v>0.11206924254703474</v>
      </c>
      <c r="BL49">
        <v>0.13546756435444932</v>
      </c>
      <c r="BM49">
        <v>0.10608706603425969</v>
      </c>
      <c r="BN49">
        <v>0.11191591853874276</v>
      </c>
      <c r="BO49">
        <v>0.11090424232658624</v>
      </c>
      <c r="BP49">
        <v>0.11735318974091041</v>
      </c>
      <c r="BQ49">
        <v>0.11821108457163877</v>
      </c>
      <c r="BR49">
        <v>0.11903348901997558</v>
      </c>
      <c r="BS49">
        <v>0.11982040308592036</v>
      </c>
      <c r="BT49">
        <v>0.12057182676947305</v>
      </c>
      <c r="BU49">
        <v>0.1250206590659115</v>
      </c>
      <c r="BV49">
        <v>0.12757862617810412</v>
      </c>
      <c r="BW49">
        <v>0.130148970138076</v>
      </c>
      <c r="BX49">
        <v>0.13272259029452307</v>
      </c>
      <c r="BY49">
        <v>0.13531453749790884</v>
      </c>
      <c r="BZ49">
        <v>0.13793546412041721</v>
      </c>
      <c r="CA49">
        <v>0.14057555892370296</v>
      </c>
      <c r="CB49">
        <v>0.14322824897743433</v>
      </c>
      <c r="CC49">
        <v>0.14589375438756991</v>
      </c>
      <c r="CD49">
        <v>0.14857352013781938</v>
      </c>
      <c r="CE49">
        <v>0.15127011622691344</v>
      </c>
      <c r="CF49">
        <v>0.15391186860178466</v>
      </c>
      <c r="CG49">
        <v>0.15647245048897823</v>
      </c>
      <c r="CH49">
        <v>0.15896903685310748</v>
      </c>
      <c r="CI49">
        <v>0.16141459301665648</v>
      </c>
      <c r="CJ49">
        <v>0.16376739817671518</v>
      </c>
      <c r="CK49">
        <v>0.16604621644381504</v>
      </c>
      <c r="CL49">
        <v>0.16826109767125313</v>
      </c>
      <c r="CM49">
        <v>0.17041639517849169</v>
      </c>
      <c r="CN49">
        <v>0.17251544806267258</v>
      </c>
      <c r="CO49">
        <v>0.17456174954616291</v>
      </c>
      <c r="CP49">
        <v>0.17655798131416289</v>
      </c>
    </row>
    <row r="50" spans="1:94" x14ac:dyDescent="0.25">
      <c r="A50" t="s">
        <v>22</v>
      </c>
      <c r="B50" t="s">
        <v>248</v>
      </c>
      <c r="C50" t="s">
        <v>9</v>
      </c>
      <c r="D50" t="s">
        <v>317</v>
      </c>
      <c r="E50">
        <v>0.2155</v>
      </c>
      <c r="F50">
        <v>0.22700000000000001</v>
      </c>
      <c r="G50">
        <v>0.26630000000000004</v>
      </c>
      <c r="H50">
        <v>0.27229999999999999</v>
      </c>
      <c r="I50">
        <v>0.30630000000000002</v>
      </c>
      <c r="J50">
        <v>0.29490000000000005</v>
      </c>
      <c r="K50">
        <v>0.39520000000000011</v>
      </c>
      <c r="L50">
        <v>0.4531</v>
      </c>
      <c r="M50">
        <v>0.48730000000000001</v>
      </c>
      <c r="N50">
        <v>0.62719999999999987</v>
      </c>
      <c r="O50">
        <v>0.67190000000000005</v>
      </c>
      <c r="P50">
        <v>0.84680000000000011</v>
      </c>
      <c r="Q50">
        <v>0.80730000000000013</v>
      </c>
      <c r="R50">
        <v>0.877</v>
      </c>
      <c r="S50">
        <v>0.82130000000000014</v>
      </c>
      <c r="T50">
        <v>1.0135000000000001</v>
      </c>
      <c r="U50">
        <v>1.2671999999999999</v>
      </c>
      <c r="V50">
        <v>1.29</v>
      </c>
      <c r="W50">
        <v>1.3644000000000001</v>
      </c>
      <c r="X50">
        <v>1.4847999999999999</v>
      </c>
      <c r="Y50">
        <v>1.2113999999999998</v>
      </c>
      <c r="Z50">
        <v>1.1622999999999999</v>
      </c>
      <c r="AA50">
        <v>1.1248</v>
      </c>
      <c r="AB50">
        <v>1.5089999999999999</v>
      </c>
      <c r="AC50">
        <v>1.5940999999999999</v>
      </c>
      <c r="AD50">
        <v>1.9177000000000002</v>
      </c>
      <c r="AE50">
        <v>2.0147999999999997</v>
      </c>
      <c r="AF50">
        <v>1.9488000000000001</v>
      </c>
      <c r="AG50">
        <v>1.8537999999999999</v>
      </c>
      <c r="AH50">
        <v>1.8242999999999998</v>
      </c>
      <c r="AI50">
        <v>1.8064000000000002</v>
      </c>
      <c r="AJ50">
        <v>1.8240000000000005</v>
      </c>
      <c r="AK50">
        <v>2.1177000000000001</v>
      </c>
      <c r="AL50">
        <v>2.3835999999999999</v>
      </c>
      <c r="AM50">
        <v>2.4178999999999999</v>
      </c>
      <c r="AN50">
        <v>2.7837999999999998</v>
      </c>
      <c r="AO50">
        <v>3.0452999999999997</v>
      </c>
      <c r="AP50">
        <v>3.1123999999999996</v>
      </c>
      <c r="AQ50">
        <v>3.2484000000000006</v>
      </c>
      <c r="AR50">
        <v>3.5391881400000007</v>
      </c>
      <c r="AS50">
        <v>3.3750744200000007</v>
      </c>
      <c r="AT50">
        <v>3.5309879400000002</v>
      </c>
      <c r="AU50">
        <v>4.2361464799999995</v>
      </c>
      <c r="AV50">
        <v>4.5192752900000013</v>
      </c>
      <c r="AW50">
        <v>4.1081880000000002</v>
      </c>
      <c r="AX50">
        <v>4.283129999999999</v>
      </c>
      <c r="AY50">
        <v>5.0446999999999997</v>
      </c>
      <c r="AZ50">
        <v>4.316164848508957</v>
      </c>
      <c r="BA50">
        <v>4.4515979115186788</v>
      </c>
      <c r="BB50">
        <v>5.0349285225977969</v>
      </c>
      <c r="BC50">
        <v>5.7094950628939305</v>
      </c>
      <c r="BD50">
        <v>5.7432859536000098</v>
      </c>
      <c r="BE50">
        <v>5.984250729823132</v>
      </c>
      <c r="BF50">
        <v>6.3685774239797235</v>
      </c>
      <c r="BG50">
        <v>5.9193676856953878</v>
      </c>
      <c r="BH50">
        <v>7.0522024433614705</v>
      </c>
      <c r="BI50">
        <v>7.2178553949342179</v>
      </c>
      <c r="BJ50">
        <v>7.1157368107622565</v>
      </c>
      <c r="BK50">
        <v>7.3428140763442586</v>
      </c>
      <c r="BL50">
        <v>7.9061350601456795</v>
      </c>
      <c r="BM50">
        <v>8.4251894173033115</v>
      </c>
      <c r="BN50">
        <v>8.200556248892422</v>
      </c>
      <c r="BO50">
        <v>8.1242646796717146</v>
      </c>
      <c r="BP50">
        <v>8.4855060823551973</v>
      </c>
      <c r="BQ50">
        <v>8.9176136173218854</v>
      </c>
      <c r="BR50">
        <v>9.0930198775928481</v>
      </c>
      <c r="BS50">
        <v>9.3415295940818002</v>
      </c>
      <c r="BT50">
        <v>9.4980518434395087</v>
      </c>
      <c r="BU50">
        <v>9.8258636216876063</v>
      </c>
      <c r="BV50">
        <v>10.068772448551563</v>
      </c>
      <c r="BW50">
        <v>10.321167835095745</v>
      </c>
      <c r="BX50">
        <v>10.591631180085665</v>
      </c>
      <c r="BY50">
        <v>10.856528203206702</v>
      </c>
      <c r="BZ50">
        <v>11.128916626066337</v>
      </c>
      <c r="CA50">
        <v>11.408475694371031</v>
      </c>
      <c r="CB50">
        <v>11.693816761927058</v>
      </c>
      <c r="CC50">
        <v>11.9867103292331</v>
      </c>
      <c r="CD50">
        <v>12.287527108446993</v>
      </c>
      <c r="CE50">
        <v>12.595536965664015</v>
      </c>
      <c r="CF50">
        <v>12.910311091133611</v>
      </c>
      <c r="CG50">
        <v>13.211230809920325</v>
      </c>
      <c r="CH50">
        <v>13.519513846827122</v>
      </c>
      <c r="CI50">
        <v>13.837473527188049</v>
      </c>
      <c r="CJ50">
        <v>14.164401375007595</v>
      </c>
      <c r="CK50">
        <v>14.503683816329595</v>
      </c>
      <c r="CL50">
        <v>14.8565421811552</v>
      </c>
      <c r="CM50">
        <v>15.21522563883893</v>
      </c>
      <c r="CN50">
        <v>15.599620094154766</v>
      </c>
      <c r="CO50">
        <v>16.003988362474125</v>
      </c>
      <c r="CP50">
        <v>16.430801336138483</v>
      </c>
    </row>
    <row r="51" spans="1:94" x14ac:dyDescent="0.25">
      <c r="A51" t="s">
        <v>22</v>
      </c>
      <c r="B51" t="s">
        <v>248</v>
      </c>
      <c r="C51" t="s">
        <v>10</v>
      </c>
      <c r="D51" t="s">
        <v>318</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1.014</v>
      </c>
      <c r="AI51">
        <v>1.0009999999999999</v>
      </c>
      <c r="AJ51">
        <v>0.74929999999999997</v>
      </c>
      <c r="AK51">
        <v>0.59299999999999997</v>
      </c>
      <c r="AL51">
        <v>0.52900000000000003</v>
      </c>
      <c r="AM51">
        <v>0.53100000000000003</v>
      </c>
      <c r="AN51">
        <v>0.45419999999999999</v>
      </c>
      <c r="AO51">
        <v>0.91830000000000001</v>
      </c>
      <c r="AP51">
        <v>0.76860000000000006</v>
      </c>
      <c r="AQ51">
        <v>0.76160000000000005</v>
      </c>
      <c r="AR51">
        <v>0.78844932999999995</v>
      </c>
      <c r="AS51">
        <v>0.69090200000000002</v>
      </c>
      <c r="AT51">
        <v>0.75756067000000005</v>
      </c>
      <c r="AU51">
        <v>0.83230937999999999</v>
      </c>
      <c r="AV51">
        <v>0.76703256999999991</v>
      </c>
      <c r="AW51">
        <v>0.87070891000000006</v>
      </c>
      <c r="AX51">
        <v>0.95008000000000004</v>
      </c>
      <c r="AY51">
        <v>0.98767799999999994</v>
      </c>
      <c r="AZ51">
        <v>0.93610000000000004</v>
      </c>
      <c r="BA51">
        <v>0.94499999999999995</v>
      </c>
      <c r="BB51">
        <v>0.88090000000000013</v>
      </c>
      <c r="BC51">
        <v>0.91310000000000002</v>
      </c>
      <c r="BD51">
        <v>0.9897999999999999</v>
      </c>
      <c r="BE51">
        <v>1.103</v>
      </c>
      <c r="BF51">
        <v>1.1855</v>
      </c>
      <c r="BG51">
        <v>1.296</v>
      </c>
      <c r="BH51">
        <v>1.3081055222379105</v>
      </c>
      <c r="BI51">
        <v>1.2427000000000001</v>
      </c>
      <c r="BJ51">
        <v>1.2845223357718629</v>
      </c>
      <c r="BK51">
        <v>1.3324</v>
      </c>
      <c r="BL51">
        <v>1.3695999999999999</v>
      </c>
      <c r="BM51">
        <v>1.3521658132567744</v>
      </c>
      <c r="BN51">
        <v>1.3934005138855747</v>
      </c>
      <c r="BO51">
        <v>1.3892985040776047</v>
      </c>
      <c r="BP51">
        <v>1.5215871801608418</v>
      </c>
      <c r="BQ51">
        <v>1.5744313910132242</v>
      </c>
      <c r="BR51">
        <v>1.6251522233231617</v>
      </c>
      <c r="BS51">
        <v>1.6756796394717752</v>
      </c>
      <c r="BT51">
        <v>1.7272069099420064</v>
      </c>
      <c r="BU51">
        <v>1.7716679290738682</v>
      </c>
      <c r="BV51">
        <v>1.7952814428537636</v>
      </c>
      <c r="BW51">
        <v>1.8181941562270263</v>
      </c>
      <c r="BX51">
        <v>1.8405338576863337</v>
      </c>
      <c r="BY51">
        <v>1.8625103336690583</v>
      </c>
      <c r="BZ51">
        <v>1.8840394082864429</v>
      </c>
      <c r="CA51">
        <v>1.904962152836676</v>
      </c>
      <c r="CB51">
        <v>1.9252348291834092</v>
      </c>
      <c r="CC51">
        <v>1.9449644624552556</v>
      </c>
      <c r="CD51">
        <v>1.964147420199382</v>
      </c>
      <c r="CE51">
        <v>1.9827686031654983</v>
      </c>
      <c r="CF51">
        <v>2.0008024622249039</v>
      </c>
      <c r="CG51">
        <v>2.0176064260926667</v>
      </c>
      <c r="CH51">
        <v>2.033538133239106</v>
      </c>
      <c r="CI51">
        <v>2.0486144656802434</v>
      </c>
      <c r="CJ51">
        <v>2.062979983769015</v>
      </c>
      <c r="CK51">
        <v>2.0766387099968715</v>
      </c>
      <c r="CL51">
        <v>2.0896006734300565</v>
      </c>
      <c r="CM51">
        <v>2.1018509578580273</v>
      </c>
      <c r="CN51">
        <v>2.1133631183415433</v>
      </c>
      <c r="CO51">
        <v>2.1241571275402809</v>
      </c>
      <c r="CP51">
        <v>2.134246335439443</v>
      </c>
    </row>
    <row r="52" spans="1:94" x14ac:dyDescent="0.25">
      <c r="A52" t="s">
        <v>22</v>
      </c>
      <c r="B52" t="s">
        <v>248</v>
      </c>
      <c r="C52" t="s">
        <v>11</v>
      </c>
      <c r="D52" t="s">
        <v>319</v>
      </c>
      <c r="E52">
        <v>1.9136000000000002</v>
      </c>
      <c r="F52">
        <v>1.9779000000000002</v>
      </c>
      <c r="G52">
        <v>2.0766</v>
      </c>
      <c r="H52">
        <v>1.9964000000000002</v>
      </c>
      <c r="I52">
        <v>2.569</v>
      </c>
      <c r="J52">
        <v>3.2238999999999991</v>
      </c>
      <c r="K52">
        <v>3.1040000000000001</v>
      </c>
      <c r="L52">
        <v>3.5789</v>
      </c>
      <c r="M52">
        <v>3.879</v>
      </c>
      <c r="N52">
        <v>4.3921000000000001</v>
      </c>
      <c r="O52">
        <v>4.6416000000000004</v>
      </c>
      <c r="P52">
        <v>5.2041000000000004</v>
      </c>
      <c r="Q52">
        <v>5.974499999999999</v>
      </c>
      <c r="R52">
        <v>5.2558999999999987</v>
      </c>
      <c r="S52">
        <v>6.4322000000000008</v>
      </c>
      <c r="T52">
        <v>7.4304000000000006</v>
      </c>
      <c r="U52">
        <v>9.4710000000000001</v>
      </c>
      <c r="V52">
        <v>10.982200000000001</v>
      </c>
      <c r="W52">
        <v>12.402299999999999</v>
      </c>
      <c r="X52">
        <v>13.667099999999998</v>
      </c>
      <c r="Y52">
        <v>13.182300000000001</v>
      </c>
      <c r="Z52">
        <v>13.847700000000001</v>
      </c>
      <c r="AA52">
        <v>15.386999999999997</v>
      </c>
      <c r="AB52">
        <v>16.887799999999999</v>
      </c>
      <c r="AC52">
        <v>15.581900000000001</v>
      </c>
      <c r="AD52">
        <v>15.322299999999998</v>
      </c>
      <c r="AE52">
        <v>18.538400000000003</v>
      </c>
      <c r="AF52">
        <v>20.259599999999999</v>
      </c>
      <c r="AG52">
        <v>20.656200000000002</v>
      </c>
      <c r="AH52">
        <v>21.340800000000002</v>
      </c>
      <c r="AI52">
        <v>21.694900000000001</v>
      </c>
      <c r="AJ52">
        <v>22.057500000000001</v>
      </c>
      <c r="AK52">
        <v>19.729699999999998</v>
      </c>
      <c r="AL52">
        <v>20.5229</v>
      </c>
      <c r="AM52">
        <v>24.881000000000004</v>
      </c>
      <c r="AN52">
        <v>26.327100000000002</v>
      </c>
      <c r="AO52">
        <v>24.118199999999998</v>
      </c>
      <c r="AP52">
        <v>23.949300000000001</v>
      </c>
      <c r="AQ52">
        <v>25.209099999999999</v>
      </c>
      <c r="AR52">
        <v>24.02134792</v>
      </c>
      <c r="AS52">
        <v>23.924610400000002</v>
      </c>
      <c r="AT52">
        <v>27.247380290000006</v>
      </c>
      <c r="AU52">
        <v>26.298604960000002</v>
      </c>
      <c r="AV52">
        <v>28.207719510000004</v>
      </c>
      <c r="AW52">
        <v>28.707840490000002</v>
      </c>
      <c r="AX52">
        <v>31.180465999999999</v>
      </c>
      <c r="AY52">
        <v>30.20795</v>
      </c>
      <c r="AZ52">
        <v>28.412319011720474</v>
      </c>
      <c r="BA52">
        <v>31.579620113554416</v>
      </c>
      <c r="BB52">
        <v>28.737257725259308</v>
      </c>
      <c r="BC52">
        <v>31.474294357605892</v>
      </c>
      <c r="BD52">
        <v>32.127806273035318</v>
      </c>
      <c r="BE52">
        <v>32.714299587460594</v>
      </c>
      <c r="BF52">
        <v>32.854300338204617</v>
      </c>
      <c r="BG52">
        <v>31.184920357233381</v>
      </c>
      <c r="BH52">
        <v>29.034813588842855</v>
      </c>
      <c r="BI52">
        <v>27.283549947123035</v>
      </c>
      <c r="BJ52">
        <v>26.736453100165424</v>
      </c>
      <c r="BK52">
        <v>25.894599848665685</v>
      </c>
      <c r="BL52">
        <v>25.169732756946416</v>
      </c>
      <c r="BM52">
        <v>23.868397931737032</v>
      </c>
      <c r="BN52">
        <v>26.057550967140749</v>
      </c>
      <c r="BO52">
        <v>27.804311310426172</v>
      </c>
      <c r="BP52">
        <v>27.197096694184012</v>
      </c>
      <c r="BQ52">
        <v>26.803278465712634</v>
      </c>
      <c r="BR52">
        <v>26.590606012694987</v>
      </c>
      <c r="BS52">
        <v>27.581389001025681</v>
      </c>
      <c r="BT52">
        <v>27.323359719323836</v>
      </c>
      <c r="BU52">
        <v>27.162970232760323</v>
      </c>
      <c r="BV52">
        <v>26.931866296042188</v>
      </c>
      <c r="BW52">
        <v>26.702494208931597</v>
      </c>
      <c r="BX52">
        <v>26.474742310011248</v>
      </c>
      <c r="BY52">
        <v>26.248503271647934</v>
      </c>
      <c r="BZ52">
        <v>26.023673995133432</v>
      </c>
      <c r="CA52">
        <v>25.800155507847307</v>
      </c>
      <c r="CB52">
        <v>25.577852862268831</v>
      </c>
      <c r="CC52">
        <v>25.356675036940931</v>
      </c>
      <c r="CD52">
        <v>25.136534839226123</v>
      </c>
      <c r="CE52">
        <v>24.917348809958575</v>
      </c>
      <c r="CF52">
        <v>24.699037129833162</v>
      </c>
      <c r="CG52">
        <v>24.48152352761803</v>
      </c>
      <c r="CH52">
        <v>24.264735190062382</v>
      </c>
      <c r="CI52">
        <v>24.048602673569285</v>
      </c>
      <c r="CJ52">
        <v>23.833059817498441</v>
      </c>
      <c r="CK52">
        <v>23.61804365918977</v>
      </c>
      <c r="CL52">
        <v>23.403494350563676</v>
      </c>
      <c r="CM52">
        <v>23.189355076381911</v>
      </c>
      <c r="CN52">
        <v>22.975571974035525</v>
      </c>
      <c r="CO52">
        <v>22.762094054942406</v>
      </c>
      <c r="CP52">
        <v>22.548873127437975</v>
      </c>
    </row>
    <row r="53" spans="1:94" x14ac:dyDescent="0.25">
      <c r="A53" t="s">
        <v>22</v>
      </c>
      <c r="B53" t="s">
        <v>248</v>
      </c>
      <c r="C53" t="s">
        <v>12</v>
      </c>
      <c r="D53" t="s">
        <v>320</v>
      </c>
      <c r="E53">
        <v>0.43710000000000004</v>
      </c>
      <c r="F53">
        <v>0.46600000000000003</v>
      </c>
      <c r="G53">
        <v>0.56059999999999988</v>
      </c>
      <c r="H53">
        <v>0.61099999999999999</v>
      </c>
      <c r="I53">
        <v>0.71550000000000002</v>
      </c>
      <c r="J53">
        <v>1.0775999999999999</v>
      </c>
      <c r="K53">
        <v>1.3987000000000001</v>
      </c>
      <c r="L53">
        <v>1.6518000000000002</v>
      </c>
      <c r="M53">
        <v>1.5292000000000003</v>
      </c>
      <c r="N53">
        <v>1.8140000000000001</v>
      </c>
      <c r="O53">
        <v>2.2403999999999997</v>
      </c>
      <c r="P53">
        <v>2.4501999999999997</v>
      </c>
      <c r="Q53">
        <v>2.3125</v>
      </c>
      <c r="R53">
        <v>2.5936000000000003</v>
      </c>
      <c r="S53">
        <v>2.7576999999999998</v>
      </c>
      <c r="T53">
        <v>3.3159999999999998</v>
      </c>
      <c r="U53">
        <v>3.9476000000000004</v>
      </c>
      <c r="V53">
        <v>4.2023000000000001</v>
      </c>
      <c r="W53">
        <v>4.9218999999999999</v>
      </c>
      <c r="X53">
        <v>5.0763000000000007</v>
      </c>
      <c r="Y53">
        <v>5.4962</v>
      </c>
      <c r="Z53">
        <v>5.9358000000000004</v>
      </c>
      <c r="AA53">
        <v>6.6409000000000011</v>
      </c>
      <c r="AB53">
        <v>7.3224000000000009</v>
      </c>
      <c r="AC53">
        <v>7.8997000000000002</v>
      </c>
      <c r="AD53">
        <v>8.9960999999999984</v>
      </c>
      <c r="AE53">
        <v>8.1814999999999998</v>
      </c>
      <c r="AF53">
        <v>9.734099999999998</v>
      </c>
      <c r="AG53">
        <v>10.182499999999999</v>
      </c>
      <c r="AH53">
        <v>10.392799999999999</v>
      </c>
      <c r="AI53">
        <v>11.068900000000001</v>
      </c>
      <c r="AJ53">
        <v>11.811299999999999</v>
      </c>
      <c r="AK53">
        <v>11.937000000000001</v>
      </c>
      <c r="AL53">
        <v>12.848799999999999</v>
      </c>
      <c r="AM53">
        <v>13.575799999999999</v>
      </c>
      <c r="AN53">
        <v>14.180099999999996</v>
      </c>
      <c r="AO53">
        <v>14.900999999999998</v>
      </c>
      <c r="AP53">
        <v>15.4413</v>
      </c>
      <c r="AQ53">
        <v>15.904</v>
      </c>
      <c r="AR53">
        <v>15.233810999999999</v>
      </c>
      <c r="AS53">
        <v>15.7322047</v>
      </c>
      <c r="AT53">
        <v>14.977388999999997</v>
      </c>
      <c r="AU53">
        <v>15.841344999999999</v>
      </c>
      <c r="AV53">
        <v>16.948399000000002</v>
      </c>
      <c r="AW53">
        <v>17.894607000000001</v>
      </c>
      <c r="AX53">
        <v>18.875349000000003</v>
      </c>
      <c r="AY53">
        <v>19.794014000000004</v>
      </c>
      <c r="AZ53">
        <v>20.664407000000001</v>
      </c>
      <c r="BA53">
        <v>21.477184000000001</v>
      </c>
      <c r="BB53">
        <v>22.219000000000005</v>
      </c>
      <c r="BC53">
        <v>22.774899999999999</v>
      </c>
      <c r="BD53">
        <v>21.915299999999998</v>
      </c>
      <c r="BE53">
        <v>22.250700000000002</v>
      </c>
      <c r="BF53">
        <v>22.876300000000001</v>
      </c>
      <c r="BG53">
        <v>23.246200000000002</v>
      </c>
      <c r="BH53">
        <v>22.616199999999999</v>
      </c>
      <c r="BI53">
        <v>23.189599999999999</v>
      </c>
      <c r="BJ53">
        <v>23.738199999999999</v>
      </c>
      <c r="BK53">
        <v>25.366099999999999</v>
      </c>
      <c r="BL53">
        <v>26.834290239415097</v>
      </c>
      <c r="BM53">
        <v>25.824866896320458</v>
      </c>
      <c r="BN53">
        <v>26.5914039841205</v>
      </c>
      <c r="BO53">
        <v>27.320020542629781</v>
      </c>
      <c r="BP53">
        <v>27.752005461793662</v>
      </c>
      <c r="BQ53">
        <v>27.896814315587068</v>
      </c>
      <c r="BR53">
        <v>28.059141426502102</v>
      </c>
      <c r="BS53">
        <v>28.320399691879924</v>
      </c>
      <c r="BT53">
        <v>28.521777686212353</v>
      </c>
      <c r="BU53">
        <v>29.092938809400597</v>
      </c>
      <c r="BV53">
        <v>29.740446558526092</v>
      </c>
      <c r="BW53">
        <v>30.370661161562488</v>
      </c>
      <c r="BX53">
        <v>30.988264794936118</v>
      </c>
      <c r="BY53">
        <v>31.600974415154177</v>
      </c>
      <c r="BZ53">
        <v>32.210937109539643</v>
      </c>
      <c r="CA53">
        <v>32.818110127212776</v>
      </c>
      <c r="CB53">
        <v>33.409755458952141</v>
      </c>
      <c r="CC53">
        <v>33.998006665545212</v>
      </c>
      <c r="CD53">
        <v>34.58279248025574</v>
      </c>
      <c r="CE53">
        <v>35.165569926512603</v>
      </c>
      <c r="CF53">
        <v>35.743819537641201</v>
      </c>
      <c r="CG53">
        <v>36.2875445897281</v>
      </c>
      <c r="CH53">
        <v>36.810148395488604</v>
      </c>
      <c r="CI53">
        <v>37.312914071266974</v>
      </c>
      <c r="CJ53">
        <v>37.802245696668379</v>
      </c>
      <c r="CK53">
        <v>38.278073931312107</v>
      </c>
      <c r="CL53">
        <v>38.740401500001006</v>
      </c>
      <c r="CM53">
        <v>39.194814487623546</v>
      </c>
      <c r="CN53">
        <v>39.633080023838517</v>
      </c>
      <c r="CO53">
        <v>40.05502313605529</v>
      </c>
      <c r="CP53">
        <v>40.460242996523007</v>
      </c>
    </row>
    <row r="54" spans="1:94" x14ac:dyDescent="0.25">
      <c r="A54" t="s">
        <v>22</v>
      </c>
      <c r="B54" t="s">
        <v>248</v>
      </c>
      <c r="C54" t="s">
        <v>13</v>
      </c>
      <c r="D54" t="s">
        <v>321</v>
      </c>
      <c r="E54">
        <v>0.16190000000000002</v>
      </c>
      <c r="F54">
        <v>0.222</v>
      </c>
      <c r="G54">
        <v>0.27510000000000001</v>
      </c>
      <c r="H54">
        <v>0.25739999999999996</v>
      </c>
      <c r="I54">
        <v>0.2475</v>
      </c>
      <c r="J54">
        <v>0.29590000000000005</v>
      </c>
      <c r="K54">
        <v>0.33239999999999997</v>
      </c>
      <c r="L54">
        <v>0.37329999999999997</v>
      </c>
      <c r="M54">
        <v>0.57350000000000001</v>
      </c>
      <c r="N54">
        <v>0.58350000000000002</v>
      </c>
      <c r="O54">
        <v>0.57279999999999998</v>
      </c>
      <c r="P54">
        <v>0.65629999999999999</v>
      </c>
      <c r="Q54">
        <v>0.81640000000000024</v>
      </c>
      <c r="R54">
        <v>0.7873</v>
      </c>
      <c r="S54">
        <v>0.86839999999999995</v>
      </c>
      <c r="T54">
        <v>0.99890000000000001</v>
      </c>
      <c r="U54">
        <v>1.2576999999999998</v>
      </c>
      <c r="V54">
        <v>1.2856000000000001</v>
      </c>
      <c r="W54">
        <v>1.2906000000000002</v>
      </c>
      <c r="X54">
        <v>1.5318000000000001</v>
      </c>
      <c r="Y54">
        <v>1.7542</v>
      </c>
      <c r="Z54">
        <v>1.9607000000000001</v>
      </c>
      <c r="AA54">
        <v>2.1375000000000002</v>
      </c>
      <c r="AB54">
        <v>2.3565999999999998</v>
      </c>
      <c r="AC54">
        <v>2.4613</v>
      </c>
      <c r="AD54">
        <v>2.7068000000000003</v>
      </c>
      <c r="AE54">
        <v>2.8255999999999997</v>
      </c>
      <c r="AF54">
        <v>3.1299000000000001</v>
      </c>
      <c r="AG54">
        <v>3.1029999999999998</v>
      </c>
      <c r="AH54">
        <v>3.3323</v>
      </c>
      <c r="AI54">
        <v>3.3170000000000006</v>
      </c>
      <c r="AJ54">
        <v>3.5510000000000002</v>
      </c>
      <c r="AK54">
        <v>3.6539000000000001</v>
      </c>
      <c r="AL54">
        <v>4.0635000000000003</v>
      </c>
      <c r="AM54">
        <v>4.1843000000000004</v>
      </c>
      <c r="AN54">
        <v>4.7587000000000002</v>
      </c>
      <c r="AO54">
        <v>4.4410999999999996</v>
      </c>
      <c r="AP54">
        <v>5.1733000000000002</v>
      </c>
      <c r="AQ54">
        <v>5.1875</v>
      </c>
      <c r="AR54">
        <v>5.2447754700000004</v>
      </c>
      <c r="AS54">
        <v>5.1460170200000004</v>
      </c>
      <c r="AT54">
        <v>5.6415448099999992</v>
      </c>
      <c r="AU54">
        <v>5.7270530899999992</v>
      </c>
      <c r="AV54">
        <v>5.9951029999999994</v>
      </c>
      <c r="AW54">
        <v>5.8322840000000005</v>
      </c>
      <c r="AX54">
        <v>5.5837700000000003</v>
      </c>
      <c r="AY54">
        <v>5.9281489999999986</v>
      </c>
      <c r="AZ54">
        <v>5.6932905699104177</v>
      </c>
      <c r="BA54">
        <v>6.7776002442856669</v>
      </c>
      <c r="BB54">
        <v>6.6742747973485113</v>
      </c>
      <c r="BC54">
        <v>6.8311965699347974</v>
      </c>
      <c r="BD54">
        <v>7.2111408858380592</v>
      </c>
      <c r="BE54">
        <v>6.9444719740903622</v>
      </c>
      <c r="BF54">
        <v>7.2475389971577462</v>
      </c>
      <c r="BG54">
        <v>6.948333911450427</v>
      </c>
      <c r="BH54">
        <v>7.4926043322270246</v>
      </c>
      <c r="BI54">
        <v>8.0295800354046243</v>
      </c>
      <c r="BJ54">
        <v>7.920915255196145</v>
      </c>
      <c r="BK54">
        <v>7.6391629546190662</v>
      </c>
      <c r="BL54">
        <v>7.6259379848831959</v>
      </c>
      <c r="BM54">
        <v>7.7891341827998373</v>
      </c>
      <c r="BN54">
        <v>7.7990959271915123</v>
      </c>
      <c r="BO54">
        <v>7.660483330231906</v>
      </c>
      <c r="BP54">
        <v>8.1775100334012691</v>
      </c>
      <c r="BQ54">
        <v>8.234942675777468</v>
      </c>
      <c r="BR54">
        <v>8.3587050263467049</v>
      </c>
      <c r="BS54">
        <v>8.6120705845649734</v>
      </c>
      <c r="BT54">
        <v>8.7145197845973055</v>
      </c>
      <c r="BU54">
        <v>8.5811640250035666</v>
      </c>
      <c r="BV54">
        <v>8.7247817056924752</v>
      </c>
      <c r="BW54">
        <v>8.8690369487387244</v>
      </c>
      <c r="BX54">
        <v>9.0144454347545793</v>
      </c>
      <c r="BY54">
        <v>9.1579565121403395</v>
      </c>
      <c r="BZ54">
        <v>9.299613228294044</v>
      </c>
      <c r="CA54">
        <v>9.437463697853131</v>
      </c>
      <c r="CB54">
        <v>9.570591658674978</v>
      </c>
      <c r="CC54">
        <v>9.7001971377743956</v>
      </c>
      <c r="CD54">
        <v>9.8213381132355142</v>
      </c>
      <c r="CE54">
        <v>9.9391459589749065</v>
      </c>
      <c r="CF54">
        <v>10.052319659074294</v>
      </c>
      <c r="CG54">
        <v>10.156749476339133</v>
      </c>
      <c r="CH54">
        <v>10.253369904509569</v>
      </c>
      <c r="CI54">
        <v>10.343314512460074</v>
      </c>
      <c r="CJ54">
        <v>10.427939434751234</v>
      </c>
      <c r="CK54">
        <v>10.504327102269631</v>
      </c>
      <c r="CL54">
        <v>10.57537214891169</v>
      </c>
      <c r="CM54">
        <v>10.644000521528175</v>
      </c>
      <c r="CN54">
        <v>10.703369782426819</v>
      </c>
      <c r="CO54">
        <v>10.757850867129335</v>
      </c>
      <c r="CP54">
        <v>10.807275851878384</v>
      </c>
    </row>
    <row r="55" spans="1:94" x14ac:dyDescent="0.25">
      <c r="A55" t="s">
        <v>22</v>
      </c>
      <c r="B55" t="s">
        <v>248</v>
      </c>
      <c r="C55" t="s">
        <v>14</v>
      </c>
      <c r="D55" t="s">
        <v>322</v>
      </c>
      <c r="E55">
        <v>9.1900000000000009E-2</v>
      </c>
      <c r="F55">
        <v>9.219999999999999E-2</v>
      </c>
      <c r="G55">
        <v>9.4500000000000001E-2</v>
      </c>
      <c r="H55">
        <v>0.1108</v>
      </c>
      <c r="I55">
        <v>0.1386</v>
      </c>
      <c r="J55">
        <v>0.1686</v>
      </c>
      <c r="K55">
        <v>0.21989999999999998</v>
      </c>
      <c r="L55">
        <v>0.2863</v>
      </c>
      <c r="M55">
        <v>0.33909999999999996</v>
      </c>
      <c r="N55">
        <v>0.35320000000000007</v>
      </c>
      <c r="O55">
        <v>0.42219999999999996</v>
      </c>
      <c r="P55">
        <v>0.51809999999999989</v>
      </c>
      <c r="Q55">
        <v>0.57850000000000001</v>
      </c>
      <c r="R55">
        <v>0.45440000000000008</v>
      </c>
      <c r="S55">
        <v>0.64200000000000013</v>
      </c>
      <c r="T55">
        <v>0.81710000000000005</v>
      </c>
      <c r="U55">
        <v>0.89040000000000008</v>
      </c>
      <c r="V55">
        <v>0.95989999999999998</v>
      </c>
      <c r="W55">
        <v>0.9786999999999999</v>
      </c>
      <c r="X55">
        <v>1.0626000000000002</v>
      </c>
      <c r="Y55">
        <v>1.0894999999999999</v>
      </c>
      <c r="Z55">
        <v>1.2295</v>
      </c>
      <c r="AA55">
        <v>1.4093000000000002</v>
      </c>
      <c r="AB55">
        <v>1.5069999999999999</v>
      </c>
      <c r="AC55">
        <v>1.4778</v>
      </c>
      <c r="AD55">
        <v>1.5376000000000001</v>
      </c>
      <c r="AE55">
        <v>1.8181</v>
      </c>
      <c r="AF55">
        <v>1.7859999999999996</v>
      </c>
      <c r="AG55">
        <v>1.8395999999999999</v>
      </c>
      <c r="AH55">
        <v>2.1422000000000003</v>
      </c>
      <c r="AI55">
        <v>1.9791000000000001</v>
      </c>
      <c r="AJ55">
        <v>2.0604999999999993</v>
      </c>
      <c r="AK55">
        <v>2.2531999999999996</v>
      </c>
      <c r="AL55">
        <v>1.8759000000000003</v>
      </c>
      <c r="AM55">
        <v>1.9117999999999997</v>
      </c>
      <c r="AN55">
        <v>2.0129000000000001</v>
      </c>
      <c r="AO55">
        <v>2.0789</v>
      </c>
      <c r="AP55">
        <v>2.2770999999999999</v>
      </c>
      <c r="AQ55">
        <v>2.4104999999999999</v>
      </c>
      <c r="AR55">
        <v>1.8989336999999999</v>
      </c>
      <c r="AS55">
        <v>1.9935745800000002</v>
      </c>
      <c r="AT55">
        <v>2.0806401700000001</v>
      </c>
      <c r="AU55">
        <v>1.722423</v>
      </c>
      <c r="AV55">
        <v>1.7685316900000001</v>
      </c>
      <c r="AW55">
        <v>1.7940919999999998</v>
      </c>
      <c r="AX55">
        <v>1.915934</v>
      </c>
      <c r="AY55">
        <v>1.8759190000000003</v>
      </c>
      <c r="AZ55">
        <v>1.6055980000000001</v>
      </c>
      <c r="BA55">
        <v>1.8904869999999998</v>
      </c>
      <c r="BB55">
        <v>1.7820260000000001</v>
      </c>
      <c r="BC55">
        <v>1.7112495237269629</v>
      </c>
      <c r="BD55">
        <v>1.8685324138631705</v>
      </c>
      <c r="BE55">
        <v>2.1008624888863885</v>
      </c>
      <c r="BF55">
        <v>2.0805640796963045</v>
      </c>
      <c r="BG55">
        <v>2.0737444285754885</v>
      </c>
      <c r="BH55">
        <v>2.4865258510083668</v>
      </c>
      <c r="BI55">
        <v>2.3298245046471813</v>
      </c>
      <c r="BJ55">
        <v>2.1607923391072066</v>
      </c>
      <c r="BK55">
        <v>2.2980874164323679</v>
      </c>
      <c r="BL55">
        <v>2.6298420037709769</v>
      </c>
      <c r="BM55">
        <v>2.6945169348027251</v>
      </c>
      <c r="BN55">
        <v>2.5142460069510291</v>
      </c>
      <c r="BO55">
        <v>2.5457074360426337</v>
      </c>
      <c r="BP55">
        <v>2.8201158193526847</v>
      </c>
      <c r="BQ55">
        <v>2.856825752923851</v>
      </c>
      <c r="BR55">
        <v>2.8519858666930689</v>
      </c>
      <c r="BS55">
        <v>2.8470159595994899</v>
      </c>
      <c r="BT55">
        <v>2.8797729929352509</v>
      </c>
      <c r="BU55">
        <v>2.8665133220305865</v>
      </c>
      <c r="BV55">
        <v>2.90427286594737</v>
      </c>
      <c r="BW55">
        <v>2.9405957043776807</v>
      </c>
      <c r="BX55">
        <v>2.9761149158809745</v>
      </c>
      <c r="BY55">
        <v>3.0124667451420972</v>
      </c>
      <c r="BZ55">
        <v>3.0458821257253428</v>
      </c>
      <c r="CA55">
        <v>3.078529716047028</v>
      </c>
      <c r="CB55">
        <v>3.1101157039669256</v>
      </c>
      <c r="CC55">
        <v>3.1405724252420653</v>
      </c>
      <c r="CD55">
        <v>3.169928614418716</v>
      </c>
      <c r="CE55">
        <v>3.1981242800636185</v>
      </c>
      <c r="CF55">
        <v>3.2251551017889479</v>
      </c>
      <c r="CG55">
        <v>3.2494867507078644</v>
      </c>
      <c r="CH55">
        <v>3.2710005786028775</v>
      </c>
      <c r="CI55">
        <v>3.2895732433223102</v>
      </c>
      <c r="CJ55">
        <v>3.3049153818818988</v>
      </c>
      <c r="CK55">
        <v>3.3170551574270335</v>
      </c>
      <c r="CL55">
        <v>3.3258617049377981</v>
      </c>
      <c r="CM55">
        <v>3.3333858857691854</v>
      </c>
      <c r="CN55">
        <v>3.3413009259869004</v>
      </c>
      <c r="CO55">
        <v>3.3455747855816496</v>
      </c>
      <c r="CP55">
        <v>3.3459742957836367</v>
      </c>
    </row>
    <row r="56" spans="1:94" x14ac:dyDescent="0.25">
      <c r="A56" t="s">
        <v>22</v>
      </c>
      <c r="B56" t="s">
        <v>248</v>
      </c>
      <c r="C56" t="s">
        <v>15</v>
      </c>
      <c r="D56" t="s">
        <v>323</v>
      </c>
      <c r="E56">
        <v>1.5009000000000001</v>
      </c>
      <c r="F56">
        <v>1.7712999999999999</v>
      </c>
      <c r="G56">
        <v>2.1621000000000006</v>
      </c>
      <c r="H56">
        <v>2.7664</v>
      </c>
      <c r="I56">
        <v>3.4955999999999996</v>
      </c>
      <c r="J56">
        <v>4.0416999999999996</v>
      </c>
      <c r="K56">
        <v>4.7367999999999997</v>
      </c>
      <c r="L56">
        <v>5.4386999999999999</v>
      </c>
      <c r="M56">
        <v>5.984</v>
      </c>
      <c r="N56">
        <v>7.0108000000000006</v>
      </c>
      <c r="O56">
        <v>7.6246999999999998</v>
      </c>
      <c r="P56">
        <v>8.1745999999999999</v>
      </c>
      <c r="Q56">
        <v>9.0114000000000001</v>
      </c>
      <c r="R56">
        <v>9.7188999999999997</v>
      </c>
      <c r="S56">
        <v>10.179399999999999</v>
      </c>
      <c r="T56">
        <v>10.5398</v>
      </c>
      <c r="U56">
        <v>10.8561</v>
      </c>
      <c r="V56">
        <v>11.372</v>
      </c>
      <c r="W56">
        <v>11.2117</v>
      </c>
      <c r="X56">
        <v>12.007599999999998</v>
      </c>
      <c r="Y56">
        <v>12.244200000000001</v>
      </c>
      <c r="Z56">
        <v>12.983000000000001</v>
      </c>
      <c r="AA56">
        <v>14.333600000000001</v>
      </c>
      <c r="AB56">
        <v>14.1721</v>
      </c>
      <c r="AC56">
        <v>14.897</v>
      </c>
      <c r="AD56">
        <v>15.296799999999999</v>
      </c>
      <c r="AE56">
        <v>15.513299999999999</v>
      </c>
      <c r="AF56">
        <v>15.6501</v>
      </c>
      <c r="AG56">
        <v>13.9123</v>
      </c>
      <c r="AH56">
        <v>9.799199999999999</v>
      </c>
      <c r="AI56">
        <v>7.9879000000000007</v>
      </c>
      <c r="AJ56">
        <v>5.9368999999999996</v>
      </c>
      <c r="AK56">
        <v>4.9770000000000003</v>
      </c>
      <c r="AL56">
        <v>3.7925999999999993</v>
      </c>
      <c r="AM56">
        <v>3.6881999999999997</v>
      </c>
      <c r="AN56">
        <v>3.6937000000000002</v>
      </c>
      <c r="AO56">
        <v>3.6522999999999999</v>
      </c>
      <c r="AP56">
        <v>3.3975999999999988</v>
      </c>
      <c r="AQ56">
        <v>3.3491999999999997</v>
      </c>
      <c r="AR56">
        <v>3.6303833400000003</v>
      </c>
      <c r="AS56">
        <v>3.7279328599999997</v>
      </c>
      <c r="AT56">
        <v>3.5162593700000002</v>
      </c>
      <c r="AU56">
        <v>3.4522893400000005</v>
      </c>
      <c r="AV56">
        <v>3.5917568599999994</v>
      </c>
      <c r="AW56">
        <v>3.9095529999999998</v>
      </c>
      <c r="AX56">
        <v>4.1845429999999997</v>
      </c>
      <c r="AY56">
        <v>4.5608000000000004</v>
      </c>
      <c r="AZ56">
        <v>4.9373999999999993</v>
      </c>
      <c r="BA56">
        <v>4.9664999999999999</v>
      </c>
      <c r="BB56">
        <v>4.9866999999999999</v>
      </c>
      <c r="BC56">
        <v>5.8972999999999995</v>
      </c>
      <c r="BD56">
        <v>6.0970000000000004</v>
      </c>
      <c r="BE56">
        <v>6.1697999999999995</v>
      </c>
      <c r="BF56">
        <v>6.1128670000000005</v>
      </c>
      <c r="BG56">
        <v>6.4750220555212188</v>
      </c>
      <c r="BH56">
        <v>7.1460000000000008</v>
      </c>
      <c r="BI56">
        <v>7.7169999999999996</v>
      </c>
      <c r="BJ56">
        <v>7.895999999999999</v>
      </c>
      <c r="BK56">
        <v>8.2898999999999994</v>
      </c>
      <c r="BL56">
        <v>8.767034730165209</v>
      </c>
      <c r="BM56">
        <v>8.973318196727794</v>
      </c>
      <c r="BN56">
        <v>8.1489824190452893</v>
      </c>
      <c r="BO56">
        <v>7.9149399867063019</v>
      </c>
      <c r="BP56">
        <v>8.0189210894498508</v>
      </c>
      <c r="BQ56">
        <v>8.9697358016324191</v>
      </c>
      <c r="BR56">
        <v>9.2093627502947868</v>
      </c>
      <c r="BS56">
        <v>9.5596971395903303</v>
      </c>
      <c r="BT56">
        <v>9.7685779733140894</v>
      </c>
      <c r="BU56">
        <v>10.829834751318742</v>
      </c>
      <c r="BV56">
        <v>10.998827420673924</v>
      </c>
      <c r="BW56">
        <v>11.173142092665202</v>
      </c>
      <c r="BX56">
        <v>11.353745386125658</v>
      </c>
      <c r="BY56">
        <v>11.542430764199102</v>
      </c>
      <c r="BZ56">
        <v>11.739957615466318</v>
      </c>
      <c r="CA56">
        <v>11.946689176485243</v>
      </c>
      <c r="CB56">
        <v>12.160054667572314</v>
      </c>
      <c r="CC56">
        <v>12.379192778312174</v>
      </c>
      <c r="CD56">
        <v>12.603385425712995</v>
      </c>
      <c r="CE56">
        <v>12.831887762560859</v>
      </c>
      <c r="CF56">
        <v>13.020561299937045</v>
      </c>
      <c r="CG56">
        <v>13.208596650189849</v>
      </c>
      <c r="CH56">
        <v>13.396456202511132</v>
      </c>
      <c r="CI56">
        <v>13.584600556887052</v>
      </c>
      <c r="CJ56">
        <v>13.774508314768855</v>
      </c>
      <c r="CK56">
        <v>13.965924503002398</v>
      </c>
      <c r="CL56">
        <v>14.591191086756586</v>
      </c>
      <c r="CM56">
        <v>14.681643218183305</v>
      </c>
      <c r="CN56">
        <v>14.773582517842772</v>
      </c>
      <c r="CO56">
        <v>14.867569431472653</v>
      </c>
      <c r="CP56">
        <v>14.963061965184524</v>
      </c>
    </row>
    <row r="57" spans="1:94" x14ac:dyDescent="0.25">
      <c r="A57" t="s">
        <v>22</v>
      </c>
      <c r="B57" t="s">
        <v>248</v>
      </c>
      <c r="C57" t="s">
        <v>16</v>
      </c>
      <c r="D57" t="s">
        <v>324</v>
      </c>
      <c r="E57">
        <v>0.85</v>
      </c>
      <c r="F57">
        <v>0.90419999999999978</v>
      </c>
      <c r="G57">
        <v>0.97110000000000007</v>
      </c>
      <c r="H57">
        <v>0.99470000000000003</v>
      </c>
      <c r="I57">
        <v>1.052</v>
      </c>
      <c r="J57">
        <v>1.1937</v>
      </c>
      <c r="K57">
        <v>1.3028</v>
      </c>
      <c r="L57">
        <v>1.3614999999999999</v>
      </c>
      <c r="M57">
        <v>1.4487000000000001</v>
      </c>
      <c r="N57">
        <v>1.5831999999999999</v>
      </c>
      <c r="O57">
        <v>1.6468000000000003</v>
      </c>
      <c r="P57">
        <v>1.7226999999999999</v>
      </c>
      <c r="Q57">
        <v>1.9635</v>
      </c>
      <c r="R57">
        <v>1.6947000000000001</v>
      </c>
      <c r="S57">
        <v>1.8996999999999999</v>
      </c>
      <c r="T57">
        <v>1.9950000000000001</v>
      </c>
      <c r="U57">
        <v>2.1566999999999998</v>
      </c>
      <c r="V57">
        <v>2.2401999999999997</v>
      </c>
      <c r="W57">
        <v>2.3388</v>
      </c>
      <c r="X57">
        <v>2.2611000000000003</v>
      </c>
      <c r="Y57">
        <v>2.4184999999999999</v>
      </c>
      <c r="Z57">
        <v>2.6360000000000001</v>
      </c>
      <c r="AA57">
        <v>2.7461000000000002</v>
      </c>
      <c r="AB57">
        <v>2.6996000000000002</v>
      </c>
      <c r="AC57">
        <v>2.6506999999999996</v>
      </c>
      <c r="AD57">
        <v>2.7773999999999996</v>
      </c>
      <c r="AE57">
        <v>2.6147</v>
      </c>
      <c r="AF57">
        <v>2.6101999999999999</v>
      </c>
      <c r="AG57">
        <v>2.7451999999999992</v>
      </c>
      <c r="AH57">
        <v>3.0253000000000001</v>
      </c>
      <c r="AI57">
        <v>2.8484000000000003</v>
      </c>
      <c r="AJ57">
        <v>2.4228000000000001</v>
      </c>
      <c r="AK57">
        <v>2.4220000000000002</v>
      </c>
      <c r="AL57">
        <v>2.5431999999999997</v>
      </c>
      <c r="AM57">
        <v>2.4360999999999997</v>
      </c>
      <c r="AN57">
        <v>2.5791999999999997</v>
      </c>
      <c r="AO57">
        <v>2.5014000000000003</v>
      </c>
      <c r="AP57">
        <v>2.6223000000000001</v>
      </c>
      <c r="AQ57">
        <v>2.5846</v>
      </c>
      <c r="AR57">
        <v>2.5519702899999999</v>
      </c>
      <c r="AS57">
        <v>2.5143976100000001</v>
      </c>
      <c r="AT57">
        <v>2.4422907100000004</v>
      </c>
      <c r="AU57">
        <v>2.4256806699999998</v>
      </c>
      <c r="AV57">
        <v>2.2494846699999997</v>
      </c>
      <c r="AW57">
        <v>2.2152952800000003</v>
      </c>
      <c r="AX57">
        <v>2.2156959999999999</v>
      </c>
      <c r="AY57">
        <v>2.2614997321231942</v>
      </c>
      <c r="AZ57">
        <v>1.9807999999999999</v>
      </c>
      <c r="BA57">
        <v>2.1976</v>
      </c>
      <c r="BB57">
        <v>2.2383999999999995</v>
      </c>
      <c r="BC57">
        <v>2.1265000000000001</v>
      </c>
      <c r="BD57">
        <v>2.1890000000000001</v>
      </c>
      <c r="BE57">
        <v>2.2739000000000003</v>
      </c>
      <c r="BF57">
        <v>2.2936999999999999</v>
      </c>
      <c r="BG57">
        <v>2.3374999999999999</v>
      </c>
      <c r="BH57">
        <v>2.4260000000000002</v>
      </c>
      <c r="BI57">
        <v>2.3854000000000002</v>
      </c>
      <c r="BJ57">
        <v>2.4682693914174578</v>
      </c>
      <c r="BK57">
        <v>2.3795999999999999</v>
      </c>
      <c r="BL57">
        <v>2.3694000000000002</v>
      </c>
      <c r="BM57">
        <v>2.4417578695887912</v>
      </c>
      <c r="BN57">
        <v>2.4358574176369259</v>
      </c>
      <c r="BO57">
        <v>2.4092105311420458</v>
      </c>
      <c r="BP57">
        <v>2.4459101193490338</v>
      </c>
      <c r="BQ57">
        <v>2.454319461699062</v>
      </c>
      <c r="BR57">
        <v>2.4412914991267898</v>
      </c>
      <c r="BS57">
        <v>2.4921984969229318</v>
      </c>
      <c r="BT57">
        <v>2.4909478406645365</v>
      </c>
      <c r="BU57">
        <v>2.4101944909621018</v>
      </c>
      <c r="BV57">
        <v>2.393424224772537</v>
      </c>
      <c r="BW57">
        <v>2.3764792282309588</v>
      </c>
      <c r="BX57">
        <v>2.3593595013373676</v>
      </c>
      <c r="BY57">
        <v>2.3420650440917647</v>
      </c>
      <c r="BZ57">
        <v>2.3245958564941476</v>
      </c>
      <c r="CA57">
        <v>2.3069519385445187</v>
      </c>
      <c r="CB57">
        <v>2.2891332902428769</v>
      </c>
      <c r="CC57">
        <v>2.2711399115892226</v>
      </c>
      <c r="CD57">
        <v>2.2529718025835552</v>
      </c>
      <c r="CE57">
        <v>2.2346289632258758</v>
      </c>
      <c r="CF57">
        <v>2.2161113935161803</v>
      </c>
      <c r="CG57">
        <v>2.1974190934544744</v>
      </c>
      <c r="CH57">
        <v>2.1785520630407569</v>
      </c>
      <c r="CI57">
        <v>2.1595103022750259</v>
      </c>
      <c r="CJ57">
        <v>2.1402938111572816</v>
      </c>
      <c r="CK57">
        <v>2.1209025896875264</v>
      </c>
      <c r="CL57">
        <v>2.1013366378657565</v>
      </c>
      <c r="CM57">
        <v>2.081595955691975</v>
      </c>
      <c r="CN57">
        <v>2.06168054316618</v>
      </c>
      <c r="CO57">
        <v>2.0415904002883729</v>
      </c>
      <c r="CP57">
        <v>2.0213255270585528</v>
      </c>
    </row>
    <row r="58" spans="1:94" x14ac:dyDescent="0.25">
      <c r="A58" t="s">
        <v>22</v>
      </c>
      <c r="B58" t="s">
        <v>248</v>
      </c>
      <c r="C58" t="s">
        <v>17</v>
      </c>
      <c r="D58" t="s">
        <v>325</v>
      </c>
      <c r="E58">
        <v>0.93969999999999998</v>
      </c>
      <c r="F58">
        <v>1.0303</v>
      </c>
      <c r="G58">
        <v>1.0473999999999999</v>
      </c>
      <c r="H58">
        <v>1.1505999999999998</v>
      </c>
      <c r="I58">
        <v>1.3163999999999998</v>
      </c>
      <c r="J58">
        <v>1.3655999999999999</v>
      </c>
      <c r="K58">
        <v>1.4631000000000001</v>
      </c>
      <c r="L58">
        <v>1.6606000000000001</v>
      </c>
      <c r="M58">
        <v>1.7498999999999998</v>
      </c>
      <c r="N58">
        <v>1.8552999999999999</v>
      </c>
      <c r="O58">
        <v>2.0043000000000002</v>
      </c>
      <c r="P58">
        <v>2.1798999999999999</v>
      </c>
      <c r="Q58">
        <v>2.1623999999999994</v>
      </c>
      <c r="R58">
        <v>2.1338000000000004</v>
      </c>
      <c r="S58">
        <v>2.2993999999999999</v>
      </c>
      <c r="T58">
        <v>2.4161999999999999</v>
      </c>
      <c r="U58">
        <v>2.5394999999999999</v>
      </c>
      <c r="V58">
        <v>2.9129999999999998</v>
      </c>
      <c r="W58">
        <v>3.0529000000000002</v>
      </c>
      <c r="X58">
        <v>2.8869000000000002</v>
      </c>
      <c r="Y58">
        <v>2.8384</v>
      </c>
      <c r="Z58">
        <v>2.9119000000000002</v>
      </c>
      <c r="AA58">
        <v>2.9335999999999993</v>
      </c>
      <c r="AB58">
        <v>3.169</v>
      </c>
      <c r="AC58">
        <v>3.2373999999999996</v>
      </c>
      <c r="AD58">
        <v>3.2818999999999998</v>
      </c>
      <c r="AE58">
        <v>3.331399999999999</v>
      </c>
      <c r="AF58">
        <v>3.2526000000000006</v>
      </c>
      <c r="AG58">
        <v>3.0030000000000001</v>
      </c>
      <c r="AH58">
        <v>3.0133999999999999</v>
      </c>
      <c r="AI58">
        <v>2.7644000000000006</v>
      </c>
      <c r="AJ58">
        <v>2.5208000000000004</v>
      </c>
      <c r="AK58">
        <v>2.532</v>
      </c>
      <c r="AL58">
        <v>2.4778000000000002</v>
      </c>
      <c r="AM58">
        <v>2.5793000000000004</v>
      </c>
      <c r="AN58">
        <v>2.7313999999999998</v>
      </c>
      <c r="AO58">
        <v>2.7593000000000001</v>
      </c>
      <c r="AP58">
        <v>2.8127</v>
      </c>
      <c r="AQ58">
        <v>2.7615000000000003</v>
      </c>
      <c r="AR58">
        <v>2.54879933</v>
      </c>
      <c r="AS58">
        <v>2.5756525200000002</v>
      </c>
      <c r="AT58">
        <v>2.4350018499999995</v>
      </c>
      <c r="AU58">
        <v>2.5267623500000003</v>
      </c>
      <c r="AV58">
        <v>2.5438904299999998</v>
      </c>
      <c r="AW58">
        <v>2.4375235019999999</v>
      </c>
      <c r="AX58">
        <v>2.4737620000000002</v>
      </c>
      <c r="AY58">
        <v>2.3906277799999995</v>
      </c>
      <c r="AZ58">
        <v>1.8536000000000004</v>
      </c>
      <c r="BA58">
        <v>1.9007000000000001</v>
      </c>
      <c r="BB58">
        <v>2.0674999999999999</v>
      </c>
      <c r="BC58">
        <v>1.9227999999999996</v>
      </c>
      <c r="BD58">
        <v>2.1837000000000004</v>
      </c>
      <c r="BE58">
        <v>2.3180000000000001</v>
      </c>
      <c r="BF58">
        <v>2.2094951522586168</v>
      </c>
      <c r="BG58">
        <v>2.2377951522586166</v>
      </c>
      <c r="BH58">
        <v>2.3541304777006702</v>
      </c>
      <c r="BI58">
        <v>2.4049746828235259</v>
      </c>
      <c r="BJ58">
        <v>2.271108078137567</v>
      </c>
      <c r="BK58">
        <v>2.2295620661438149</v>
      </c>
      <c r="BL58">
        <v>2.4017361889208102</v>
      </c>
      <c r="BM58">
        <v>2.2069197390330508</v>
      </c>
      <c r="BN58">
        <v>2.1890469532564527</v>
      </c>
      <c r="BO58">
        <v>2.191400497536069</v>
      </c>
      <c r="BP58">
        <v>2.240941117312929</v>
      </c>
      <c r="BQ58">
        <v>2.2552278257364975</v>
      </c>
      <c r="BR58">
        <v>2.2231982876314658</v>
      </c>
      <c r="BS58">
        <v>2.1911527759177547</v>
      </c>
      <c r="BT58">
        <v>2.1758629501664242</v>
      </c>
      <c r="BU58">
        <v>2.149974181936309</v>
      </c>
      <c r="BV58">
        <v>2.1552250304387885</v>
      </c>
      <c r="BW58">
        <v>2.1605876197345655</v>
      </c>
      <c r="BX58">
        <v>2.1660828575527975</v>
      </c>
      <c r="BY58">
        <v>2.1716947494835566</v>
      </c>
      <c r="BZ58">
        <v>2.1774034228487751</v>
      </c>
      <c r="CA58">
        <v>2.183147601964663</v>
      </c>
      <c r="CB58">
        <v>2.1889006329032128</v>
      </c>
      <c r="CC58">
        <v>2.1947052404692657</v>
      </c>
      <c r="CD58">
        <v>2.2005660332576253</v>
      </c>
      <c r="CE58">
        <v>2.2064425086787987</v>
      </c>
      <c r="CF58">
        <v>2.2122178881788153</v>
      </c>
      <c r="CG58">
        <v>2.2176669620423923</v>
      </c>
      <c r="CH58">
        <v>2.2227604401258136</v>
      </c>
      <c r="CI58">
        <v>2.2274515984974714</v>
      </c>
      <c r="CJ58">
        <v>2.2316639147098902</v>
      </c>
      <c r="CK58">
        <v>2.2353433305255623</v>
      </c>
      <c r="CL58">
        <v>2.2384150141326988</v>
      </c>
      <c r="CM58">
        <v>2.2407969887046408</v>
      </c>
      <c r="CN58">
        <v>2.2424127298474881</v>
      </c>
      <c r="CO58">
        <v>2.2431688244174723</v>
      </c>
      <c r="CP58">
        <v>2.243004006282415</v>
      </c>
    </row>
    <row r="59" spans="1:94" x14ac:dyDescent="0.25">
      <c r="A59" t="s">
        <v>22</v>
      </c>
      <c r="B59" t="s">
        <v>248</v>
      </c>
      <c r="C59" t="s">
        <v>18</v>
      </c>
      <c r="D59" t="s">
        <v>326</v>
      </c>
      <c r="E59">
        <v>1.9208000000000005</v>
      </c>
      <c r="F59">
        <v>2.2293000000000003</v>
      </c>
      <c r="G59">
        <v>2.3417999999999997</v>
      </c>
      <c r="H59">
        <v>2.5478000000000001</v>
      </c>
      <c r="I59">
        <v>2.7142999999999997</v>
      </c>
      <c r="J59">
        <v>2.8979000000000004</v>
      </c>
      <c r="K59">
        <v>3.0879000000000003</v>
      </c>
      <c r="L59">
        <v>3.3501999999999996</v>
      </c>
      <c r="M59">
        <v>3.5373999999999999</v>
      </c>
      <c r="N59">
        <v>3.8114999999999997</v>
      </c>
      <c r="O59">
        <v>3.9121999999999999</v>
      </c>
      <c r="P59">
        <v>4.2317</v>
      </c>
      <c r="Q59">
        <v>4.3618000000000006</v>
      </c>
      <c r="R59">
        <v>4.2116999999999996</v>
      </c>
      <c r="S59">
        <v>4.4133000000000004</v>
      </c>
      <c r="T59">
        <v>4.7030000000000012</v>
      </c>
      <c r="U59">
        <v>4.7608000000000006</v>
      </c>
      <c r="V59">
        <v>5.0037000000000003</v>
      </c>
      <c r="W59">
        <v>5.3493000000000004</v>
      </c>
      <c r="X59">
        <v>5.3502000000000001</v>
      </c>
      <c r="Y59">
        <v>5.1631999999999989</v>
      </c>
      <c r="Z59">
        <v>5.2314999999999996</v>
      </c>
      <c r="AA59">
        <v>5.2963000000000005</v>
      </c>
      <c r="AB59">
        <v>5.4216999999999995</v>
      </c>
      <c r="AC59">
        <v>5.6254</v>
      </c>
      <c r="AD59">
        <v>5.7671999999999999</v>
      </c>
      <c r="AE59">
        <v>5.7935000000000008</v>
      </c>
      <c r="AF59">
        <v>5.8612000000000011</v>
      </c>
      <c r="AG59">
        <v>5.7073</v>
      </c>
      <c r="AH59">
        <v>5.0582000000000003</v>
      </c>
      <c r="AI59">
        <v>5.0579999999999998</v>
      </c>
      <c r="AJ59">
        <v>4.5830000000000002</v>
      </c>
      <c r="AK59">
        <v>4.556</v>
      </c>
      <c r="AL59">
        <v>4.8422999999999998</v>
      </c>
      <c r="AM59">
        <v>4.9086999999999996</v>
      </c>
      <c r="AN59">
        <v>5.0388999999999999</v>
      </c>
      <c r="AO59">
        <v>5.0356000000000005</v>
      </c>
      <c r="AP59">
        <v>5.0991</v>
      </c>
      <c r="AQ59">
        <v>5.2763999999999998</v>
      </c>
      <c r="AR59">
        <v>4.8130709999999999</v>
      </c>
      <c r="AS59">
        <v>4.8348539999999991</v>
      </c>
      <c r="AT59">
        <v>4.7055743799999998</v>
      </c>
      <c r="AU59">
        <v>4.7628707600000002</v>
      </c>
      <c r="AV59">
        <v>4.7160225699999998</v>
      </c>
      <c r="AW59">
        <v>4.5898755700000002</v>
      </c>
      <c r="AX59">
        <v>4.4834669999999992</v>
      </c>
      <c r="AY59">
        <v>4.7990209999999998</v>
      </c>
      <c r="AZ59">
        <v>4.1723009999999991</v>
      </c>
      <c r="BA59">
        <v>4.1754449999999999</v>
      </c>
      <c r="BB59">
        <v>4.8257850000000007</v>
      </c>
      <c r="BC59">
        <v>4.3202022464553123</v>
      </c>
      <c r="BD59">
        <v>4.4351028668409418</v>
      </c>
      <c r="BE59">
        <v>4.5120030612424475</v>
      </c>
      <c r="BF59">
        <v>4.6727631795337787</v>
      </c>
      <c r="BG59">
        <v>4.5920145007754991</v>
      </c>
      <c r="BH59">
        <v>4.5718509000819196</v>
      </c>
      <c r="BI59">
        <v>4.3988277232455495</v>
      </c>
      <c r="BJ59">
        <v>4.1738071910617602</v>
      </c>
      <c r="BK59">
        <v>4.1860935693109607</v>
      </c>
      <c r="BL59">
        <v>3.9629479747466414</v>
      </c>
      <c r="BM59">
        <v>4.0048697352685076</v>
      </c>
      <c r="BN59">
        <v>3.840209728442014</v>
      </c>
      <c r="BO59">
        <v>3.8925635911808945</v>
      </c>
      <c r="BP59">
        <v>3.9330725985515702</v>
      </c>
      <c r="BQ59">
        <v>3.8218968059198795</v>
      </c>
      <c r="BR59">
        <v>3.767938254434505</v>
      </c>
      <c r="BS59">
        <v>3.7122264978269306</v>
      </c>
      <c r="BT59">
        <v>3.6793891682370647</v>
      </c>
      <c r="BU59">
        <v>3.5417824664961004</v>
      </c>
      <c r="BV59">
        <v>3.4975277277037136</v>
      </c>
      <c r="BW59">
        <v>3.453359115567471</v>
      </c>
      <c r="BX59">
        <v>3.4092765734570389</v>
      </c>
      <c r="BY59">
        <v>3.3652800447420859</v>
      </c>
      <c r="BZ59">
        <v>3.3213694727922753</v>
      </c>
      <c r="CA59">
        <v>3.277544800977275</v>
      </c>
      <c r="CB59">
        <v>3.2338059726667518</v>
      </c>
      <c r="CC59">
        <v>3.1901529312303709</v>
      </c>
      <c r="CD59">
        <v>3.1465856200377997</v>
      </c>
      <c r="CE59">
        <v>3.103103982458705</v>
      </c>
      <c r="CF59">
        <v>3.0597079618627521</v>
      </c>
      <c r="CG59">
        <v>3.0163975016196081</v>
      </c>
      <c r="CH59">
        <v>2.9731725450989392</v>
      </c>
      <c r="CI59">
        <v>2.9300330356704114</v>
      </c>
      <c r="CJ59">
        <v>2.8869789167036926</v>
      </c>
      <c r="CK59">
        <v>2.8440101315684485</v>
      </c>
      <c r="CL59">
        <v>2.8011266236343451</v>
      </c>
      <c r="CM59">
        <v>2.758328336271048</v>
      </c>
      <c r="CN59">
        <v>2.7156152128482263</v>
      </c>
      <c r="CO59">
        <v>2.6729871967355439</v>
      </c>
      <c r="CP59">
        <v>2.6304442313026688</v>
      </c>
    </row>
    <row r="60" spans="1:94" x14ac:dyDescent="0.25">
      <c r="A60" t="s">
        <v>22</v>
      </c>
      <c r="B60" t="s">
        <v>248</v>
      </c>
      <c r="C60" t="s">
        <v>19</v>
      </c>
      <c r="D60" t="s">
        <v>327</v>
      </c>
      <c r="E60">
        <v>4.1000000000000002E-2</v>
      </c>
      <c r="F60">
        <v>5.0599999999999992E-2</v>
      </c>
      <c r="G60">
        <v>7.8400000000000011E-2</v>
      </c>
      <c r="H60">
        <v>7.640000000000001E-2</v>
      </c>
      <c r="I60">
        <v>8.1599999999999992E-2</v>
      </c>
      <c r="J60">
        <v>9.69E-2</v>
      </c>
      <c r="K60">
        <v>0.13970000000000002</v>
      </c>
      <c r="L60">
        <v>0.1537</v>
      </c>
      <c r="M60">
        <v>0.14110000000000003</v>
      </c>
      <c r="N60">
        <v>0.13720000000000002</v>
      </c>
      <c r="O60">
        <v>0.14229999999999998</v>
      </c>
      <c r="P60">
        <v>0.20469999999999999</v>
      </c>
      <c r="Q60">
        <v>0.21740000000000001</v>
      </c>
      <c r="R60">
        <v>0.2102</v>
      </c>
      <c r="S60">
        <v>0.18859999999999999</v>
      </c>
      <c r="T60">
        <v>0.24090000000000003</v>
      </c>
      <c r="U60">
        <v>0.21319999999999997</v>
      </c>
      <c r="V60">
        <v>0.25589999999999996</v>
      </c>
      <c r="W60">
        <v>0.2833</v>
      </c>
      <c r="X60">
        <v>0.28439999999999999</v>
      </c>
      <c r="Y60">
        <v>0.28599999999999998</v>
      </c>
      <c r="Z60">
        <v>0.30310000000000004</v>
      </c>
      <c r="AA60">
        <v>0.35010000000000002</v>
      </c>
      <c r="AB60">
        <v>0.39860000000000001</v>
      </c>
      <c r="AC60">
        <v>0.38480000000000003</v>
      </c>
      <c r="AD60">
        <v>0.37880000000000003</v>
      </c>
      <c r="AE60">
        <v>0.41860000000000003</v>
      </c>
      <c r="AF60">
        <v>0.43020000000000003</v>
      </c>
      <c r="AG60">
        <v>0.48280000000000001</v>
      </c>
      <c r="AH60">
        <v>0.50390000000000001</v>
      </c>
      <c r="AI60">
        <v>0.54400000000000004</v>
      </c>
      <c r="AJ60">
        <v>0.59570000000000001</v>
      </c>
      <c r="AK60">
        <v>0.68880000000000008</v>
      </c>
      <c r="AL60">
        <v>0.72650000000000026</v>
      </c>
      <c r="AM60">
        <v>0.84579999999999989</v>
      </c>
      <c r="AN60">
        <v>0.98460000000000003</v>
      </c>
      <c r="AO60">
        <v>0.99829999999999997</v>
      </c>
      <c r="AP60">
        <v>1.1485000000000001</v>
      </c>
      <c r="AQ60">
        <v>1.2749999999999999</v>
      </c>
      <c r="AR60">
        <v>1.1621159999999999</v>
      </c>
      <c r="AS60">
        <v>1.3024080000000002</v>
      </c>
      <c r="AT60">
        <v>1.2615330000000002</v>
      </c>
      <c r="AU60">
        <v>1.241736</v>
      </c>
      <c r="AV60">
        <v>1.4115909999999998</v>
      </c>
      <c r="AW60">
        <v>1.224073</v>
      </c>
      <c r="AX60">
        <v>1.1766299999999998</v>
      </c>
      <c r="AY60">
        <v>1.0833030000000001</v>
      </c>
      <c r="AZ60">
        <v>1.1374468085106382</v>
      </c>
      <c r="BA60">
        <v>1.1888910505836576</v>
      </c>
      <c r="BB60">
        <v>1.3537088915234143</v>
      </c>
      <c r="BC60">
        <v>1.4718304815742156</v>
      </c>
      <c r="BD60">
        <v>1.4735289584701472</v>
      </c>
      <c r="BE60">
        <v>1.726049530121494</v>
      </c>
      <c r="BF60">
        <v>1.8523823233775882</v>
      </c>
      <c r="BG60">
        <v>1.7954405001844755</v>
      </c>
      <c r="BH60">
        <v>1.9758514344640625</v>
      </c>
      <c r="BI60">
        <v>1.8717761864493307</v>
      </c>
      <c r="BJ60">
        <v>1.8282595720657655</v>
      </c>
      <c r="BK60">
        <v>1.8867015014470416</v>
      </c>
      <c r="BL60">
        <v>2.0630131857597926</v>
      </c>
      <c r="BM60">
        <v>2.1069439772641068</v>
      </c>
      <c r="BN60">
        <v>2.2412283331184009</v>
      </c>
      <c r="BO60">
        <v>1.9872815788919167</v>
      </c>
      <c r="BP60">
        <v>2.1064956280211007</v>
      </c>
      <c r="BQ60">
        <v>2.1460566808381745</v>
      </c>
      <c r="BR60">
        <v>2.1864308735803735</v>
      </c>
      <c r="BS60">
        <v>2.2271999484103073</v>
      </c>
      <c r="BT60">
        <v>2.2528485716212838</v>
      </c>
      <c r="BU60">
        <v>2.3127203715301454</v>
      </c>
      <c r="BV60">
        <v>2.3390981475566375</v>
      </c>
      <c r="BW60">
        <v>2.3650735029890919</v>
      </c>
      <c r="BX60">
        <v>2.3906292494550669</v>
      </c>
      <c r="BY60">
        <v>2.4157480393614144</v>
      </c>
      <c r="BZ60">
        <v>2.4404123658953094</v>
      </c>
      <c r="CA60">
        <v>2.4646045630259072</v>
      </c>
      <c r="CB60">
        <v>2.4883068055010558</v>
      </c>
      <c r="CC60">
        <v>2.5115011088509722</v>
      </c>
      <c r="CD60">
        <v>2.5341693293849112</v>
      </c>
      <c r="CE60">
        <v>2.5562931641930127</v>
      </c>
      <c r="CF60">
        <v>2.577854151146707</v>
      </c>
      <c r="CG60">
        <v>2.5988336688971843</v>
      </c>
      <c r="CH60">
        <v>2.6192129368757597</v>
      </c>
      <c r="CI60">
        <v>2.6389730152958375</v>
      </c>
      <c r="CJ60">
        <v>2.6580948051495743</v>
      </c>
      <c r="CK60">
        <v>2.6765590482110406</v>
      </c>
      <c r="CL60">
        <v>2.6943463270340318</v>
      </c>
      <c r="CM60">
        <v>2.7114370649524422</v>
      </c>
      <c r="CN60">
        <v>2.7278115260823412</v>
      </c>
      <c r="CO60">
        <v>2.7434498153186673</v>
      </c>
      <c r="CP60">
        <v>2.7583318783372874</v>
      </c>
    </row>
    <row r="61" spans="1:94" x14ac:dyDescent="0.25">
      <c r="A61" t="s">
        <v>22</v>
      </c>
      <c r="B61" t="s">
        <v>248</v>
      </c>
      <c r="C61" t="s">
        <v>20</v>
      </c>
      <c r="D61" t="s">
        <v>328</v>
      </c>
      <c r="E61">
        <v>11.784400000000002</v>
      </c>
      <c r="F61">
        <v>13.263399999999999</v>
      </c>
      <c r="G61">
        <v>14.712800000000001</v>
      </c>
      <c r="H61">
        <v>15.991999999999997</v>
      </c>
      <c r="I61">
        <v>18.659399999999998</v>
      </c>
      <c r="J61">
        <v>21.455500000000004</v>
      </c>
      <c r="K61">
        <v>23.728000000000002</v>
      </c>
      <c r="L61">
        <v>26.189399999999999</v>
      </c>
      <c r="M61">
        <v>28.142600000000002</v>
      </c>
      <c r="N61">
        <v>31.423100000000002</v>
      </c>
      <c r="O61">
        <v>33.176600000000001</v>
      </c>
      <c r="P61">
        <v>36.013199999999998</v>
      </c>
      <c r="Q61">
        <v>38.911500000000004</v>
      </c>
      <c r="R61">
        <v>38.341799999999992</v>
      </c>
      <c r="S61">
        <v>42.819500000000005</v>
      </c>
      <c r="T61">
        <v>46.259900000000002</v>
      </c>
      <c r="U61">
        <v>49.702800000000003</v>
      </c>
      <c r="V61">
        <v>53.597699999999989</v>
      </c>
      <c r="W61">
        <v>57.215200000000003</v>
      </c>
      <c r="X61">
        <v>60.492699999999999</v>
      </c>
      <c r="Y61">
        <v>60.136099999999999</v>
      </c>
      <c r="Z61">
        <v>61.075299999999999</v>
      </c>
      <c r="AA61">
        <v>66.924099999999996</v>
      </c>
      <c r="AB61">
        <v>70.68719999999999</v>
      </c>
      <c r="AC61">
        <v>70.0501</v>
      </c>
      <c r="AD61">
        <v>72.2727</v>
      </c>
      <c r="AE61">
        <v>75.590199999999996</v>
      </c>
      <c r="AF61">
        <v>79.328099999999992</v>
      </c>
      <c r="AG61">
        <v>78.681399999999996</v>
      </c>
      <c r="AH61">
        <v>76.77709999999999</v>
      </c>
      <c r="AI61">
        <v>75.417000000000002</v>
      </c>
      <c r="AJ61">
        <v>73.51939999999999</v>
      </c>
      <c r="AK61">
        <v>72.197000000000003</v>
      </c>
      <c r="AL61">
        <v>72.215400000000002</v>
      </c>
      <c r="AM61">
        <v>78.224600000000024</v>
      </c>
      <c r="AN61">
        <v>82.36399999999999</v>
      </c>
      <c r="AO61">
        <v>81.208600000000004</v>
      </c>
      <c r="AP61">
        <v>82.832200000000014</v>
      </c>
      <c r="AQ61">
        <v>84.917599999999993</v>
      </c>
      <c r="AR61">
        <v>81.74073088999998</v>
      </c>
      <c r="AS61">
        <v>82.721443620000002</v>
      </c>
      <c r="AT61">
        <v>85.467340840000006</v>
      </c>
      <c r="AU61">
        <v>86.748671570000027</v>
      </c>
      <c r="AV61">
        <v>89.836482870000012</v>
      </c>
      <c r="AW61">
        <v>90.234597252000015</v>
      </c>
      <c r="AX61">
        <v>95.368035320000004</v>
      </c>
      <c r="AY61">
        <v>96.668511012123204</v>
      </c>
      <c r="AZ61">
        <v>92.206034410600495</v>
      </c>
      <c r="BA61">
        <v>99.110111155031774</v>
      </c>
      <c r="BB61">
        <v>99.541892363564145</v>
      </c>
      <c r="BC61">
        <v>104.60147870975803</v>
      </c>
      <c r="BD61">
        <v>105.76033728327575</v>
      </c>
      <c r="BE61">
        <v>108.3161614686591</v>
      </c>
      <c r="BF61">
        <v>109.93474581665275</v>
      </c>
      <c r="BG61">
        <v>108.02362562897545</v>
      </c>
      <c r="BH61">
        <v>108.89350371267631</v>
      </c>
      <c r="BI61">
        <v>109.14208835115966</v>
      </c>
      <c r="BJ61">
        <v>108.3664579674021</v>
      </c>
      <c r="BK61">
        <v>109.0561827854453</v>
      </c>
      <c r="BL61">
        <v>112.51548991249922</v>
      </c>
      <c r="BM61">
        <v>111.32088181123582</v>
      </c>
      <c r="BN61">
        <v>111.8958271327937</v>
      </c>
      <c r="BO61">
        <v>114.47803893187523</v>
      </c>
      <c r="BP61">
        <v>116.56598072081266</v>
      </c>
      <c r="BQ61">
        <v>118.08713621536886</v>
      </c>
      <c r="BR61">
        <v>118.85505413794777</v>
      </c>
      <c r="BS61">
        <v>121.31086656947245</v>
      </c>
      <c r="BT61">
        <v>122.2579384916997</v>
      </c>
      <c r="BU61">
        <v>124.61914640957021</v>
      </c>
      <c r="BV61">
        <v>126.01640071140096</v>
      </c>
      <c r="BW61">
        <v>127.40326059166274</v>
      </c>
      <c r="BX61">
        <v>128.85090721533538</v>
      </c>
      <c r="BY61">
        <v>130.27612848793768</v>
      </c>
      <c r="BZ61">
        <v>131.71841276494376</v>
      </c>
      <c r="CA61">
        <v>133.17611343720625</v>
      </c>
      <c r="CB61">
        <v>134.62863475248378</v>
      </c>
      <c r="CC61">
        <v>136.09248176112544</v>
      </c>
      <c r="CD61">
        <v>137.56300392473025</v>
      </c>
      <c r="CE61">
        <v>139.04591090218534</v>
      </c>
      <c r="CF61">
        <v>140.49903272588034</v>
      </c>
      <c r="CG61">
        <v>141.88301178714062</v>
      </c>
      <c r="CH61">
        <v>143.24240815920137</v>
      </c>
      <c r="CI61">
        <v>144.58399631237859</v>
      </c>
      <c r="CJ61">
        <v>145.91719783560785</v>
      </c>
      <c r="CK61">
        <v>147.2442786739976</v>
      </c>
      <c r="CL61">
        <v>149.00198571491654</v>
      </c>
      <c r="CM61">
        <v>150.22355008634676</v>
      </c>
      <c r="CN61">
        <v>151.4524190014227</v>
      </c>
      <c r="CO61">
        <v>152.69067350899272</v>
      </c>
      <c r="CP61">
        <v>153.93181655321274</v>
      </c>
    </row>
    <row r="62" spans="1:94" x14ac:dyDescent="0.25">
      <c r="A62" t="s">
        <v>23</v>
      </c>
      <c r="B62" t="s">
        <v>31</v>
      </c>
      <c r="C62" t="s">
        <v>1</v>
      </c>
      <c r="D62" t="s">
        <v>329</v>
      </c>
      <c r="E62">
        <v>43.549941031226972</v>
      </c>
      <c r="F62">
        <v>45.440141938683674</v>
      </c>
      <c r="G62">
        <v>47.304210910596396</v>
      </c>
      <c r="H62">
        <v>47.276316407961751</v>
      </c>
      <c r="I62">
        <v>49.588829135065559</v>
      </c>
      <c r="J62">
        <v>49.98289305872273</v>
      </c>
      <c r="K62">
        <v>54.858321668204191</v>
      </c>
      <c r="L62">
        <v>55.384048908495636</v>
      </c>
      <c r="M62">
        <v>59.900348846818488</v>
      </c>
      <c r="N62">
        <v>62.109041577466613</v>
      </c>
      <c r="O62">
        <v>63.852026238046847</v>
      </c>
      <c r="P62">
        <v>66.553217189507691</v>
      </c>
      <c r="Q62">
        <v>65.672410190022731</v>
      </c>
      <c r="R62">
        <v>68.873627125876936</v>
      </c>
      <c r="S62">
        <v>69.531685115113049</v>
      </c>
      <c r="T62">
        <v>73.71614906406657</v>
      </c>
      <c r="U62">
        <v>74.524616940886006</v>
      </c>
      <c r="V62">
        <v>73.775512386386183</v>
      </c>
      <c r="W62">
        <v>75.713234640027764</v>
      </c>
      <c r="X62">
        <v>76.098623672411378</v>
      </c>
      <c r="Y62">
        <v>80.832639925652771</v>
      </c>
      <c r="Z62">
        <v>82.480029947101599</v>
      </c>
      <c r="AA62">
        <v>83.461683366454039</v>
      </c>
      <c r="AB62">
        <v>78.935749040320886</v>
      </c>
      <c r="AC62">
        <v>82.880058892332173</v>
      </c>
      <c r="AD62">
        <v>86.468439033413048</v>
      </c>
      <c r="AE62">
        <v>85.413802024382775</v>
      </c>
      <c r="AF62">
        <v>89.156987927785735</v>
      </c>
      <c r="AG62">
        <v>92.168146344132722</v>
      </c>
      <c r="AH62">
        <v>92.774761484847332</v>
      </c>
      <c r="AI62">
        <v>94.662448126133867</v>
      </c>
      <c r="AJ62">
        <v>86.611177478179826</v>
      </c>
      <c r="AK62">
        <v>92.774786694035527</v>
      </c>
      <c r="AL62">
        <v>92.836416520288594</v>
      </c>
      <c r="AM62">
        <v>97.577913011808732</v>
      </c>
      <c r="AN62">
        <v>104.33114972078748</v>
      </c>
      <c r="AO62">
        <v>106.07541644499057</v>
      </c>
      <c r="AP62">
        <v>108.10947701007369</v>
      </c>
      <c r="AQ62">
        <v>113.18275649717431</v>
      </c>
      <c r="AR62">
        <v>116.06429156570674</v>
      </c>
      <c r="AS62">
        <v>123.38743925612773</v>
      </c>
      <c r="AT62">
        <v>126.27685558845137</v>
      </c>
      <c r="AU62">
        <v>126.50437680002112</v>
      </c>
      <c r="AV62">
        <v>134.27436335065454</v>
      </c>
      <c r="AW62">
        <v>137.37649607516801</v>
      </c>
      <c r="AX62">
        <v>145.9907208500014</v>
      </c>
      <c r="AY62">
        <v>145.30452867323092</v>
      </c>
      <c r="AZ62">
        <v>149.33196654170749</v>
      </c>
      <c r="BA62">
        <v>161.58330783344022</v>
      </c>
      <c r="BB62">
        <v>178.62270287846255</v>
      </c>
      <c r="BC62">
        <v>184.12322513500132</v>
      </c>
      <c r="BD62">
        <v>183.61313922086734</v>
      </c>
      <c r="BE62">
        <v>190.87546153871153</v>
      </c>
      <c r="BF62">
        <v>199.46713588124948</v>
      </c>
      <c r="BG62">
        <v>207.58702428221815</v>
      </c>
      <c r="BH62">
        <v>214.54948425944508</v>
      </c>
      <c r="BI62">
        <v>222.35456883239161</v>
      </c>
      <c r="BJ62">
        <v>230.77824387729035</v>
      </c>
      <c r="BK62">
        <v>239.91027531787657</v>
      </c>
      <c r="BL62">
        <v>249.10672149896109</v>
      </c>
      <c r="BM62">
        <v>258.37867859772695</v>
      </c>
      <c r="BN62">
        <v>268.03458482446246</v>
      </c>
      <c r="BO62">
        <v>278.05222932811847</v>
      </c>
      <c r="BP62">
        <v>288.41596322062884</v>
      </c>
      <c r="BQ62">
        <v>299.12742955531587</v>
      </c>
      <c r="BR62">
        <v>310.17357642179513</v>
      </c>
      <c r="BS62">
        <v>321.59311333172042</v>
      </c>
      <c r="BT62">
        <v>333.36048607359004</v>
      </c>
      <c r="BU62">
        <v>345.43768605261937</v>
      </c>
      <c r="BV62">
        <v>357.85174198551834</v>
      </c>
      <c r="BW62">
        <v>370.61636528380819</v>
      </c>
      <c r="BX62">
        <v>383.72983623150412</v>
      </c>
      <c r="BY62">
        <v>397.19226072179157</v>
      </c>
      <c r="BZ62">
        <v>411.00911399472449</v>
      </c>
      <c r="CA62">
        <v>425.18552320630329</v>
      </c>
      <c r="CB62">
        <v>439.72395462625349</v>
      </c>
      <c r="CC62">
        <v>454.55949004402009</v>
      </c>
      <c r="CD62">
        <v>469.6262125639397</v>
      </c>
      <c r="CE62">
        <v>484.95757156237016</v>
      </c>
      <c r="CF62">
        <v>500.56996348175346</v>
      </c>
      <c r="CG62">
        <v>518.11841687016124</v>
      </c>
      <c r="CH62">
        <v>536.30894212990461</v>
      </c>
      <c r="CI62">
        <v>555.14257427337816</v>
      </c>
      <c r="CJ62">
        <v>574.63130810531106</v>
      </c>
      <c r="CK62">
        <v>594.79256782567074</v>
      </c>
      <c r="CL62">
        <v>614.73324335231871</v>
      </c>
      <c r="CM62">
        <v>635.17040924836954</v>
      </c>
      <c r="CN62">
        <v>655.92691665812504</v>
      </c>
      <c r="CO62">
        <v>677.00491224189898</v>
      </c>
      <c r="CP62">
        <v>698.40660928166392</v>
      </c>
    </row>
    <row r="63" spans="1:94" x14ac:dyDescent="0.25">
      <c r="A63" t="s">
        <v>23</v>
      </c>
      <c r="B63" t="s">
        <v>31</v>
      </c>
      <c r="C63" t="s">
        <v>2</v>
      </c>
      <c r="D63" t="s">
        <v>330</v>
      </c>
      <c r="E63">
        <v>9.6737529815343635</v>
      </c>
      <c r="F63">
        <v>10.037731981255043</v>
      </c>
      <c r="G63">
        <v>10.564988390909489</v>
      </c>
      <c r="H63">
        <v>10.693584285192033</v>
      </c>
      <c r="I63">
        <v>10.666414761193179</v>
      </c>
      <c r="J63">
        <v>11.040482482926381</v>
      </c>
      <c r="K63">
        <v>11.693376937045032</v>
      </c>
      <c r="L63">
        <v>11.886964606201877</v>
      </c>
      <c r="M63">
        <v>11.845723979349003</v>
      </c>
      <c r="N63">
        <v>12.148207507442338</v>
      </c>
      <c r="O63">
        <v>12.239606758306911</v>
      </c>
      <c r="P63">
        <v>12.128400765773783</v>
      </c>
      <c r="Q63">
        <v>12.597178658042514</v>
      </c>
      <c r="R63">
        <v>12.926980759315475</v>
      </c>
      <c r="S63">
        <v>12.841609632443786</v>
      </c>
      <c r="T63">
        <v>12.686392013192464</v>
      </c>
      <c r="U63">
        <v>12.702702794851168</v>
      </c>
      <c r="V63">
        <v>12.633209317809184</v>
      </c>
      <c r="W63">
        <v>12.579770821698357</v>
      </c>
      <c r="X63">
        <v>12.948706298115573</v>
      </c>
      <c r="Y63">
        <v>13.338458859505387</v>
      </c>
      <c r="Z63">
        <v>13.607758969237139</v>
      </c>
      <c r="AA63">
        <v>13.806308123378482</v>
      </c>
      <c r="AB63">
        <v>14.023400894188628</v>
      </c>
      <c r="AC63">
        <v>14.992467182866609</v>
      </c>
      <c r="AD63">
        <v>15.53616621847849</v>
      </c>
      <c r="AE63">
        <v>14.703064241054911</v>
      </c>
      <c r="AF63">
        <v>15.003272502996294</v>
      </c>
      <c r="AG63">
        <v>14.923638681150948</v>
      </c>
      <c r="AH63">
        <v>15.578492997668434</v>
      </c>
      <c r="AI63">
        <v>16.048753246139501</v>
      </c>
      <c r="AJ63">
        <v>16.495507794315781</v>
      </c>
      <c r="AK63">
        <v>16.551863680305502</v>
      </c>
      <c r="AL63">
        <v>18.115443025935051</v>
      </c>
      <c r="AM63">
        <v>18.777872994969456</v>
      </c>
      <c r="AN63">
        <v>19.670598227160998</v>
      </c>
      <c r="AO63">
        <v>19.534899605336793</v>
      </c>
      <c r="AP63">
        <v>21.396154430426979</v>
      </c>
      <c r="AQ63">
        <v>21.025147124096261</v>
      </c>
      <c r="AR63">
        <v>22.453018928590467</v>
      </c>
      <c r="AS63">
        <v>24.398843636890959</v>
      </c>
      <c r="AT63">
        <v>26.209526758480116</v>
      </c>
      <c r="AU63">
        <v>27.596491319130966</v>
      </c>
      <c r="AV63">
        <v>29.699646359313441</v>
      </c>
      <c r="AW63">
        <v>32.75039723406779</v>
      </c>
      <c r="AX63">
        <v>33.770557600854488</v>
      </c>
      <c r="AY63">
        <v>35.121648915601469</v>
      </c>
      <c r="AZ63">
        <v>36.877724821061065</v>
      </c>
      <c r="BA63">
        <v>43.008509927385781</v>
      </c>
      <c r="BB63">
        <v>45.259561428436967</v>
      </c>
      <c r="BC63">
        <v>47.275912454179405</v>
      </c>
      <c r="BD63">
        <v>47.804167871811771</v>
      </c>
      <c r="BE63">
        <v>50.72351755197279</v>
      </c>
      <c r="BF63">
        <v>53.790675648509477</v>
      </c>
      <c r="BG63">
        <v>56.414622388224188</v>
      </c>
      <c r="BH63">
        <v>58.990469396518591</v>
      </c>
      <c r="BI63">
        <v>61.647322292103539</v>
      </c>
      <c r="BJ63">
        <v>64.81110920241116</v>
      </c>
      <c r="BK63">
        <v>68.02965214238931</v>
      </c>
      <c r="BL63">
        <v>71.252457202249232</v>
      </c>
      <c r="BM63">
        <v>74.604521240091799</v>
      </c>
      <c r="BN63">
        <v>78.128085856012106</v>
      </c>
      <c r="BO63">
        <v>81.856292640963332</v>
      </c>
      <c r="BP63">
        <v>85.714151763374559</v>
      </c>
      <c r="BQ63">
        <v>89.725270840002736</v>
      </c>
      <c r="BR63">
        <v>93.919912502687254</v>
      </c>
      <c r="BS63">
        <v>98.309823966507878</v>
      </c>
      <c r="BT63">
        <v>102.89578995039712</v>
      </c>
      <c r="BU63">
        <v>107.669908704493</v>
      </c>
      <c r="BV63">
        <v>112.64575839000936</v>
      </c>
      <c r="BW63">
        <v>117.83580446728998</v>
      </c>
      <c r="BX63">
        <v>123.24744051109185</v>
      </c>
      <c r="BY63">
        <v>128.88776864487176</v>
      </c>
      <c r="BZ63">
        <v>134.76523143544665</v>
      </c>
      <c r="CA63">
        <v>140.8921662045849</v>
      </c>
      <c r="CB63">
        <v>147.28042249794606</v>
      </c>
      <c r="CC63">
        <v>153.93532015755935</v>
      </c>
      <c r="CD63">
        <v>160.85733366597782</v>
      </c>
      <c r="CE63">
        <v>168.05343005026364</v>
      </c>
      <c r="CF63">
        <v>175.53552399803561</v>
      </c>
      <c r="CG63">
        <v>183.90280409388899</v>
      </c>
      <c r="CH63">
        <v>192.72971791593557</v>
      </c>
      <c r="CI63">
        <v>202.05087588570373</v>
      </c>
      <c r="CJ63">
        <v>211.90074579333515</v>
      </c>
      <c r="CK63">
        <v>222.31514935418957</v>
      </c>
      <c r="CL63">
        <v>233.22604709851711</v>
      </c>
      <c r="CM63">
        <v>244.66130065667667</v>
      </c>
      <c r="CN63">
        <v>256.65029386143186</v>
      </c>
      <c r="CO63">
        <v>269.22399546543943</v>
      </c>
      <c r="CP63">
        <v>282.41501236360637</v>
      </c>
    </row>
    <row r="64" spans="1:94" x14ac:dyDescent="0.25">
      <c r="A64" t="s">
        <v>23</v>
      </c>
      <c r="B64" t="s">
        <v>31</v>
      </c>
      <c r="C64" t="s">
        <v>3</v>
      </c>
      <c r="D64" t="s">
        <v>331</v>
      </c>
      <c r="E64">
        <v>24.589943088426832</v>
      </c>
      <c r="F64">
        <v>30.422332398736216</v>
      </c>
      <c r="G64">
        <v>32.366698397548703</v>
      </c>
      <c r="H64">
        <v>30.655627716763853</v>
      </c>
      <c r="I64">
        <v>31.659379800114344</v>
      </c>
      <c r="J64">
        <v>28.943990067875625</v>
      </c>
      <c r="K64">
        <v>31.887100409608568</v>
      </c>
      <c r="L64">
        <v>37.471482044033507</v>
      </c>
      <c r="M64">
        <v>36.387732973853282</v>
      </c>
      <c r="N64">
        <v>37.768867014727938</v>
      </c>
      <c r="O64">
        <v>40.916967971097655</v>
      </c>
      <c r="P64">
        <v>40.879748349057493</v>
      </c>
      <c r="Q64">
        <v>39.061124650562355</v>
      </c>
      <c r="R64">
        <v>42.200145979076666</v>
      </c>
      <c r="S64">
        <v>44.407318820937348</v>
      </c>
      <c r="T64">
        <v>47.089691892643557</v>
      </c>
      <c r="U64">
        <v>41.614949793646375</v>
      </c>
      <c r="V64">
        <v>45.652674776810869</v>
      </c>
      <c r="W64">
        <v>45.167658326673433</v>
      </c>
      <c r="X64">
        <v>47.534636070424511</v>
      </c>
      <c r="Y64">
        <v>47.302143002877308</v>
      </c>
      <c r="Z64">
        <v>48.613577696789449</v>
      </c>
      <c r="AA64">
        <v>49.567838443090785</v>
      </c>
      <c r="AB64">
        <v>51.203198293114106</v>
      </c>
      <c r="AC64">
        <v>59.977398549324988</v>
      </c>
      <c r="AD64">
        <v>63.808094903427651</v>
      </c>
      <c r="AE64">
        <v>59.461004019350661</v>
      </c>
      <c r="AF64">
        <v>64.474446495580224</v>
      </c>
      <c r="AG64">
        <v>64.222307536444887</v>
      </c>
      <c r="AH64">
        <v>65.631392268152268</v>
      </c>
      <c r="AI64">
        <v>76.811729131249251</v>
      </c>
      <c r="AJ64">
        <v>71.658685115060379</v>
      </c>
      <c r="AK64">
        <v>68.985069791708682</v>
      </c>
      <c r="AL64">
        <v>75.826703550145538</v>
      </c>
      <c r="AM64">
        <v>71.686336225707578</v>
      </c>
      <c r="AN64">
        <v>90.796224227558099</v>
      </c>
      <c r="AO64">
        <v>78.99841476047088</v>
      </c>
      <c r="AP64">
        <v>88.270552676977374</v>
      </c>
      <c r="AQ64">
        <v>87.132070921214989</v>
      </c>
      <c r="AR64">
        <v>84.490551829753272</v>
      </c>
      <c r="AS64">
        <v>88.684559063319881</v>
      </c>
      <c r="AT64">
        <v>91.850739207648132</v>
      </c>
      <c r="AU64">
        <v>105.33312846487456</v>
      </c>
      <c r="AV64">
        <v>105.5793471553967</v>
      </c>
      <c r="AW64">
        <v>107.51281977607839</v>
      </c>
      <c r="AX64">
        <v>113.86733575033176</v>
      </c>
      <c r="AY64">
        <v>108.73963980811092</v>
      </c>
      <c r="AZ64">
        <v>111.42256540945384</v>
      </c>
      <c r="BA64">
        <v>122.84838281369501</v>
      </c>
      <c r="BB64">
        <v>115.3944428214479</v>
      </c>
      <c r="BC64">
        <v>123.2924774639872</v>
      </c>
      <c r="BD64">
        <v>126.57749665265912</v>
      </c>
      <c r="BE64">
        <v>128.49160705590771</v>
      </c>
      <c r="BF64">
        <v>130.37847129058287</v>
      </c>
      <c r="BG64">
        <v>132.222330455834</v>
      </c>
      <c r="BH64">
        <v>134.98123422590314</v>
      </c>
      <c r="BI64">
        <v>137.5899483575636</v>
      </c>
      <c r="BJ64">
        <v>139.41420491529863</v>
      </c>
      <c r="BK64">
        <v>141.47516643528505</v>
      </c>
      <c r="BL64">
        <v>143.59261727890132</v>
      </c>
      <c r="BM64">
        <v>145.80992798963553</v>
      </c>
      <c r="BN64">
        <v>147.89211333604678</v>
      </c>
      <c r="BO64">
        <v>149.86923812310889</v>
      </c>
      <c r="BP64">
        <v>151.81661233381553</v>
      </c>
      <c r="BQ64">
        <v>153.77129752497657</v>
      </c>
      <c r="BR64">
        <v>155.686087095771</v>
      </c>
      <c r="BS64">
        <v>157.71777349086511</v>
      </c>
      <c r="BT64">
        <v>159.67639420703077</v>
      </c>
      <c r="BU64">
        <v>161.61848337344153</v>
      </c>
      <c r="BV64">
        <v>163.54436993279566</v>
      </c>
      <c r="BW64">
        <v>165.45423887154226</v>
      </c>
      <c r="BX64">
        <v>167.34166166605263</v>
      </c>
      <c r="BY64">
        <v>169.21234830883975</v>
      </c>
      <c r="BZ64">
        <v>171.0697194752855</v>
      </c>
      <c r="CA64">
        <v>172.91418470361077</v>
      </c>
      <c r="CB64">
        <v>174.74544348072209</v>
      </c>
      <c r="CC64">
        <v>176.56284383708459</v>
      </c>
      <c r="CD64">
        <v>178.36525928776365</v>
      </c>
      <c r="CE64">
        <v>180.15098550695032</v>
      </c>
      <c r="CF64">
        <v>181.91767080954605</v>
      </c>
      <c r="CG64">
        <v>184.10524686587746</v>
      </c>
      <c r="CH64">
        <v>186.31154977357517</v>
      </c>
      <c r="CI64">
        <v>188.53532267067899</v>
      </c>
      <c r="CJ64">
        <v>190.7750171685729</v>
      </c>
      <c r="CK64">
        <v>193.02900189161477</v>
      </c>
      <c r="CL64">
        <v>193.23491112516407</v>
      </c>
      <c r="CM64">
        <v>193.42074608317992</v>
      </c>
      <c r="CN64">
        <v>193.58478674046719</v>
      </c>
      <c r="CO64">
        <v>193.72519434522496</v>
      </c>
      <c r="CP64">
        <v>193.8400345420645</v>
      </c>
    </row>
    <row r="65" spans="1:94" x14ac:dyDescent="0.25">
      <c r="A65" t="s">
        <v>23</v>
      </c>
      <c r="B65" t="s">
        <v>31</v>
      </c>
      <c r="C65" t="s">
        <v>4</v>
      </c>
      <c r="D65" t="s">
        <v>332</v>
      </c>
      <c r="E65">
        <v>19.023298257634796</v>
      </c>
      <c r="F65">
        <v>20.507858737271246</v>
      </c>
      <c r="G65">
        <v>21.490146773419184</v>
      </c>
      <c r="H65">
        <v>20.78890412866825</v>
      </c>
      <c r="I65">
        <v>18.980809741462913</v>
      </c>
      <c r="J65">
        <v>25.093038880746171</v>
      </c>
      <c r="K65">
        <v>34.065687980370591</v>
      </c>
      <c r="L65">
        <v>26.116883144559178</v>
      </c>
      <c r="M65">
        <v>27.459929929298955</v>
      </c>
      <c r="N65">
        <v>26.215791915916416</v>
      </c>
      <c r="O65">
        <v>33.613653109884595</v>
      </c>
      <c r="P65">
        <v>34.954991136866774</v>
      </c>
      <c r="Q65">
        <v>27.947106023288462</v>
      </c>
      <c r="R65">
        <v>37.293121148979857</v>
      </c>
      <c r="S65">
        <v>35.083178659763917</v>
      </c>
      <c r="T65">
        <v>36.269134854111556</v>
      </c>
      <c r="U65">
        <v>38.396392033801547</v>
      </c>
      <c r="V65">
        <v>39.421902489194238</v>
      </c>
      <c r="W65">
        <v>37.084940526126267</v>
      </c>
      <c r="X65">
        <v>36.221082848082936</v>
      </c>
      <c r="Y65">
        <v>46.90663597989181</v>
      </c>
      <c r="Z65">
        <v>40.378449909690474</v>
      </c>
      <c r="AA65">
        <v>29.316201380439256</v>
      </c>
      <c r="AB65">
        <v>39.443543434085477</v>
      </c>
      <c r="AC65">
        <v>39.500082362816052</v>
      </c>
      <c r="AD65">
        <v>40.20173740856783</v>
      </c>
      <c r="AE65">
        <v>43.527327993313477</v>
      </c>
      <c r="AF65">
        <v>42.955437515840934</v>
      </c>
      <c r="AG65">
        <v>45.341950236726369</v>
      </c>
      <c r="AH65">
        <v>41.276491717913643</v>
      </c>
      <c r="AI65">
        <v>42.910179868564008</v>
      </c>
      <c r="AJ65">
        <v>29.102343904101104</v>
      </c>
      <c r="AK65">
        <v>35.027822029004007</v>
      </c>
      <c r="AL65">
        <v>43.011142311526527</v>
      </c>
      <c r="AM65">
        <v>35.325209284268404</v>
      </c>
      <c r="AN65">
        <v>47.107582576996037</v>
      </c>
      <c r="AO65">
        <v>47.683571176928943</v>
      </c>
      <c r="AP65">
        <v>45.338689991696256</v>
      </c>
      <c r="AQ65">
        <v>45.61694258378445</v>
      </c>
      <c r="AR65">
        <v>51.487729758925468</v>
      </c>
      <c r="AS65">
        <v>45.75696756197469</v>
      </c>
      <c r="AT65">
        <v>50.613616461656555</v>
      </c>
      <c r="AU65">
        <v>46.7777933862358</v>
      </c>
      <c r="AV65">
        <v>46.301098410819577</v>
      </c>
      <c r="AW65">
        <v>50.639228762699744</v>
      </c>
      <c r="AX65">
        <v>45.051683061548758</v>
      </c>
      <c r="AY65">
        <v>44.149068988459888</v>
      </c>
      <c r="AZ65">
        <v>50.882303105287534</v>
      </c>
      <c r="BA65">
        <v>49.198893793083322</v>
      </c>
      <c r="BB65">
        <v>47.228253278681159</v>
      </c>
      <c r="BC65">
        <v>46.976834989065445</v>
      </c>
      <c r="BD65">
        <v>50.420913652728238</v>
      </c>
      <c r="BE65">
        <v>51.508890457232106</v>
      </c>
      <c r="BF65">
        <v>51.236798505681016</v>
      </c>
      <c r="BG65">
        <v>51.370368421794943</v>
      </c>
      <c r="BH65">
        <v>52.096566623996779</v>
      </c>
      <c r="BI65">
        <v>53.100098271072603</v>
      </c>
      <c r="BJ65">
        <v>53.625554570981478</v>
      </c>
      <c r="BK65">
        <v>54.062090238201797</v>
      </c>
      <c r="BL65">
        <v>54.665504518380004</v>
      </c>
      <c r="BM65">
        <v>55.352996124136787</v>
      </c>
      <c r="BN65">
        <v>56.020426916798783</v>
      </c>
      <c r="BO65">
        <v>56.618881321666578</v>
      </c>
      <c r="BP65">
        <v>57.22961104020154</v>
      </c>
      <c r="BQ65">
        <v>57.874926433754005</v>
      </c>
      <c r="BR65">
        <v>58.528170197855509</v>
      </c>
      <c r="BS65">
        <v>59.171746825455919</v>
      </c>
      <c r="BT65">
        <v>59.807287625494439</v>
      </c>
      <c r="BU65">
        <v>60.445540813568648</v>
      </c>
      <c r="BV65">
        <v>61.089849159044441</v>
      </c>
      <c r="BW65">
        <v>61.73581343673488</v>
      </c>
      <c r="BX65">
        <v>62.382081792728108</v>
      </c>
      <c r="BY65">
        <v>63.03058795536888</v>
      </c>
      <c r="BZ65">
        <v>63.683158330593372</v>
      </c>
      <c r="CA65">
        <v>64.338651703973625</v>
      </c>
      <c r="CB65">
        <v>64.996072061299586</v>
      </c>
      <c r="CC65">
        <v>65.647980235051762</v>
      </c>
      <c r="CD65">
        <v>66.287084539209545</v>
      </c>
      <c r="CE65">
        <v>66.916947811487518</v>
      </c>
      <c r="CF65">
        <v>67.539278714774611</v>
      </c>
      <c r="CG65">
        <v>68.214937466027152</v>
      </c>
      <c r="CH65">
        <v>68.903557617239272</v>
      </c>
      <c r="CI65">
        <v>69.602855936813455</v>
      </c>
      <c r="CJ65">
        <v>70.31132032520965</v>
      </c>
      <c r="CK65">
        <v>71.027936688303356</v>
      </c>
      <c r="CL65">
        <v>71.738083851585486</v>
      </c>
      <c r="CM65">
        <v>72.457374224853254</v>
      </c>
      <c r="CN65">
        <v>73.181274296639444</v>
      </c>
      <c r="CO65">
        <v>73.909798705379998</v>
      </c>
      <c r="CP65">
        <v>74.642961778528033</v>
      </c>
    </row>
    <row r="66" spans="1:94" x14ac:dyDescent="0.25">
      <c r="A66" t="s">
        <v>23</v>
      </c>
      <c r="B66" t="s">
        <v>31</v>
      </c>
      <c r="C66" t="s">
        <v>5</v>
      </c>
      <c r="D66" t="s">
        <v>333</v>
      </c>
      <c r="E66">
        <v>45.752508169710211</v>
      </c>
      <c r="F66">
        <v>47.972236414765035</v>
      </c>
      <c r="G66">
        <v>49.791759212047872</v>
      </c>
      <c r="H66">
        <v>51.160500471822175</v>
      </c>
      <c r="I66">
        <v>53.274512660534199</v>
      </c>
      <c r="J66">
        <v>52.390101263261556</v>
      </c>
      <c r="K66">
        <v>55.690324411693091</v>
      </c>
      <c r="L66">
        <v>56.12062731556064</v>
      </c>
      <c r="M66">
        <v>61.224401159281058</v>
      </c>
      <c r="N66">
        <v>64.706791518225685</v>
      </c>
      <c r="O66">
        <v>60.853255002952025</v>
      </c>
      <c r="P66">
        <v>54.494289975539992</v>
      </c>
      <c r="Q66">
        <v>57.228081188892517</v>
      </c>
      <c r="R66">
        <v>62.653671604573709</v>
      </c>
      <c r="S66">
        <v>63.684492427479952</v>
      </c>
      <c r="T66">
        <v>60.846657765984297</v>
      </c>
      <c r="U66">
        <v>58.849233819483842</v>
      </c>
      <c r="V66">
        <v>60.302254553106081</v>
      </c>
      <c r="W66">
        <v>61.145231326515372</v>
      </c>
      <c r="X66">
        <v>61.91918553914708</v>
      </c>
      <c r="Y66">
        <v>63.716491121072835</v>
      </c>
      <c r="Z66">
        <v>65.094504751114698</v>
      </c>
      <c r="AA66">
        <v>62.803937310432438</v>
      </c>
      <c r="AB66">
        <v>68.061846929162527</v>
      </c>
      <c r="AC66">
        <v>73.057176143465796</v>
      </c>
      <c r="AD66">
        <v>78.870971813429335</v>
      </c>
      <c r="AE66">
        <v>80.45398508615213</v>
      </c>
      <c r="AF66">
        <v>91.425568107812424</v>
      </c>
      <c r="AG66">
        <v>96.833846951784224</v>
      </c>
      <c r="AH66">
        <v>101.43934691767495</v>
      </c>
      <c r="AI66">
        <v>120.77902183643532</v>
      </c>
      <c r="AJ66">
        <v>127.31857905533268</v>
      </c>
      <c r="AK66">
        <v>134.1149471972065</v>
      </c>
      <c r="AL66">
        <v>137.88706753703468</v>
      </c>
      <c r="AM66">
        <v>142.61063189361161</v>
      </c>
      <c r="AN66">
        <v>147.43769092698668</v>
      </c>
      <c r="AO66">
        <v>151.14348542131876</v>
      </c>
      <c r="AP66">
        <v>159.9177282004722</v>
      </c>
      <c r="AQ66">
        <v>166.13444878613222</v>
      </c>
      <c r="AR66">
        <v>164.95756409313574</v>
      </c>
      <c r="AS66">
        <v>168.0706104953764</v>
      </c>
      <c r="AT66">
        <v>177.1825438750958</v>
      </c>
      <c r="AU66">
        <v>188.70933344019329</v>
      </c>
      <c r="AV66">
        <v>196.00271100078365</v>
      </c>
      <c r="AW66">
        <v>207.55874554933416</v>
      </c>
      <c r="AX66">
        <v>218.80699089972231</v>
      </c>
      <c r="AY66">
        <v>207.85672483383607</v>
      </c>
      <c r="AZ66">
        <v>228.06005199536654</v>
      </c>
      <c r="BA66">
        <v>202.89173509480224</v>
      </c>
      <c r="BB66">
        <v>225.984510625631</v>
      </c>
      <c r="BC66">
        <v>230.62320272270233</v>
      </c>
      <c r="BD66">
        <v>235.37026796884811</v>
      </c>
      <c r="BE66">
        <v>238.96813025138488</v>
      </c>
      <c r="BF66">
        <v>244.80843641561748</v>
      </c>
      <c r="BG66">
        <v>253.89284779438188</v>
      </c>
      <c r="BH66">
        <v>264.33785821003835</v>
      </c>
      <c r="BI66">
        <v>274.96471773407586</v>
      </c>
      <c r="BJ66">
        <v>285.82857033910079</v>
      </c>
      <c r="BK66">
        <v>296.83108324675112</v>
      </c>
      <c r="BL66">
        <v>308.95605703557379</v>
      </c>
      <c r="BM66">
        <v>321.17177878319603</v>
      </c>
      <c r="BN66">
        <v>334.02391375455778</v>
      </c>
      <c r="BO66">
        <v>347.30697178328683</v>
      </c>
      <c r="BP66">
        <v>361.18159396693238</v>
      </c>
      <c r="BQ66">
        <v>375.64529365350535</v>
      </c>
      <c r="BR66">
        <v>390.71834410531659</v>
      </c>
      <c r="BS66">
        <v>406.43796958729104</v>
      </c>
      <c r="BT66">
        <v>422.81110085154421</v>
      </c>
      <c r="BU66">
        <v>439.72382935212545</v>
      </c>
      <c r="BV66">
        <v>457.24812651737346</v>
      </c>
      <c r="BW66">
        <v>475.41862413342324</v>
      </c>
      <c r="BX66">
        <v>494.282957480677</v>
      </c>
      <c r="BY66">
        <v>513.85545066795089</v>
      </c>
      <c r="BZ66">
        <v>534.15544718281728</v>
      </c>
      <c r="CA66">
        <v>555.20089507878436</v>
      </c>
      <c r="CB66">
        <v>577.01979561865096</v>
      </c>
      <c r="CC66">
        <v>599.48824336637233</v>
      </c>
      <c r="CD66">
        <v>622.47327860681492</v>
      </c>
      <c r="CE66">
        <v>646.06716858044854</v>
      </c>
      <c r="CF66">
        <v>670.32806517567064</v>
      </c>
      <c r="CG66">
        <v>697.27065023425871</v>
      </c>
      <c r="CH66">
        <v>725.56048418298474</v>
      </c>
      <c r="CI66">
        <v>755.20579002824854</v>
      </c>
      <c r="CJ66">
        <v>786.24019169799794</v>
      </c>
      <c r="CK66">
        <v>818.71249485227997</v>
      </c>
      <c r="CL66">
        <v>850.13665164800022</v>
      </c>
      <c r="CM66">
        <v>883.01415434182923</v>
      </c>
      <c r="CN66">
        <v>916.64256034372659</v>
      </c>
      <c r="CO66">
        <v>951.03372693162783</v>
      </c>
      <c r="CP66">
        <v>986.19973752231078</v>
      </c>
    </row>
    <row r="67" spans="1:94" x14ac:dyDescent="0.25">
      <c r="A67" t="s">
        <v>23</v>
      </c>
      <c r="B67" t="s">
        <v>31</v>
      </c>
      <c r="C67" t="s">
        <v>6</v>
      </c>
      <c r="D67" t="s">
        <v>334</v>
      </c>
      <c r="E67">
        <v>281.42457983771158</v>
      </c>
      <c r="F67">
        <v>293.55226923205936</v>
      </c>
      <c r="G67">
        <v>315.79979222015589</v>
      </c>
      <c r="H67">
        <v>298.94679531510548</v>
      </c>
      <c r="I67">
        <v>324.7860873971548</v>
      </c>
      <c r="J67">
        <v>334.00417804596731</v>
      </c>
      <c r="K67">
        <v>350.81228861174316</v>
      </c>
      <c r="L67">
        <v>359.49553217724508</v>
      </c>
      <c r="M67">
        <v>366.82344256450875</v>
      </c>
      <c r="N67">
        <v>342.51478827221104</v>
      </c>
      <c r="O67">
        <v>403.65904314387512</v>
      </c>
      <c r="P67">
        <v>397.74174642812193</v>
      </c>
      <c r="Q67">
        <v>411.31466034038493</v>
      </c>
      <c r="R67">
        <v>370.05849655364352</v>
      </c>
      <c r="S67">
        <v>456.20261330553268</v>
      </c>
      <c r="T67">
        <v>465.6730203122068</v>
      </c>
      <c r="U67">
        <v>485.61714861796088</v>
      </c>
      <c r="V67">
        <v>500.61156725934285</v>
      </c>
      <c r="W67">
        <v>531.62724468852628</v>
      </c>
      <c r="X67">
        <v>487.69036048090101</v>
      </c>
      <c r="Y67">
        <v>570.36085647235086</v>
      </c>
      <c r="Z67">
        <v>577.5266604300665</v>
      </c>
      <c r="AA67">
        <v>426.37765450077325</v>
      </c>
      <c r="AB67">
        <v>541.0660780753758</v>
      </c>
      <c r="AC67">
        <v>586.60324143253899</v>
      </c>
      <c r="AD67">
        <v>540.18506710540055</v>
      </c>
      <c r="AE67">
        <v>513.02718947932703</v>
      </c>
      <c r="AF67">
        <v>422.77419083866596</v>
      </c>
      <c r="AG67">
        <v>526.91368654439134</v>
      </c>
      <c r="AH67">
        <v>566.53888641546939</v>
      </c>
      <c r="AI67">
        <v>538.14391446267666</v>
      </c>
      <c r="AJ67">
        <v>613.9968186267987</v>
      </c>
      <c r="AK67">
        <v>517.48513094155931</v>
      </c>
      <c r="AL67">
        <v>643.04653265704576</v>
      </c>
      <c r="AM67">
        <v>550.94515347819345</v>
      </c>
      <c r="AN67">
        <v>622.185767108248</v>
      </c>
      <c r="AO67">
        <v>632.31400771123992</v>
      </c>
      <c r="AP67">
        <v>661.00763441566539</v>
      </c>
      <c r="AQ67">
        <v>708.47700345162605</v>
      </c>
      <c r="AR67">
        <v>667.94393942235092</v>
      </c>
      <c r="AS67">
        <v>645.29303137315958</v>
      </c>
      <c r="AT67">
        <v>586.03541743539449</v>
      </c>
      <c r="AU67">
        <v>651.60039707803139</v>
      </c>
      <c r="AV67">
        <v>705.91313039068007</v>
      </c>
      <c r="AW67">
        <v>673.63251644089473</v>
      </c>
      <c r="AX67">
        <v>656.23831797925698</v>
      </c>
      <c r="AY67">
        <v>716.38931578339555</v>
      </c>
      <c r="AZ67">
        <v>709.8658145736307</v>
      </c>
      <c r="BA67">
        <v>736.56666654635364</v>
      </c>
      <c r="BB67">
        <v>713.88254581739534</v>
      </c>
      <c r="BC67">
        <v>693.15912676745495</v>
      </c>
      <c r="BD67">
        <v>735.64639465506013</v>
      </c>
      <c r="BE67">
        <v>747.81902577467213</v>
      </c>
      <c r="BF67">
        <v>758.25640030031298</v>
      </c>
      <c r="BG67">
        <v>767.00107890610661</v>
      </c>
      <c r="BH67">
        <v>776.55308156481703</v>
      </c>
      <c r="BI67">
        <v>788.15273853079623</v>
      </c>
      <c r="BJ67">
        <v>797.54465991082679</v>
      </c>
      <c r="BK67">
        <v>806.23828685368198</v>
      </c>
      <c r="BL67">
        <v>814.68191318086326</v>
      </c>
      <c r="BM67">
        <v>823.17461772205604</v>
      </c>
      <c r="BN67">
        <v>831.55845852434754</v>
      </c>
      <c r="BO67">
        <v>839.55081601112659</v>
      </c>
      <c r="BP67">
        <v>847.55978932524044</v>
      </c>
      <c r="BQ67">
        <v>855.46327571091103</v>
      </c>
      <c r="BR67">
        <v>863.34437935379128</v>
      </c>
      <c r="BS67">
        <v>871.1370596436999</v>
      </c>
      <c r="BT67">
        <v>878.81808704518642</v>
      </c>
      <c r="BU67">
        <v>886.49230823195182</v>
      </c>
      <c r="BV67">
        <v>894.08782883261597</v>
      </c>
      <c r="BW67">
        <v>901.56821852920973</v>
      </c>
      <c r="BX67">
        <v>908.92393273890457</v>
      </c>
      <c r="BY67">
        <v>916.14958203714878</v>
      </c>
      <c r="BZ67">
        <v>923.25049174771186</v>
      </c>
      <c r="CA67">
        <v>930.22145602005503</v>
      </c>
      <c r="CB67">
        <v>937.05795415431169</v>
      </c>
      <c r="CC67">
        <v>943.76082409453954</v>
      </c>
      <c r="CD67">
        <v>950.3391917461139</v>
      </c>
      <c r="CE67">
        <v>956.80121008230265</v>
      </c>
      <c r="CF67">
        <v>963.15520464918393</v>
      </c>
      <c r="CG67">
        <v>970.87219067366789</v>
      </c>
      <c r="CH67">
        <v>978.61111929585707</v>
      </c>
      <c r="CI67">
        <v>986.37440481840906</v>
      </c>
      <c r="CJ67">
        <v>994.1632302726357</v>
      </c>
      <c r="CK67">
        <v>1001.9778263899676</v>
      </c>
      <c r="CL67">
        <v>1004.3173987595743</v>
      </c>
      <c r="CM67">
        <v>1006.5028406996879</v>
      </c>
      <c r="CN67">
        <v>1008.7108152164138</v>
      </c>
      <c r="CO67">
        <v>1010.9415309833707</v>
      </c>
      <c r="CP67">
        <v>1013.1951697036454</v>
      </c>
    </row>
    <row r="68" spans="1:94" x14ac:dyDescent="0.25">
      <c r="A68" t="s">
        <v>23</v>
      </c>
      <c r="B68" t="s">
        <v>31</v>
      </c>
      <c r="C68" t="s">
        <v>7</v>
      </c>
      <c r="D68" t="s">
        <v>335</v>
      </c>
      <c r="E68">
        <v>45.435010438787387</v>
      </c>
      <c r="F68">
        <v>48.901989780464937</v>
      </c>
      <c r="G68">
        <v>51.805274872668974</v>
      </c>
      <c r="H68">
        <v>59.930544410331201</v>
      </c>
      <c r="I68">
        <v>66.616720482872381</v>
      </c>
      <c r="J68">
        <v>70.147613485063573</v>
      </c>
      <c r="K68">
        <v>71.159307350175098</v>
      </c>
      <c r="L68">
        <v>72.195527943822754</v>
      </c>
      <c r="M68">
        <v>72.731087715342625</v>
      </c>
      <c r="N68">
        <v>77.767911322972651</v>
      </c>
      <c r="O68">
        <v>78.407339359305283</v>
      </c>
      <c r="P68">
        <v>78.599271682404662</v>
      </c>
      <c r="Q68">
        <v>81.468628955428002</v>
      </c>
      <c r="R68">
        <v>83.23219931859326</v>
      </c>
      <c r="S68">
        <v>89.104801591476246</v>
      </c>
      <c r="T68">
        <v>85.810926392711792</v>
      </c>
      <c r="U68">
        <v>89.126020312363735</v>
      </c>
      <c r="V68">
        <v>98.22515928396119</v>
      </c>
      <c r="W68">
        <v>93.888251234406084</v>
      </c>
      <c r="X68">
        <v>99.313314872774598</v>
      </c>
      <c r="Y68">
        <v>102.61072678533853</v>
      </c>
      <c r="Z68">
        <v>103.57330967077922</v>
      </c>
      <c r="AA68">
        <v>103.88278518954682</v>
      </c>
      <c r="AB68">
        <v>107.6222076734763</v>
      </c>
      <c r="AC68">
        <v>110.20527129656625</v>
      </c>
      <c r="AD68">
        <v>116.27913741332819</v>
      </c>
      <c r="AE68">
        <v>118.38356269496272</v>
      </c>
      <c r="AF68">
        <v>112.73826384877908</v>
      </c>
      <c r="AG68">
        <v>115.79421609143705</v>
      </c>
      <c r="AH68">
        <v>120.43578452920318</v>
      </c>
      <c r="AI68">
        <v>119.94590480756621</v>
      </c>
      <c r="AJ68">
        <v>128.10728706852137</v>
      </c>
      <c r="AK68">
        <v>128.18112040207376</v>
      </c>
      <c r="AL68">
        <v>128.28668973634498</v>
      </c>
      <c r="AM68">
        <v>137.40986873005301</v>
      </c>
      <c r="AN68">
        <v>146.43402755506881</v>
      </c>
      <c r="AO68">
        <v>148.09784057194844</v>
      </c>
      <c r="AP68">
        <v>154.80185301596333</v>
      </c>
      <c r="AQ68">
        <v>151.63434201283243</v>
      </c>
      <c r="AR68">
        <v>149.20324861020498</v>
      </c>
      <c r="AS68">
        <v>157.52372626155466</v>
      </c>
      <c r="AT68">
        <v>153.23086715332045</v>
      </c>
      <c r="AU68">
        <v>161.44042033404295</v>
      </c>
      <c r="AV68">
        <v>168.14551591939787</v>
      </c>
      <c r="AW68">
        <v>165.05568746440832</v>
      </c>
      <c r="AX68">
        <v>170.67831746561717</v>
      </c>
      <c r="AY68">
        <v>178.80159082780534</v>
      </c>
      <c r="AZ68">
        <v>180.07423319617772</v>
      </c>
      <c r="BA68">
        <v>175.3706447971368</v>
      </c>
      <c r="BB68">
        <v>180.67416552328237</v>
      </c>
      <c r="BC68">
        <v>174.22494485429604</v>
      </c>
      <c r="BD68">
        <v>185.79422240169728</v>
      </c>
      <c r="BE68">
        <v>188.98982242008896</v>
      </c>
      <c r="BF68">
        <v>192.04616504506916</v>
      </c>
      <c r="BG68">
        <v>195.46797720867184</v>
      </c>
      <c r="BH68">
        <v>198.8924610037065</v>
      </c>
      <c r="BI68">
        <v>203.62839357346422</v>
      </c>
      <c r="BJ68">
        <v>207.05928187859615</v>
      </c>
      <c r="BK68">
        <v>210.54835379412191</v>
      </c>
      <c r="BL68">
        <v>214.17950383208566</v>
      </c>
      <c r="BM68">
        <v>217.90484655020811</v>
      </c>
      <c r="BN68">
        <v>221.70877515916783</v>
      </c>
      <c r="BO68">
        <v>225.27459774617034</v>
      </c>
      <c r="BP68">
        <v>228.83261939199855</v>
      </c>
      <c r="BQ68">
        <v>232.35414582494272</v>
      </c>
      <c r="BR68">
        <v>235.82499388848419</v>
      </c>
      <c r="BS68">
        <v>239.23075258382718</v>
      </c>
      <c r="BT68">
        <v>242.55006375136892</v>
      </c>
      <c r="BU68">
        <v>245.8058011828071</v>
      </c>
      <c r="BV68">
        <v>248.99806720563802</v>
      </c>
      <c r="BW68">
        <v>252.12233679314224</v>
      </c>
      <c r="BX68">
        <v>255.1794156877053</v>
      </c>
      <c r="BY68">
        <v>258.17235042249968</v>
      </c>
      <c r="BZ68">
        <v>261.10787741642019</v>
      </c>
      <c r="CA68">
        <v>263.98626714639374</v>
      </c>
      <c r="CB68">
        <v>266.80755358789821</v>
      </c>
      <c r="CC68">
        <v>269.57164054631812</v>
      </c>
      <c r="CD68">
        <v>272.27937626541103</v>
      </c>
      <c r="CE68">
        <v>274.93209207254563</v>
      </c>
      <c r="CF68">
        <v>277.52981569273175</v>
      </c>
      <c r="CG68">
        <v>280.94984764026958</v>
      </c>
      <c r="CH68">
        <v>284.42412086913077</v>
      </c>
      <c r="CI68">
        <v>287.95139984588542</v>
      </c>
      <c r="CJ68">
        <v>291.53076488129921</v>
      </c>
      <c r="CK68">
        <v>295.16147060812364</v>
      </c>
      <c r="CL68">
        <v>298.76190050496791</v>
      </c>
      <c r="CM68">
        <v>302.39773329109562</v>
      </c>
      <c r="CN68">
        <v>306.0525456138443</v>
      </c>
      <c r="CO68">
        <v>309.72635216961731</v>
      </c>
      <c r="CP68">
        <v>313.41916838220811</v>
      </c>
    </row>
    <row r="69" spans="1:94" x14ac:dyDescent="0.25">
      <c r="A69" t="s">
        <v>23</v>
      </c>
      <c r="B69" t="s">
        <v>31</v>
      </c>
      <c r="C69" t="s">
        <v>8</v>
      </c>
      <c r="D69" t="s">
        <v>336</v>
      </c>
      <c r="E69">
        <v>80.999033214328435</v>
      </c>
      <c r="F69">
        <v>61.688821373203638</v>
      </c>
      <c r="G69">
        <v>56.780612895756818</v>
      </c>
      <c r="H69">
        <v>62.815387691213964</v>
      </c>
      <c r="I69">
        <v>74.533988381040103</v>
      </c>
      <c r="J69">
        <v>62.561596253126702</v>
      </c>
      <c r="K69">
        <v>76.026467947011227</v>
      </c>
      <c r="L69">
        <v>68.888705206063463</v>
      </c>
      <c r="M69">
        <v>69.102277219205689</v>
      </c>
      <c r="N69">
        <v>109.1724904365766</v>
      </c>
      <c r="O69">
        <v>82.216504245537578</v>
      </c>
      <c r="P69">
        <v>74.293124565864787</v>
      </c>
      <c r="Q69">
        <v>76.94860727184583</v>
      </c>
      <c r="R69">
        <v>80.076660147148118</v>
      </c>
      <c r="S69">
        <v>78.030581682900817</v>
      </c>
      <c r="T69">
        <v>81.835492260932355</v>
      </c>
      <c r="U69">
        <v>88.369409617659613</v>
      </c>
      <c r="V69">
        <v>97.942240455682764</v>
      </c>
      <c r="W69">
        <v>104.32414910710953</v>
      </c>
      <c r="X69">
        <v>90.038125796032503</v>
      </c>
      <c r="Y69">
        <v>92.51028985985657</v>
      </c>
      <c r="Z69">
        <v>100.83283060224667</v>
      </c>
      <c r="AA69">
        <v>95.404912095924132</v>
      </c>
      <c r="AB69">
        <v>99.749946648575687</v>
      </c>
      <c r="AC69">
        <v>90.62252400838446</v>
      </c>
      <c r="AD69">
        <v>91.503721416398889</v>
      </c>
      <c r="AE69">
        <v>90.32882100470664</v>
      </c>
      <c r="AF69">
        <v>92.686099800782998</v>
      </c>
      <c r="AG69">
        <v>97.041050201751489</v>
      </c>
      <c r="AH69">
        <v>96.396860798896739</v>
      </c>
      <c r="AI69">
        <v>93.759869911951085</v>
      </c>
      <c r="AJ69">
        <v>82.128189104618968</v>
      </c>
      <c r="AK69">
        <v>61.593782563599966</v>
      </c>
      <c r="AL69">
        <v>59.293717649060781</v>
      </c>
      <c r="AM69">
        <v>50.497886791787444</v>
      </c>
      <c r="AN69">
        <v>61.684979028184877</v>
      </c>
      <c r="AO69">
        <v>58.579889283556447</v>
      </c>
      <c r="AP69">
        <v>51.624482706222643</v>
      </c>
      <c r="AQ69">
        <v>53.245815383299821</v>
      </c>
      <c r="AR69">
        <v>56.877168669642941</v>
      </c>
      <c r="AS69">
        <v>53.756776682203004</v>
      </c>
      <c r="AT69">
        <v>56.012556961945684</v>
      </c>
      <c r="AU69">
        <v>45.005901161240814</v>
      </c>
      <c r="AV69">
        <v>47.753518500010209</v>
      </c>
      <c r="AW69">
        <v>34.666834624845322</v>
      </c>
      <c r="AX69">
        <v>32.987142542922406</v>
      </c>
      <c r="AY69">
        <v>33.377641134140205</v>
      </c>
      <c r="AZ69">
        <v>32.982636058103765</v>
      </c>
      <c r="BA69">
        <v>33.427365605105344</v>
      </c>
      <c r="BB69">
        <v>33.374007443896467</v>
      </c>
      <c r="BC69">
        <v>38.383634941418045</v>
      </c>
      <c r="BD69">
        <v>39.708902446315228</v>
      </c>
      <c r="BE69">
        <v>39.874400419832888</v>
      </c>
      <c r="BF69">
        <v>39.913244326415395</v>
      </c>
      <c r="BG69">
        <v>40.015917994975553</v>
      </c>
      <c r="BH69">
        <v>40.38710037451888</v>
      </c>
      <c r="BI69">
        <v>40.853661310652534</v>
      </c>
      <c r="BJ69">
        <v>41.136616788117884</v>
      </c>
      <c r="BK69">
        <v>41.431868353917871</v>
      </c>
      <c r="BL69">
        <v>41.767066976594805</v>
      </c>
      <c r="BM69">
        <v>42.144690359045335</v>
      </c>
      <c r="BN69">
        <v>42.519100622734385</v>
      </c>
      <c r="BO69">
        <v>42.86633529666792</v>
      </c>
      <c r="BP69">
        <v>43.224198175406912</v>
      </c>
      <c r="BQ69">
        <v>43.592867645660199</v>
      </c>
      <c r="BR69">
        <v>43.967455625026396</v>
      </c>
      <c r="BS69">
        <v>44.340886370755854</v>
      </c>
      <c r="BT69">
        <v>44.712458017773116</v>
      </c>
      <c r="BU69">
        <v>45.085622120717765</v>
      </c>
      <c r="BV69">
        <v>45.458197613849322</v>
      </c>
      <c r="BW69">
        <v>45.828090013565074</v>
      </c>
      <c r="BX69">
        <v>46.19448661740536</v>
      </c>
      <c r="BY69">
        <v>46.557698875094232</v>
      </c>
      <c r="BZ69">
        <v>46.91818311213386</v>
      </c>
      <c r="CA69">
        <v>47.275358231264953</v>
      </c>
      <c r="CB69">
        <v>47.628526638178563</v>
      </c>
      <c r="CC69">
        <v>47.977068144047919</v>
      </c>
      <c r="CD69">
        <v>48.320622958207416</v>
      </c>
      <c r="CE69">
        <v>48.658710267324402</v>
      </c>
      <c r="CF69">
        <v>48.99077406706629</v>
      </c>
      <c r="CG69">
        <v>49.457151589103013</v>
      </c>
      <c r="CH69">
        <v>49.932041587003027</v>
      </c>
      <c r="CI69">
        <v>50.415776349545844</v>
      </c>
      <c r="CJ69">
        <v>50.908507578169662</v>
      </c>
      <c r="CK69">
        <v>51.410290762049684</v>
      </c>
      <c r="CL69">
        <v>51.916940050976173</v>
      </c>
      <c r="CM69">
        <v>52.428479769433224</v>
      </c>
      <c r="CN69">
        <v>52.944930732040504</v>
      </c>
      <c r="CO69">
        <v>53.466309106858191</v>
      </c>
      <c r="CP69">
        <v>53.992631820505835</v>
      </c>
    </row>
    <row r="70" spans="1:94" x14ac:dyDescent="0.25">
      <c r="A70" t="s">
        <v>23</v>
      </c>
      <c r="B70" t="s">
        <v>31</v>
      </c>
      <c r="C70" t="s">
        <v>9</v>
      </c>
      <c r="D70" t="s">
        <v>337</v>
      </c>
      <c r="E70">
        <v>198.54367192287884</v>
      </c>
      <c r="F70">
        <v>207.16252411902121</v>
      </c>
      <c r="G70">
        <v>217.65256662553338</v>
      </c>
      <c r="H70">
        <v>229.78727420591719</v>
      </c>
      <c r="I70">
        <v>243.11361689070921</v>
      </c>
      <c r="J70">
        <v>244.29588658767426</v>
      </c>
      <c r="K70">
        <v>252.50146832731613</v>
      </c>
      <c r="L70">
        <v>250.93098920317013</v>
      </c>
      <c r="M70">
        <v>253.91507885470367</v>
      </c>
      <c r="N70">
        <v>264.76272842933309</v>
      </c>
      <c r="O70">
        <v>272.11247611326593</v>
      </c>
      <c r="P70">
        <v>278.83415523175654</v>
      </c>
      <c r="Q70">
        <v>288.87179552296368</v>
      </c>
      <c r="R70">
        <v>306.64883895085762</v>
      </c>
      <c r="S70">
        <v>308.95877743397193</v>
      </c>
      <c r="T70">
        <v>329.14399975220317</v>
      </c>
      <c r="U70">
        <v>348.4070816564082</v>
      </c>
      <c r="V70">
        <v>352.1866975551132</v>
      </c>
      <c r="W70">
        <v>367.81058586797786</v>
      </c>
      <c r="X70">
        <v>387.4589313273778</v>
      </c>
      <c r="Y70">
        <v>400.69455741299788</v>
      </c>
      <c r="Z70">
        <v>436.91164965811384</v>
      </c>
      <c r="AA70">
        <v>455.33153667567319</v>
      </c>
      <c r="AB70">
        <v>475.0014462968042</v>
      </c>
      <c r="AC70">
        <v>513.4410778387188</v>
      </c>
      <c r="AD70">
        <v>502.02282526578637</v>
      </c>
      <c r="AE70">
        <v>543.87647055518789</v>
      </c>
      <c r="AF70">
        <v>540.45757152894339</v>
      </c>
      <c r="AG70">
        <v>539.32083363480467</v>
      </c>
      <c r="AH70">
        <v>542.1599980434388</v>
      </c>
      <c r="AI70">
        <v>547.55089532675322</v>
      </c>
      <c r="AJ70">
        <v>571.88171567568259</v>
      </c>
      <c r="AK70">
        <v>543.68400568067023</v>
      </c>
      <c r="AL70">
        <v>608.84690250956282</v>
      </c>
      <c r="AM70">
        <v>639.95806502627818</v>
      </c>
      <c r="AN70">
        <v>646.85894959535085</v>
      </c>
      <c r="AO70">
        <v>680.97616343941138</v>
      </c>
      <c r="AP70">
        <v>700.38985464075029</v>
      </c>
      <c r="AQ70">
        <v>701.09702039984802</v>
      </c>
      <c r="AR70">
        <v>701.53426662227298</v>
      </c>
      <c r="AS70">
        <v>740.13853257469782</v>
      </c>
      <c r="AT70">
        <v>771.04345470639635</v>
      </c>
      <c r="AU70">
        <v>842.96467835646934</v>
      </c>
      <c r="AV70">
        <v>859.41438595268642</v>
      </c>
      <c r="AW70">
        <v>874.68038469089561</v>
      </c>
      <c r="AX70">
        <v>939.05365649251371</v>
      </c>
      <c r="AY70">
        <v>1047.2396729519767</v>
      </c>
      <c r="AZ70">
        <v>1153.147182823004</v>
      </c>
      <c r="BA70">
        <v>1161.9065738221843</v>
      </c>
      <c r="BB70">
        <v>1249.594634338001</v>
      </c>
      <c r="BC70">
        <v>1283.8815257475778</v>
      </c>
      <c r="BD70">
        <v>1212.7046008820257</v>
      </c>
      <c r="BE70">
        <v>1244.3812698861746</v>
      </c>
      <c r="BF70">
        <v>1278.2394531890191</v>
      </c>
      <c r="BG70">
        <v>1309.5819587762617</v>
      </c>
      <c r="BH70">
        <v>1341.9257014486147</v>
      </c>
      <c r="BI70">
        <v>1373.4827090930912</v>
      </c>
      <c r="BJ70">
        <v>1392.8574217214918</v>
      </c>
      <c r="BK70">
        <v>1426.820606819218</v>
      </c>
      <c r="BL70">
        <v>1460.3983388295871</v>
      </c>
      <c r="BM70">
        <v>1493.3796381830582</v>
      </c>
      <c r="BN70">
        <v>1526.5545450043471</v>
      </c>
      <c r="BO70">
        <v>1560.0440349185246</v>
      </c>
      <c r="BP70">
        <v>1593.7232065830019</v>
      </c>
      <c r="BQ70">
        <v>1630.3111763747131</v>
      </c>
      <c r="BR70">
        <v>1667.8548180497173</v>
      </c>
      <c r="BS70">
        <v>1707.3518464693113</v>
      </c>
      <c r="BT70">
        <v>1749.8347056921493</v>
      </c>
      <c r="BU70">
        <v>1787.0035622323373</v>
      </c>
      <c r="BV70">
        <v>1824.7875506790976</v>
      </c>
      <c r="BW70">
        <v>1863.3745763279023</v>
      </c>
      <c r="BX70">
        <v>1902.5266286133328</v>
      </c>
      <c r="BY70">
        <v>1942.3469240454081</v>
      </c>
      <c r="BZ70">
        <v>1982.8889665205807</v>
      </c>
      <c r="CA70">
        <v>2024.2437805589673</v>
      </c>
      <c r="CB70">
        <v>2066.3138831347105</v>
      </c>
      <c r="CC70">
        <v>2109.3399384041295</v>
      </c>
      <c r="CD70">
        <v>2153.3733398274458</v>
      </c>
      <c r="CE70">
        <v>2198.3096851212358</v>
      </c>
      <c r="CF70">
        <v>2244.4570328248874</v>
      </c>
      <c r="CG70">
        <v>2297.8087566474924</v>
      </c>
      <c r="CH70">
        <v>2353.4652218807105</v>
      </c>
      <c r="CI70">
        <v>2411.590858197831</v>
      </c>
      <c r="CJ70">
        <v>2472.3749434188258</v>
      </c>
      <c r="CK70">
        <v>2536.0375263181227</v>
      </c>
      <c r="CL70">
        <v>2577.8239678175482</v>
      </c>
      <c r="CM70">
        <v>2621.9750982808537</v>
      </c>
      <c r="CN70">
        <v>2668.7189477242964</v>
      </c>
      <c r="CO70">
        <v>2718.3084779307655</v>
      </c>
      <c r="CP70">
        <v>2771.0247070429009</v>
      </c>
    </row>
    <row r="71" spans="1:94" x14ac:dyDescent="0.25">
      <c r="A71" t="s">
        <v>23</v>
      </c>
      <c r="B71" t="s">
        <v>31</v>
      </c>
      <c r="C71" t="s">
        <v>10</v>
      </c>
      <c r="D71" t="s">
        <v>338</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44.102820779796424</v>
      </c>
      <c r="AK71">
        <v>30.617106227346198</v>
      </c>
      <c r="AL71">
        <v>25.516617317977204</v>
      </c>
      <c r="AM71">
        <v>20.786290415503679</v>
      </c>
      <c r="AN71">
        <v>20.949368749946029</v>
      </c>
      <c r="AO71">
        <v>21.184777344322729</v>
      </c>
      <c r="AP71">
        <v>18.957690570141633</v>
      </c>
      <c r="AQ71">
        <v>26.649557373249195</v>
      </c>
      <c r="AR71">
        <v>26.561571607779534</v>
      </c>
      <c r="AS71">
        <v>30.294837073661782</v>
      </c>
      <c r="AT71">
        <v>32.594310772054122</v>
      </c>
      <c r="AU71">
        <v>33.612097664453913</v>
      </c>
      <c r="AV71">
        <v>32.597716792208274</v>
      </c>
      <c r="AW71">
        <v>35.116336788651132</v>
      </c>
      <c r="AX71">
        <v>38.676601351028829</v>
      </c>
      <c r="AY71">
        <v>41.954153623065345</v>
      </c>
      <c r="AZ71">
        <v>39.640791110281242</v>
      </c>
      <c r="BA71">
        <v>45.399731465191891</v>
      </c>
      <c r="BB71">
        <v>39.714520359079629</v>
      </c>
      <c r="BC71">
        <v>51.424867794055487</v>
      </c>
      <c r="BD71">
        <v>46.36325277699197</v>
      </c>
      <c r="BE71">
        <v>47.163365067950117</v>
      </c>
      <c r="BF71">
        <v>48.366771424944837</v>
      </c>
      <c r="BG71">
        <v>48.998715693718999</v>
      </c>
      <c r="BH71">
        <v>50.606759647639855</v>
      </c>
      <c r="BI71">
        <v>50.34720983094504</v>
      </c>
      <c r="BJ71">
        <v>51.083327447045896</v>
      </c>
      <c r="BK71">
        <v>51.845673646221648</v>
      </c>
      <c r="BL71">
        <v>52.510420101546373</v>
      </c>
      <c r="BM71">
        <v>53.179120141077796</v>
      </c>
      <c r="BN71">
        <v>53.641835020869742</v>
      </c>
      <c r="BO71">
        <v>54.255760155586167</v>
      </c>
      <c r="BP71">
        <v>54.836369619551128</v>
      </c>
      <c r="BQ71">
        <v>55.383430805827487</v>
      </c>
      <c r="BR71">
        <v>55.904417641888109</v>
      </c>
      <c r="BS71">
        <v>56.394133529477656</v>
      </c>
      <c r="BT71">
        <v>56.891883512218207</v>
      </c>
      <c r="BU71">
        <v>57.369941987357315</v>
      </c>
      <c r="BV71">
        <v>57.832926825150132</v>
      </c>
      <c r="BW71">
        <v>58.284794994341645</v>
      </c>
      <c r="BX71">
        <v>58.726365648399138</v>
      </c>
      <c r="BY71">
        <v>59.162216912085782</v>
      </c>
      <c r="BZ71">
        <v>59.589979342965862</v>
      </c>
      <c r="CA71">
        <v>60.012184269964784</v>
      </c>
      <c r="CB71">
        <v>60.430292569353249</v>
      </c>
      <c r="CC71">
        <v>60.844240855215766</v>
      </c>
      <c r="CD71">
        <v>61.253260176658777</v>
      </c>
      <c r="CE71">
        <v>61.655610950002036</v>
      </c>
      <c r="CF71">
        <v>62.050466003612954</v>
      </c>
      <c r="CG71">
        <v>62.587986010396655</v>
      </c>
      <c r="CH71">
        <v>63.131742718995433</v>
      </c>
      <c r="CI71">
        <v>63.681754868813258</v>
      </c>
      <c r="CJ71">
        <v>64.23804478962029</v>
      </c>
      <c r="CK71">
        <v>64.800757189139418</v>
      </c>
      <c r="CL71">
        <v>65.364293319736333</v>
      </c>
      <c r="CM71">
        <v>65.933217701454623</v>
      </c>
      <c r="CN71">
        <v>66.506436881635466</v>
      </c>
      <c r="CO71">
        <v>67.587423483320592</v>
      </c>
      <c r="CP71">
        <v>68.174041194154682</v>
      </c>
    </row>
    <row r="72" spans="1:94" x14ac:dyDescent="0.25">
      <c r="A72" t="s">
        <v>23</v>
      </c>
      <c r="B72" t="s">
        <v>31</v>
      </c>
      <c r="C72" t="s">
        <v>11</v>
      </c>
      <c r="D72" t="s">
        <v>339</v>
      </c>
      <c r="E72">
        <v>315.18603156343107</v>
      </c>
      <c r="F72">
        <v>327.21551165460266</v>
      </c>
      <c r="G72">
        <v>330.56633329337569</v>
      </c>
      <c r="H72">
        <v>345.80181458125571</v>
      </c>
      <c r="I72">
        <v>378.96003315138773</v>
      </c>
      <c r="J72">
        <v>403.69208753628925</v>
      </c>
      <c r="K72">
        <v>407.42674901235608</v>
      </c>
      <c r="L72">
        <v>404.47404705467687</v>
      </c>
      <c r="M72">
        <v>411.3564585026291</v>
      </c>
      <c r="N72">
        <v>437.49856525386889</v>
      </c>
      <c r="O72">
        <v>442.85512204700416</v>
      </c>
      <c r="P72">
        <v>432.76263334270618</v>
      </c>
      <c r="Q72">
        <v>488.75679475390058</v>
      </c>
      <c r="R72">
        <v>482.15219280380882</v>
      </c>
      <c r="S72">
        <v>497.17244469757696</v>
      </c>
      <c r="T72">
        <v>493.95580921591539</v>
      </c>
      <c r="U72">
        <v>509.15437678564354</v>
      </c>
      <c r="V72">
        <v>555.46357585783596</v>
      </c>
      <c r="W72">
        <v>561.9904486126361</v>
      </c>
      <c r="X72">
        <v>550.92955706131204</v>
      </c>
      <c r="Y72">
        <v>561.48358432940893</v>
      </c>
      <c r="Z72">
        <v>604.02873144421324</v>
      </c>
      <c r="AA72">
        <v>644.9324923559908</v>
      </c>
      <c r="AB72">
        <v>680.29369099902749</v>
      </c>
      <c r="AC72">
        <v>664.19447887082379</v>
      </c>
      <c r="AD72">
        <v>685.72841956757986</v>
      </c>
      <c r="AE72">
        <v>709.73135485343801</v>
      </c>
      <c r="AF72">
        <v>714.25146788686402</v>
      </c>
      <c r="AG72">
        <v>725.82427542610367</v>
      </c>
      <c r="AH72">
        <v>780.41890734612741</v>
      </c>
      <c r="AI72">
        <v>788.03242924412791</v>
      </c>
      <c r="AJ72">
        <v>815.41801996776633</v>
      </c>
      <c r="AK72">
        <v>852.50838703131353</v>
      </c>
      <c r="AL72">
        <v>854.29732080974566</v>
      </c>
      <c r="AM72">
        <v>905.09458031414113</v>
      </c>
      <c r="AN72">
        <v>975.19212977119173</v>
      </c>
      <c r="AO72">
        <v>977.46921731308964</v>
      </c>
      <c r="AP72">
        <v>1032.4047877623098</v>
      </c>
      <c r="AQ72">
        <v>1049.6168260059528</v>
      </c>
      <c r="AR72">
        <v>1065.6379632911305</v>
      </c>
      <c r="AS72">
        <v>1095.5649055645761</v>
      </c>
      <c r="AT72">
        <v>1146.5867481403213</v>
      </c>
      <c r="AU72">
        <v>1124.2877055756073</v>
      </c>
      <c r="AV72">
        <v>1174.7251349730645</v>
      </c>
      <c r="AW72">
        <v>1238.2297660367094</v>
      </c>
      <c r="AX72">
        <v>1245.7954377097481</v>
      </c>
      <c r="AY72">
        <v>1259.8844733025178</v>
      </c>
      <c r="AZ72">
        <v>1328.4046016455957</v>
      </c>
      <c r="BA72">
        <v>1328.0598578006059</v>
      </c>
      <c r="BB72">
        <v>1366.9891090997132</v>
      </c>
      <c r="BC72">
        <v>1473.2625421130319</v>
      </c>
      <c r="BD72">
        <v>1499.6319367543695</v>
      </c>
      <c r="BE72">
        <v>1536.6161714143045</v>
      </c>
      <c r="BF72">
        <v>1563.6477435982524</v>
      </c>
      <c r="BG72">
        <v>1590.1327457950256</v>
      </c>
      <c r="BH72">
        <v>1615.0263833115557</v>
      </c>
      <c r="BI72">
        <v>1635.798378341193</v>
      </c>
      <c r="BJ72">
        <v>1657.0194584346889</v>
      </c>
      <c r="BK72">
        <v>1676.3875396318749</v>
      </c>
      <c r="BL72">
        <v>1694.791286568998</v>
      </c>
      <c r="BM72">
        <v>1711.7514054455492</v>
      </c>
      <c r="BN72">
        <v>1727.1965295093732</v>
      </c>
      <c r="BO72">
        <v>1741.6627616635649</v>
      </c>
      <c r="BP72">
        <v>1754.9669351880707</v>
      </c>
      <c r="BQ72">
        <v>1767.3711996817278</v>
      </c>
      <c r="BR72">
        <v>1778.7889147174644</v>
      </c>
      <c r="BS72">
        <v>1789.2429231190645</v>
      </c>
      <c r="BT72">
        <v>1798.8497781474637</v>
      </c>
      <c r="BU72">
        <v>1807.5837654348441</v>
      </c>
      <c r="BV72">
        <v>1815.5296454398397</v>
      </c>
      <c r="BW72">
        <v>1822.7292312919021</v>
      </c>
      <c r="BX72">
        <v>1829.2194978563653</v>
      </c>
      <c r="BY72">
        <v>1835.0307583364922</v>
      </c>
      <c r="BZ72">
        <v>1840.1729431721328</v>
      </c>
      <c r="CA72">
        <v>1844.661674921618</v>
      </c>
      <c r="CB72">
        <v>1848.4889293517494</v>
      </c>
      <c r="CC72">
        <v>1851.6617094990347</v>
      </c>
      <c r="CD72">
        <v>1854.1974969838425</v>
      </c>
      <c r="CE72">
        <v>1856.1081683374557</v>
      </c>
      <c r="CF72">
        <v>1857.4073822609566</v>
      </c>
      <c r="CG72">
        <v>1863.0621883165195</v>
      </c>
      <c r="CH72">
        <v>1868.7524768313733</v>
      </c>
      <c r="CI72">
        <v>1874.4689959092525</v>
      </c>
      <c r="CJ72">
        <v>1880.2055955676069</v>
      </c>
      <c r="CK72">
        <v>1885.9582741772506</v>
      </c>
      <c r="CL72">
        <v>1613.8718781355954</v>
      </c>
      <c r="CM72">
        <v>1616.4531021500459</v>
      </c>
      <c r="CN72">
        <v>1618.9975631631767</v>
      </c>
      <c r="CO72">
        <v>1621.5060367138819</v>
      </c>
      <c r="CP72">
        <v>1623.9794380065532</v>
      </c>
    </row>
    <row r="73" spans="1:94" x14ac:dyDescent="0.25">
      <c r="A73" t="s">
        <v>23</v>
      </c>
      <c r="B73" t="s">
        <v>31</v>
      </c>
      <c r="C73" t="s">
        <v>12</v>
      </c>
      <c r="D73" t="s">
        <v>340</v>
      </c>
      <c r="E73">
        <v>293.09978443319039</v>
      </c>
      <c r="F73">
        <v>291.45541622796253</v>
      </c>
      <c r="G73">
        <v>288.40947217393762</v>
      </c>
      <c r="H73">
        <v>302.66285532876657</v>
      </c>
      <c r="I73">
        <v>320.63310477452046</v>
      </c>
      <c r="J73">
        <v>328.10267171958753</v>
      </c>
      <c r="K73">
        <v>314.47937154132131</v>
      </c>
      <c r="L73">
        <v>330.38830611868639</v>
      </c>
      <c r="M73">
        <v>369.48168442986196</v>
      </c>
      <c r="N73">
        <v>393.93850052635946</v>
      </c>
      <c r="O73">
        <v>381.25469462981221</v>
      </c>
      <c r="P73">
        <v>362.49962258589881</v>
      </c>
      <c r="Q73">
        <v>388.81098570519453</v>
      </c>
      <c r="R73">
        <v>401.20470735345276</v>
      </c>
      <c r="S73">
        <v>428.77490162401557</v>
      </c>
      <c r="T73">
        <v>432.15146868967724</v>
      </c>
      <c r="U73">
        <v>459.51664148041613</v>
      </c>
      <c r="V73">
        <v>491.81055559828042</v>
      </c>
      <c r="W73">
        <v>460.05204339737116</v>
      </c>
      <c r="X73">
        <v>445.34721701909388</v>
      </c>
      <c r="Y73">
        <v>494.13139803886276</v>
      </c>
      <c r="Z73">
        <v>528.5168285965317</v>
      </c>
      <c r="AA73">
        <v>557.99203453979237</v>
      </c>
      <c r="AB73">
        <v>551.6207940587426</v>
      </c>
      <c r="AC73">
        <v>548.40157401571787</v>
      </c>
      <c r="AD73">
        <v>554.60208626785357</v>
      </c>
      <c r="AE73">
        <v>577.01353511905995</v>
      </c>
      <c r="AF73">
        <v>602.51270452183462</v>
      </c>
      <c r="AG73">
        <v>638.11502545824169</v>
      </c>
      <c r="AH73">
        <v>664.8847592619403</v>
      </c>
      <c r="AI73">
        <v>685.51609705306726</v>
      </c>
      <c r="AJ73">
        <v>724.27370192573687</v>
      </c>
      <c r="AK73">
        <v>711.01472673360479</v>
      </c>
      <c r="AL73">
        <v>726.03875453882222</v>
      </c>
      <c r="AM73">
        <v>785.78246062404878</v>
      </c>
      <c r="AN73">
        <v>801.72502973042106</v>
      </c>
      <c r="AO73">
        <v>805.81302819246264</v>
      </c>
      <c r="AP73">
        <v>835.04779151857485</v>
      </c>
      <c r="AQ73">
        <v>888.39099816321925</v>
      </c>
      <c r="AR73">
        <v>870.80696872303122</v>
      </c>
      <c r="AS73">
        <v>872.20239275157132</v>
      </c>
      <c r="AT73">
        <v>853.07643582897242</v>
      </c>
      <c r="AU73">
        <v>891.25835947655401</v>
      </c>
      <c r="AV73">
        <v>835.3635625403457</v>
      </c>
      <c r="AW73">
        <v>868.21298181493876</v>
      </c>
      <c r="AX73">
        <v>929.55301906959505</v>
      </c>
      <c r="AY73">
        <v>1056.7913117895439</v>
      </c>
      <c r="AZ73">
        <v>1057.4764713071584</v>
      </c>
      <c r="BA73">
        <v>982.23281816149893</v>
      </c>
      <c r="BB73">
        <v>1035.5568770256793</v>
      </c>
      <c r="BC73">
        <v>1127.8730784231504</v>
      </c>
      <c r="BD73">
        <v>1141.157052698991</v>
      </c>
      <c r="BE73">
        <v>1160.7622830083039</v>
      </c>
      <c r="BF73">
        <v>1176.7978960071514</v>
      </c>
      <c r="BG73">
        <v>1209.5270059878203</v>
      </c>
      <c r="BH73">
        <v>1241.1702877536527</v>
      </c>
      <c r="BI73">
        <v>1262.2144119044274</v>
      </c>
      <c r="BJ73">
        <v>1284.530746217572</v>
      </c>
      <c r="BK73">
        <v>1309.3249577982822</v>
      </c>
      <c r="BL73">
        <v>1335.9771808574067</v>
      </c>
      <c r="BM73">
        <v>1361.4211887783288</v>
      </c>
      <c r="BN73">
        <v>1385.7394575847095</v>
      </c>
      <c r="BO73">
        <v>1410.4954756198072</v>
      </c>
      <c r="BP73">
        <v>1435.3625097799707</v>
      </c>
      <c r="BQ73">
        <v>1460.3494583137285</v>
      </c>
      <c r="BR73">
        <v>1484.8604298276132</v>
      </c>
      <c r="BS73">
        <v>1509.1543840759182</v>
      </c>
      <c r="BT73">
        <v>1533.4815951527448</v>
      </c>
      <c r="BU73">
        <v>1557.5785679256596</v>
      </c>
      <c r="BV73">
        <v>1581.4232726730675</v>
      </c>
      <c r="BW73">
        <v>1605.0102745087765</v>
      </c>
      <c r="BX73">
        <v>1628.3675853838104</v>
      </c>
      <c r="BY73">
        <v>1651.513528418699</v>
      </c>
      <c r="BZ73">
        <v>1674.4098976777534</v>
      </c>
      <c r="CA73">
        <v>1697.0399182974222</v>
      </c>
      <c r="CB73">
        <v>1719.4002017993571</v>
      </c>
      <c r="CC73">
        <v>1741.4873153351025</v>
      </c>
      <c r="CD73">
        <v>1763.2807278832395</v>
      </c>
      <c r="CE73">
        <v>1784.7579532233531</v>
      </c>
      <c r="CF73">
        <v>1805.904104621497</v>
      </c>
      <c r="CG73">
        <v>1832.5358985086157</v>
      </c>
      <c r="CH73">
        <v>1859.6553291485989</v>
      </c>
      <c r="CI73">
        <v>1887.187454028101</v>
      </c>
      <c r="CJ73">
        <v>1915.1039830052605</v>
      </c>
      <c r="CK73">
        <v>1943.3967069594232</v>
      </c>
      <c r="CL73">
        <v>1971.7927373903876</v>
      </c>
      <c r="CM73">
        <v>2000.5184668230736</v>
      </c>
      <c r="CN73">
        <v>2029.5189690935977</v>
      </c>
      <c r="CO73">
        <v>2058.7960629820009</v>
      </c>
      <c r="CP73">
        <v>2088.351790760476</v>
      </c>
    </row>
    <row r="74" spans="1:94" x14ac:dyDescent="0.25">
      <c r="A74" t="s">
        <v>23</v>
      </c>
      <c r="B74" t="s">
        <v>31</v>
      </c>
      <c r="C74" t="s">
        <v>13</v>
      </c>
      <c r="D74" t="s">
        <v>341</v>
      </c>
      <c r="E74">
        <v>103.63863923194785</v>
      </c>
      <c r="F74">
        <v>111.29742641375734</v>
      </c>
      <c r="G74">
        <v>112.08454597619142</v>
      </c>
      <c r="H74">
        <v>118.3575848404929</v>
      </c>
      <c r="I74">
        <v>117.48711952851657</v>
      </c>
      <c r="J74">
        <v>115.33579711556943</v>
      </c>
      <c r="K74">
        <v>115.26893256685706</v>
      </c>
      <c r="L74">
        <v>120.00754980473235</v>
      </c>
      <c r="M74">
        <v>123.87510383028336</v>
      </c>
      <c r="N74">
        <v>134.13041231678673</v>
      </c>
      <c r="O74">
        <v>141.25630576890239</v>
      </c>
      <c r="P74">
        <v>137.66874742104574</v>
      </c>
      <c r="Q74">
        <v>150.87719389016635</v>
      </c>
      <c r="R74">
        <v>164.97748642956893</v>
      </c>
      <c r="S74">
        <v>174.30139281949585</v>
      </c>
      <c r="T74">
        <v>192.69967318308076</v>
      </c>
      <c r="U74">
        <v>197.27232172820626</v>
      </c>
      <c r="V74">
        <v>202.25273268301297</v>
      </c>
      <c r="W74">
        <v>204.21166639645355</v>
      </c>
      <c r="X74">
        <v>207.18620627647917</v>
      </c>
      <c r="Y74">
        <v>225.13144667931451</v>
      </c>
      <c r="Z74">
        <v>239.90644475708453</v>
      </c>
      <c r="AA74">
        <v>235.43995291659166</v>
      </c>
      <c r="AB74">
        <v>246.51282249485013</v>
      </c>
      <c r="AC74">
        <v>242.03848638129932</v>
      </c>
      <c r="AD74">
        <v>244.96061504735709</v>
      </c>
      <c r="AE74">
        <v>243.04145173892309</v>
      </c>
      <c r="AF74">
        <v>259.64406116461839</v>
      </c>
      <c r="AG74">
        <v>279.55354236084384</v>
      </c>
      <c r="AH74">
        <v>280.94785200048096</v>
      </c>
      <c r="AI74">
        <v>290.58544444806603</v>
      </c>
      <c r="AJ74">
        <v>317.12062702003948</v>
      </c>
      <c r="AK74">
        <v>315.73391849676858</v>
      </c>
      <c r="AL74">
        <v>316.02145359977135</v>
      </c>
      <c r="AM74">
        <v>337.97135016489079</v>
      </c>
      <c r="AN74">
        <v>354.37939920274425</v>
      </c>
      <c r="AO74">
        <v>352.71557222636238</v>
      </c>
      <c r="AP74">
        <v>342.31889927935663</v>
      </c>
      <c r="AQ74">
        <v>357.52130359517696</v>
      </c>
      <c r="AR74">
        <v>374.37109644364085</v>
      </c>
      <c r="AS74">
        <v>382.37665887456353</v>
      </c>
      <c r="AT74">
        <v>404.22676947243718</v>
      </c>
      <c r="AU74">
        <v>437.43549792872511</v>
      </c>
      <c r="AV74">
        <v>441.55693910088411</v>
      </c>
      <c r="AW74">
        <v>436.1655537175792</v>
      </c>
      <c r="AX74">
        <v>458.64642637042925</v>
      </c>
      <c r="AY74">
        <v>493.1218706054878</v>
      </c>
      <c r="AZ74">
        <v>518.44282502109218</v>
      </c>
      <c r="BA74">
        <v>523.85323350017313</v>
      </c>
      <c r="BB74">
        <v>523.67714470067324</v>
      </c>
      <c r="BC74">
        <v>564.83309135552975</v>
      </c>
      <c r="BD74">
        <v>570.26421194571708</v>
      </c>
      <c r="BE74">
        <v>585.37550576214187</v>
      </c>
      <c r="BF74">
        <v>599.04905465106026</v>
      </c>
      <c r="BG74">
        <v>614.01594145621596</v>
      </c>
      <c r="BH74">
        <v>630.3435763599839</v>
      </c>
      <c r="BI74">
        <v>643.41504147807109</v>
      </c>
      <c r="BJ74">
        <v>657.07995958116805</v>
      </c>
      <c r="BK74">
        <v>672.00472029931325</v>
      </c>
      <c r="BL74">
        <v>687.15603598733287</v>
      </c>
      <c r="BM74">
        <v>701.95659387463036</v>
      </c>
      <c r="BN74">
        <v>716.27927940295956</v>
      </c>
      <c r="BO74">
        <v>731.06554900670369</v>
      </c>
      <c r="BP74">
        <v>745.69009074832036</v>
      </c>
      <c r="BQ74">
        <v>760.41849987971807</v>
      </c>
      <c r="BR74">
        <v>774.99117435540234</v>
      </c>
      <c r="BS74">
        <v>789.48560293255355</v>
      </c>
      <c r="BT74">
        <v>804.07421506455614</v>
      </c>
      <c r="BU74">
        <v>818.68458273422641</v>
      </c>
      <c r="BV74">
        <v>833.27499812754468</v>
      </c>
      <c r="BW74">
        <v>847.86222251126185</v>
      </c>
      <c r="BX74">
        <v>862.43627089564097</v>
      </c>
      <c r="BY74">
        <v>877.01179430354387</v>
      </c>
      <c r="BZ74">
        <v>891.57154995040639</v>
      </c>
      <c r="CA74">
        <v>906.10257485678096</v>
      </c>
      <c r="CB74">
        <v>920.59682203885063</v>
      </c>
      <c r="CC74">
        <v>935.05476552016603</v>
      </c>
      <c r="CD74">
        <v>949.47048864674696</v>
      </c>
      <c r="CE74">
        <v>963.83954732946518</v>
      </c>
      <c r="CF74">
        <v>978.15779580632193</v>
      </c>
      <c r="CG74">
        <v>995.34044267698732</v>
      </c>
      <c r="CH74">
        <v>1012.8386532299626</v>
      </c>
      <c r="CI74">
        <v>1030.6530631045075</v>
      </c>
      <c r="CJ74">
        <v>1048.7851845474529</v>
      </c>
      <c r="CK74">
        <v>1067.2381407167654</v>
      </c>
      <c r="CL74">
        <v>1083.7403943935278</v>
      </c>
      <c r="CM74">
        <v>1101.9154839980947</v>
      </c>
      <c r="CN74">
        <v>1120.3269088636544</v>
      </c>
      <c r="CO74">
        <v>1138.9772568050673</v>
      </c>
      <c r="CP74">
        <v>1157.8691966491324</v>
      </c>
    </row>
    <row r="75" spans="1:94" x14ac:dyDescent="0.25">
      <c r="A75" t="s">
        <v>23</v>
      </c>
      <c r="B75" t="s">
        <v>31</v>
      </c>
      <c r="C75" t="s">
        <v>14</v>
      </c>
      <c r="D75" t="s">
        <v>342</v>
      </c>
      <c r="E75">
        <v>41.142696971630755</v>
      </c>
      <c r="F75">
        <v>44.011106007950389</v>
      </c>
      <c r="G75">
        <v>47.032248978151934</v>
      </c>
      <c r="H75">
        <v>47.553528795043277</v>
      </c>
      <c r="I75">
        <v>47.422917255483476</v>
      </c>
      <c r="J75">
        <v>50.26022994648271</v>
      </c>
      <c r="K75">
        <v>53.813955191309198</v>
      </c>
      <c r="L75">
        <v>54.417605836949384</v>
      </c>
      <c r="M75">
        <v>53.6893982951715</v>
      </c>
      <c r="N75">
        <v>54.412004946008089</v>
      </c>
      <c r="O75">
        <v>64.225489467625763</v>
      </c>
      <c r="P75">
        <v>64.147106871017854</v>
      </c>
      <c r="Q75">
        <v>55.165659528406117</v>
      </c>
      <c r="R75">
        <v>60.351607394359931</v>
      </c>
      <c r="S75">
        <v>66.812759193916108</v>
      </c>
      <c r="T75">
        <v>75.026970334177946</v>
      </c>
      <c r="U75">
        <v>73.780375666039163</v>
      </c>
      <c r="V75">
        <v>75.569951235356825</v>
      </c>
      <c r="W75">
        <v>78.095250814438558</v>
      </c>
      <c r="X75">
        <v>76.248747701912023</v>
      </c>
      <c r="Y75">
        <v>81.201673150886435</v>
      </c>
      <c r="Z75">
        <v>87.407183855969123</v>
      </c>
      <c r="AA75">
        <v>84.866476128424921</v>
      </c>
      <c r="AB75">
        <v>87.009227184101761</v>
      </c>
      <c r="AC75">
        <v>92.575713823365277</v>
      </c>
      <c r="AD75">
        <v>96.754504642165074</v>
      </c>
      <c r="AE75">
        <v>100.36113053907157</v>
      </c>
      <c r="AF75">
        <v>104.46408051847729</v>
      </c>
      <c r="AG75">
        <v>94.668717300930481</v>
      </c>
      <c r="AH75">
        <v>110.12769874192668</v>
      </c>
      <c r="AI75">
        <v>109.72908425410205</v>
      </c>
      <c r="AJ75">
        <v>108.79630343941371</v>
      </c>
      <c r="AK75">
        <v>112.1891544533373</v>
      </c>
      <c r="AL75">
        <v>105.57327373443151</v>
      </c>
      <c r="AM75">
        <v>106.67934735258009</v>
      </c>
      <c r="AN75">
        <v>112.6738771540351</v>
      </c>
      <c r="AO75">
        <v>114.2773253941926</v>
      </c>
      <c r="AP75">
        <v>126.32971182488426</v>
      </c>
      <c r="AQ75">
        <v>117.68254560628171</v>
      </c>
      <c r="AR75">
        <v>122.05240859596859</v>
      </c>
      <c r="AS75">
        <v>113.44567577583321</v>
      </c>
      <c r="AT75">
        <v>125.39769840507866</v>
      </c>
      <c r="AU75">
        <v>120.08380616570871</v>
      </c>
      <c r="AV75">
        <v>125.12918674728147</v>
      </c>
      <c r="AW75">
        <v>132.11262931770108</v>
      </c>
      <c r="AX75">
        <v>128.58376350630226</v>
      </c>
      <c r="AY75">
        <v>120.45164101222687</v>
      </c>
      <c r="AZ75">
        <v>122.88587765991309</v>
      </c>
      <c r="BA75">
        <v>130.5430337170711</v>
      </c>
      <c r="BB75">
        <v>130.80179691026413</v>
      </c>
      <c r="BC75">
        <v>134.42732115820183</v>
      </c>
      <c r="BD75">
        <v>139.71833396422619</v>
      </c>
      <c r="BE75">
        <v>142.89261416815785</v>
      </c>
      <c r="BF75">
        <v>145.45618251766518</v>
      </c>
      <c r="BG75">
        <v>147.8025976494103</v>
      </c>
      <c r="BH75">
        <v>150.50798207979389</v>
      </c>
      <c r="BI75">
        <v>153.10369459765826</v>
      </c>
      <c r="BJ75">
        <v>155.62632236697058</v>
      </c>
      <c r="BK75">
        <v>157.90639691973217</v>
      </c>
      <c r="BL75">
        <v>160.26777018309235</v>
      </c>
      <c r="BM75">
        <v>162.77623219437328</v>
      </c>
      <c r="BN75">
        <v>165.27481120049157</v>
      </c>
      <c r="BO75">
        <v>167.75996934744251</v>
      </c>
      <c r="BP75">
        <v>170.21772703922437</v>
      </c>
      <c r="BQ75">
        <v>172.62228603226876</v>
      </c>
      <c r="BR75">
        <v>174.98431877645919</v>
      </c>
      <c r="BS75">
        <v>177.28963191936541</v>
      </c>
      <c r="BT75">
        <v>179.55070509167328</v>
      </c>
      <c r="BU75">
        <v>181.78244870742904</v>
      </c>
      <c r="BV75">
        <v>183.99339929524982</v>
      </c>
      <c r="BW75">
        <v>186.18002786674904</v>
      </c>
      <c r="BX75">
        <v>188.33869342928315</v>
      </c>
      <c r="BY75">
        <v>190.4690532852193</v>
      </c>
      <c r="BZ75">
        <v>192.56911093374933</v>
      </c>
      <c r="CA75">
        <v>194.63616316742662</v>
      </c>
      <c r="CB75">
        <v>196.66817852889844</v>
      </c>
      <c r="CC75">
        <v>198.66346576693726</v>
      </c>
      <c r="CD75">
        <v>200.61950850352844</v>
      </c>
      <c r="CE75">
        <v>202.53248980245326</v>
      </c>
      <c r="CF75">
        <v>204.39869918610458</v>
      </c>
      <c r="CG75">
        <v>206.8180967437165</v>
      </c>
      <c r="CH75">
        <v>209.25505742289974</v>
      </c>
      <c r="CI75">
        <v>211.70902458241207</v>
      </c>
      <c r="CJ75">
        <v>214.1793192952872</v>
      </c>
      <c r="CK75">
        <v>216.66514880689905</v>
      </c>
      <c r="CL75">
        <v>219.03861461116253</v>
      </c>
      <c r="CM75">
        <v>221.57119077118921</v>
      </c>
      <c r="CN75">
        <v>224.39083704172077</v>
      </c>
      <c r="CO75">
        <v>227.21103986434258</v>
      </c>
      <c r="CP75">
        <v>237.80874476942208</v>
      </c>
    </row>
    <row r="76" spans="1:94" x14ac:dyDescent="0.25">
      <c r="A76" t="s">
        <v>23</v>
      </c>
      <c r="B76" t="s">
        <v>31</v>
      </c>
      <c r="C76" t="s">
        <v>15</v>
      </c>
      <c r="D76" t="s">
        <v>343</v>
      </c>
      <c r="E76">
        <v>407.67412367489874</v>
      </c>
      <c r="F76">
        <v>383.38988061837415</v>
      </c>
      <c r="G76">
        <v>369.86857775616994</v>
      </c>
      <c r="H76">
        <v>480.57245287293978</v>
      </c>
      <c r="I76">
        <v>428.21428669442798</v>
      </c>
      <c r="J76">
        <v>494.35740073398148</v>
      </c>
      <c r="K76">
        <v>499.24404877534874</v>
      </c>
      <c r="L76">
        <v>531.10258460751311</v>
      </c>
      <c r="M76">
        <v>484.83799660343885</v>
      </c>
      <c r="N76">
        <v>518.65038388031758</v>
      </c>
      <c r="O76">
        <v>504.67296416044491</v>
      </c>
      <c r="P76">
        <v>499.79653486513826</v>
      </c>
      <c r="Q76">
        <v>594.71659696066445</v>
      </c>
      <c r="R76">
        <v>534.86964283020848</v>
      </c>
      <c r="S76">
        <v>481.13775579424464</v>
      </c>
      <c r="T76">
        <v>591.42367040593729</v>
      </c>
      <c r="U76">
        <v>557.45582682138684</v>
      </c>
      <c r="V76">
        <v>601.54350378638014</v>
      </c>
      <c r="W76">
        <v>539.46511240131269</v>
      </c>
      <c r="X76">
        <v>493.29488151124866</v>
      </c>
      <c r="Y76">
        <v>484.08658947174138</v>
      </c>
      <c r="Z76">
        <v>536.38319756703163</v>
      </c>
      <c r="AA76">
        <v>548.88696510983596</v>
      </c>
      <c r="AB76">
        <v>552.69377265946764</v>
      </c>
      <c r="AC76">
        <v>538.5611337444426</v>
      </c>
      <c r="AD76">
        <v>570.75199896411573</v>
      </c>
      <c r="AE76">
        <v>556.6834550288271</v>
      </c>
      <c r="AF76">
        <v>531.54375752635212</v>
      </c>
      <c r="AG76">
        <v>576.5149291002532</v>
      </c>
      <c r="AH76">
        <v>561.26145475560963</v>
      </c>
      <c r="AI76">
        <v>481.11750469298539</v>
      </c>
      <c r="AJ76">
        <v>443.35248255391053</v>
      </c>
      <c r="AK76">
        <v>476.6243934454385</v>
      </c>
      <c r="AL76">
        <v>394.23657936077427</v>
      </c>
      <c r="AM76">
        <v>405.89783789956016</v>
      </c>
      <c r="AN76">
        <v>392.86601221003951</v>
      </c>
      <c r="AO76">
        <v>414.82583324992737</v>
      </c>
      <c r="AP76">
        <v>344.54527135151568</v>
      </c>
      <c r="AQ76">
        <v>337.42013959339539</v>
      </c>
      <c r="AR76">
        <v>349.34839920139223</v>
      </c>
      <c r="AS76">
        <v>400.880622936387</v>
      </c>
      <c r="AT76">
        <v>387.9702592330305</v>
      </c>
      <c r="AU76">
        <v>352.76747956970519</v>
      </c>
      <c r="AV76">
        <v>434.08111250918984</v>
      </c>
      <c r="AW76">
        <v>411.99272868395627</v>
      </c>
      <c r="AX76">
        <v>406.79569135807679</v>
      </c>
      <c r="AY76">
        <v>381.34397639557767</v>
      </c>
      <c r="AZ76">
        <v>458.82953043112275</v>
      </c>
      <c r="BA76">
        <v>431.27994464881397</v>
      </c>
      <c r="BB76">
        <v>364.2199874138534</v>
      </c>
      <c r="BC76">
        <v>481.19805129060563</v>
      </c>
      <c r="BD76">
        <v>457.16809969377664</v>
      </c>
      <c r="BE76">
        <v>460.68209076739311</v>
      </c>
      <c r="BF76">
        <v>464.42853637902459</v>
      </c>
      <c r="BG76">
        <v>467.93339816702064</v>
      </c>
      <c r="BH76">
        <v>476.5747450037959</v>
      </c>
      <c r="BI76">
        <v>477.87755819510335</v>
      </c>
      <c r="BJ76">
        <v>482.08328259298264</v>
      </c>
      <c r="BK76">
        <v>486.51526600719177</v>
      </c>
      <c r="BL76">
        <v>491.02840391779574</v>
      </c>
      <c r="BM76">
        <v>495.62845557962464</v>
      </c>
      <c r="BN76">
        <v>499.45012047547499</v>
      </c>
      <c r="BO76">
        <v>503.78840021507392</v>
      </c>
      <c r="BP76">
        <v>508.12918092986041</v>
      </c>
      <c r="BQ76">
        <v>512.50822238994772</v>
      </c>
      <c r="BR76">
        <v>516.89326486842208</v>
      </c>
      <c r="BS76">
        <v>521.25681043425197</v>
      </c>
      <c r="BT76">
        <v>525.76289773782207</v>
      </c>
      <c r="BU76">
        <v>530.33413233674889</v>
      </c>
      <c r="BV76">
        <v>534.98397781111782</v>
      </c>
      <c r="BW76">
        <v>539.72827578089675</v>
      </c>
      <c r="BX76">
        <v>544.57958516928477</v>
      </c>
      <c r="BY76">
        <v>549.56356536025442</v>
      </c>
      <c r="BZ76">
        <v>554.68011829973477</v>
      </c>
      <c r="CA76">
        <v>559.94220606681858</v>
      </c>
      <c r="CB76">
        <v>565.3623788169557</v>
      </c>
      <c r="CC76">
        <v>570.9510190221805</v>
      </c>
      <c r="CD76">
        <v>576.71620030764632</v>
      </c>
      <c r="CE76">
        <v>582.66263855899808</v>
      </c>
      <c r="CF76">
        <v>588.79673901125443</v>
      </c>
      <c r="CG76">
        <v>595.36805384213721</v>
      </c>
      <c r="CH76">
        <v>602.13775563316574</v>
      </c>
      <c r="CI76">
        <v>609.11208186446197</v>
      </c>
      <c r="CJ76">
        <v>616.29733434893103</v>
      </c>
      <c r="CK76">
        <v>623.70044599631274</v>
      </c>
      <c r="CL76">
        <v>645.38097788888672</v>
      </c>
      <c r="CM76">
        <v>650.81279457494236</v>
      </c>
      <c r="CN76">
        <v>656.31505294660803</v>
      </c>
      <c r="CO76">
        <v>661.88868246499965</v>
      </c>
      <c r="CP76">
        <v>667.53464002778696</v>
      </c>
    </row>
    <row r="77" spans="1:94" x14ac:dyDescent="0.25">
      <c r="A77" t="s">
        <v>23</v>
      </c>
      <c r="B77" t="s">
        <v>31</v>
      </c>
      <c r="C77" t="s">
        <v>16</v>
      </c>
      <c r="D77" t="s">
        <v>344</v>
      </c>
      <c r="E77">
        <v>53.885684413754994</v>
      </c>
      <c r="F77">
        <v>54.452755550572455</v>
      </c>
      <c r="G77">
        <v>56.95074194474941</v>
      </c>
      <c r="H77">
        <v>60.050507951336542</v>
      </c>
      <c r="I77">
        <v>60.823652455669063</v>
      </c>
      <c r="J77">
        <v>57.615475391340667</v>
      </c>
      <c r="K77">
        <v>62.162025426796951</v>
      </c>
      <c r="L77">
        <v>62.697327418976791</v>
      </c>
      <c r="M77">
        <v>58.550952049844923</v>
      </c>
      <c r="N77">
        <v>62.533983851642418</v>
      </c>
      <c r="O77">
        <v>66.695473976592723</v>
      </c>
      <c r="P77">
        <v>63.441430277438741</v>
      </c>
      <c r="Q77">
        <v>64.724576463372046</v>
      </c>
      <c r="R77">
        <v>66.637658628916384</v>
      </c>
      <c r="S77">
        <v>58.947002324264147</v>
      </c>
      <c r="T77">
        <v>60.397970449779827</v>
      </c>
      <c r="U77">
        <v>69.999077958886176</v>
      </c>
      <c r="V77">
        <v>71.503767715819336</v>
      </c>
      <c r="W77">
        <v>70.792789986434158</v>
      </c>
      <c r="X77">
        <v>72.89435301829748</v>
      </c>
      <c r="Y77">
        <v>71.780625777624891</v>
      </c>
      <c r="Z77">
        <v>81.591922821803777</v>
      </c>
      <c r="AA77">
        <v>73.233002746823431</v>
      </c>
      <c r="AB77">
        <v>90.220728825039416</v>
      </c>
      <c r="AC77">
        <v>79.834155314856162</v>
      </c>
      <c r="AD77">
        <v>81.517835975715073</v>
      </c>
      <c r="AE77">
        <v>74.407252441413007</v>
      </c>
      <c r="AF77">
        <v>78.442937182848596</v>
      </c>
      <c r="AG77">
        <v>81.977263179178706</v>
      </c>
      <c r="AH77">
        <v>85.607279519935787</v>
      </c>
      <c r="AI77">
        <v>79.921556386521488</v>
      </c>
      <c r="AJ77">
        <v>86.04055109633903</v>
      </c>
      <c r="AK77">
        <v>88.744086246913611</v>
      </c>
      <c r="AL77">
        <v>81.756909487640868</v>
      </c>
      <c r="AM77">
        <v>84.47069803639306</v>
      </c>
      <c r="AN77">
        <v>94.20232534786139</v>
      </c>
      <c r="AO77">
        <v>95.748927078828729</v>
      </c>
      <c r="AP77">
        <v>89.895610264657009</v>
      </c>
      <c r="AQ77">
        <v>89.086770561057563</v>
      </c>
      <c r="AR77">
        <v>91.901264947541264</v>
      </c>
      <c r="AS77">
        <v>83.171525394562167</v>
      </c>
      <c r="AT77">
        <v>89.239644012920451</v>
      </c>
      <c r="AU77">
        <v>85.991107143419384</v>
      </c>
      <c r="AV77">
        <v>88.616188161841819</v>
      </c>
      <c r="AW77">
        <v>87.102759308722156</v>
      </c>
      <c r="AX77">
        <v>78.220212264132044</v>
      </c>
      <c r="AY77">
        <v>78.557722664785246</v>
      </c>
      <c r="AZ77">
        <v>86.642443249932853</v>
      </c>
      <c r="BA77">
        <v>86.752039301993094</v>
      </c>
      <c r="BB77">
        <v>78.581395529848734</v>
      </c>
      <c r="BC77">
        <v>85.292942309152295</v>
      </c>
      <c r="BD77">
        <v>96.218993563408461</v>
      </c>
      <c r="BE77">
        <v>94.420271725062378</v>
      </c>
      <c r="BF77">
        <v>94.220520089362594</v>
      </c>
      <c r="BG77">
        <v>91.127388823940336</v>
      </c>
      <c r="BH77">
        <v>93.513836531443687</v>
      </c>
      <c r="BI77">
        <v>95.282273379662882</v>
      </c>
      <c r="BJ77">
        <v>95.136901504001855</v>
      </c>
      <c r="BK77">
        <v>95.330577019023295</v>
      </c>
      <c r="BL77">
        <v>95.585708043374723</v>
      </c>
      <c r="BM77">
        <v>96.482221966582415</v>
      </c>
      <c r="BN77">
        <v>97.07067033785755</v>
      </c>
      <c r="BO77">
        <v>97.399113465141639</v>
      </c>
      <c r="BP77">
        <v>97.822944656438722</v>
      </c>
      <c r="BQ77">
        <v>98.292743330179235</v>
      </c>
      <c r="BR77">
        <v>98.800737457246939</v>
      </c>
      <c r="BS77">
        <v>99.22830609712102</v>
      </c>
      <c r="BT77">
        <v>99.625320820943926</v>
      </c>
      <c r="BU77">
        <v>100.04236330707307</v>
      </c>
      <c r="BV77">
        <v>100.46023527022908</v>
      </c>
      <c r="BW77">
        <v>100.86611103992685</v>
      </c>
      <c r="BX77">
        <v>101.2486199013572</v>
      </c>
      <c r="BY77">
        <v>101.62133723017875</v>
      </c>
      <c r="BZ77">
        <v>101.99104075904451</v>
      </c>
      <c r="CA77">
        <v>102.35562599122923</v>
      </c>
      <c r="CB77">
        <v>102.71411899716497</v>
      </c>
      <c r="CC77">
        <v>103.06662972517836</v>
      </c>
      <c r="CD77">
        <v>103.41644407529211</v>
      </c>
      <c r="CE77">
        <v>103.76490294893794</v>
      </c>
      <c r="CF77">
        <v>104.11216448212627</v>
      </c>
      <c r="CG77">
        <v>104.53642385182131</v>
      </c>
      <c r="CH77">
        <v>104.96049063277653</v>
      </c>
      <c r="CI77">
        <v>105.38542560218931</v>
      </c>
      <c r="CJ77">
        <v>105.81156822988677</v>
      </c>
      <c r="CK77">
        <v>106.23901743166191</v>
      </c>
      <c r="CL77">
        <v>106.66486494930335</v>
      </c>
      <c r="CM77">
        <v>107.09189052324901</v>
      </c>
      <c r="CN77">
        <v>107.51937709212292</v>
      </c>
      <c r="CO77">
        <v>107.94731244706297</v>
      </c>
      <c r="CP77">
        <v>108.37570015885896</v>
      </c>
    </row>
    <row r="78" spans="1:94" x14ac:dyDescent="0.25">
      <c r="A78" t="s">
        <v>23</v>
      </c>
      <c r="B78" t="s">
        <v>31</v>
      </c>
      <c r="C78" t="s">
        <v>17</v>
      </c>
      <c r="D78" t="s">
        <v>345</v>
      </c>
      <c r="E78">
        <v>114.33150017450585</v>
      </c>
      <c r="F78">
        <v>116.27582586481608</v>
      </c>
      <c r="G78">
        <v>124.08187883585869</v>
      </c>
      <c r="H78">
        <v>124.61427771840754</v>
      </c>
      <c r="I78">
        <v>125.61856584141499</v>
      </c>
      <c r="J78">
        <v>135.90472094769697</v>
      </c>
      <c r="K78">
        <v>141.86689180100046</v>
      </c>
      <c r="L78">
        <v>137.85578407318937</v>
      </c>
      <c r="M78">
        <v>143.81486286464613</v>
      </c>
      <c r="N78">
        <v>141.19316578658433</v>
      </c>
      <c r="O78">
        <v>145.98379821503622</v>
      </c>
      <c r="P78">
        <v>143.44984185214298</v>
      </c>
      <c r="Q78">
        <v>150.4498492001446</v>
      </c>
      <c r="R78">
        <v>153.03479041173998</v>
      </c>
      <c r="S78">
        <v>160.92165153904489</v>
      </c>
      <c r="T78">
        <v>164.9203455938746</v>
      </c>
      <c r="U78">
        <v>158.52852021524441</v>
      </c>
      <c r="V78">
        <v>164.28168658949608</v>
      </c>
      <c r="W78">
        <v>170.71695758028261</v>
      </c>
      <c r="X78">
        <v>177.90307292376471</v>
      </c>
      <c r="Y78">
        <v>172.8217323918048</v>
      </c>
      <c r="Z78">
        <v>175.21974802419919</v>
      </c>
      <c r="AA78">
        <v>176.00772255923877</v>
      </c>
      <c r="AB78">
        <v>185.08175101720639</v>
      </c>
      <c r="AC78">
        <v>178.14562238700435</v>
      </c>
      <c r="AD78">
        <v>185.7858616486526</v>
      </c>
      <c r="AE78">
        <v>190.91155297891095</v>
      </c>
      <c r="AF78">
        <v>180.48889235847247</v>
      </c>
      <c r="AG78">
        <v>191.07918647180441</v>
      </c>
      <c r="AH78">
        <v>177.30828665996088</v>
      </c>
      <c r="AI78">
        <v>187.71170470024214</v>
      </c>
      <c r="AJ78">
        <v>177.66766253122859</v>
      </c>
      <c r="AK78">
        <v>171.7450659533107</v>
      </c>
      <c r="AL78">
        <v>170.71110655341076</v>
      </c>
      <c r="AM78">
        <v>164.91736090307046</v>
      </c>
      <c r="AN78">
        <v>183.63624115300436</v>
      </c>
      <c r="AO78">
        <v>186.66605161696521</v>
      </c>
      <c r="AP78">
        <v>187.30814097315326</v>
      </c>
      <c r="AQ78">
        <v>186.97151839664789</v>
      </c>
      <c r="AR78">
        <v>186.130899018023</v>
      </c>
      <c r="AS78">
        <v>180.26615472125698</v>
      </c>
      <c r="AT78">
        <v>186.48189839166847</v>
      </c>
      <c r="AU78">
        <v>171.73680472527224</v>
      </c>
      <c r="AV78">
        <v>196.63127382128519</v>
      </c>
      <c r="AW78">
        <v>181.73323358722359</v>
      </c>
      <c r="AX78">
        <v>176.6817871532779</v>
      </c>
      <c r="AY78">
        <v>173.05095681571896</v>
      </c>
      <c r="AZ78">
        <v>176.24671442525744</v>
      </c>
      <c r="BA78">
        <v>170.25962984705657</v>
      </c>
      <c r="BB78">
        <v>168.63910634473308</v>
      </c>
      <c r="BC78">
        <v>172.18461976969309</v>
      </c>
      <c r="BD78">
        <v>174.2366604621534</v>
      </c>
      <c r="BE78">
        <v>174.55829574527675</v>
      </c>
      <c r="BF78">
        <v>175.1889728427922</v>
      </c>
      <c r="BG78">
        <v>176.34693808605107</v>
      </c>
      <c r="BH78">
        <v>177.37990043593896</v>
      </c>
      <c r="BI78">
        <v>178.39413734850223</v>
      </c>
      <c r="BJ78">
        <v>179.21295620545976</v>
      </c>
      <c r="BK78">
        <v>179.99014475893455</v>
      </c>
      <c r="BL78">
        <v>180.77769031761147</v>
      </c>
      <c r="BM78">
        <v>181.47529820111046</v>
      </c>
      <c r="BN78">
        <v>182.10656672818621</v>
      </c>
      <c r="BO78">
        <v>182.69427518630334</v>
      </c>
      <c r="BP78">
        <v>183.26477630407717</v>
      </c>
      <c r="BQ78">
        <v>183.80878912666284</v>
      </c>
      <c r="BR78">
        <v>184.32802533376565</v>
      </c>
      <c r="BS78">
        <v>184.8254100473138</v>
      </c>
      <c r="BT78">
        <v>185.30859086744056</v>
      </c>
      <c r="BU78">
        <v>185.77145304952521</v>
      </c>
      <c r="BV78">
        <v>186.21312482387196</v>
      </c>
      <c r="BW78">
        <v>186.63491758667593</v>
      </c>
      <c r="BX78">
        <v>187.04046352697461</v>
      </c>
      <c r="BY78">
        <v>187.42982381537308</v>
      </c>
      <c r="BZ78">
        <v>187.80214229122089</v>
      </c>
      <c r="CA78">
        <v>188.15599102877385</v>
      </c>
      <c r="CB78">
        <v>188.49114284382836</v>
      </c>
      <c r="CC78">
        <v>188.80734783078012</v>
      </c>
      <c r="CD78">
        <v>189.10287020329511</v>
      </c>
      <c r="CE78">
        <v>189.37521575279007</v>
      </c>
      <c r="CF78">
        <v>189.62223910769734</v>
      </c>
      <c r="CG78">
        <v>189.98594790615368</v>
      </c>
      <c r="CH78">
        <v>190.34652704261779</v>
      </c>
      <c r="CI78">
        <v>190.7036206351016</v>
      </c>
      <c r="CJ78">
        <v>191.05691497276496</v>
      </c>
      <c r="CK78">
        <v>191.40618732528122</v>
      </c>
      <c r="CL78">
        <v>191.75453311624125</v>
      </c>
      <c r="CM78">
        <v>192.0994657624654</v>
      </c>
      <c r="CN78">
        <v>192.44154821611332</v>
      </c>
      <c r="CO78">
        <v>192.78073567274524</v>
      </c>
      <c r="CP78">
        <v>193.11698214255384</v>
      </c>
    </row>
    <row r="79" spans="1:94" x14ac:dyDescent="0.25">
      <c r="A79" t="s">
        <v>23</v>
      </c>
      <c r="B79" t="s">
        <v>31</v>
      </c>
      <c r="C79" t="s">
        <v>18</v>
      </c>
      <c r="D79" t="s">
        <v>346</v>
      </c>
      <c r="E79">
        <v>193.80857827242315</v>
      </c>
      <c r="F79">
        <v>218.67027387647039</v>
      </c>
      <c r="G79">
        <v>221.918458738569</v>
      </c>
      <c r="H79">
        <v>224.69785287714038</v>
      </c>
      <c r="I79">
        <v>216.80233573585568</v>
      </c>
      <c r="J79">
        <v>218.01736630621696</v>
      </c>
      <c r="K79">
        <v>240.34938730405972</v>
      </c>
      <c r="L79">
        <v>243.93068919760395</v>
      </c>
      <c r="M79">
        <v>231.4376555176396</v>
      </c>
      <c r="N79">
        <v>241.3681015507145</v>
      </c>
      <c r="O79">
        <v>251.21833214665301</v>
      </c>
      <c r="P79">
        <v>258.22769373037221</v>
      </c>
      <c r="Q79">
        <v>274.98117412127596</v>
      </c>
      <c r="R79">
        <v>271.53088455171167</v>
      </c>
      <c r="S79">
        <v>260.73006452824325</v>
      </c>
      <c r="T79">
        <v>254.54783939768311</v>
      </c>
      <c r="U79">
        <v>272.46783797427389</v>
      </c>
      <c r="V79">
        <v>283.44447648675106</v>
      </c>
      <c r="W79">
        <v>284.24026554722718</v>
      </c>
      <c r="X79">
        <v>285.25898237498745</v>
      </c>
      <c r="Y79">
        <v>296.15528736165402</v>
      </c>
      <c r="Z79">
        <v>307.65240207911745</v>
      </c>
      <c r="AA79">
        <v>271.39296563058434</v>
      </c>
      <c r="AB79">
        <v>311.06021891567565</v>
      </c>
      <c r="AC79">
        <v>312.93717378327568</v>
      </c>
      <c r="AD79">
        <v>300.64030529322577</v>
      </c>
      <c r="AE79">
        <v>306.04025285887457</v>
      </c>
      <c r="AF79">
        <v>315.46776303735243</v>
      </c>
      <c r="AG79">
        <v>316.32248678386384</v>
      </c>
      <c r="AH79">
        <v>323.44990522463263</v>
      </c>
      <c r="AI79">
        <v>315.0868558433807</v>
      </c>
      <c r="AJ79">
        <v>320.41715235915905</v>
      </c>
      <c r="AK79">
        <v>313.74223949930604</v>
      </c>
      <c r="AL79">
        <v>307.08136314132986</v>
      </c>
      <c r="AM79">
        <v>320.32020635084672</v>
      </c>
      <c r="AN79">
        <v>339.34368189745345</v>
      </c>
      <c r="AO79">
        <v>343.57839714914951</v>
      </c>
      <c r="AP79">
        <v>342.61280346760014</v>
      </c>
      <c r="AQ79">
        <v>357.48814034453301</v>
      </c>
      <c r="AR79">
        <v>354.15676271186567</v>
      </c>
      <c r="AS79">
        <v>342.67181086436813</v>
      </c>
      <c r="AT79">
        <v>359.89466127449089</v>
      </c>
      <c r="AU79">
        <v>329.01424464771088</v>
      </c>
      <c r="AV79">
        <v>374.63907561785754</v>
      </c>
      <c r="AW79">
        <v>358.12602859589794</v>
      </c>
      <c r="AX79">
        <v>344.67940777303164</v>
      </c>
      <c r="AY79">
        <v>359.25089478788146</v>
      </c>
      <c r="AZ79">
        <v>377.34219157804012</v>
      </c>
      <c r="BA79">
        <v>387.98282020694029</v>
      </c>
      <c r="BB79">
        <v>369.87004823463224</v>
      </c>
      <c r="BC79">
        <v>389.365411474295</v>
      </c>
      <c r="BD79">
        <v>376.63770388568298</v>
      </c>
      <c r="BE79">
        <v>379.45912593071932</v>
      </c>
      <c r="BF79">
        <v>381.85315298786963</v>
      </c>
      <c r="BG79">
        <v>382.77567139852511</v>
      </c>
      <c r="BH79">
        <v>384.51267538082436</v>
      </c>
      <c r="BI79">
        <v>385.67038339603471</v>
      </c>
      <c r="BJ79">
        <v>388.02907357192004</v>
      </c>
      <c r="BK79">
        <v>390.21816295715848</v>
      </c>
      <c r="BL79">
        <v>392.07253821434733</v>
      </c>
      <c r="BM79">
        <v>394.08453897956247</v>
      </c>
      <c r="BN79">
        <v>396.07715107407313</v>
      </c>
      <c r="BO79">
        <v>398.31175485097151</v>
      </c>
      <c r="BP79">
        <v>400.38863343158175</v>
      </c>
      <c r="BQ79">
        <v>402.44734003314022</v>
      </c>
      <c r="BR79">
        <v>404.5312649625339</v>
      </c>
      <c r="BS79">
        <v>406.63169185323193</v>
      </c>
      <c r="BT79">
        <v>408.74610904205116</v>
      </c>
      <c r="BU79">
        <v>410.8266466494469</v>
      </c>
      <c r="BV79">
        <v>412.88516726524409</v>
      </c>
      <c r="BW79">
        <v>414.94169958299926</v>
      </c>
      <c r="BX79">
        <v>416.99226944424203</v>
      </c>
      <c r="BY79">
        <v>419.03544597638228</v>
      </c>
      <c r="BZ79">
        <v>421.06617502722423</v>
      </c>
      <c r="CA79">
        <v>423.0875207194261</v>
      </c>
      <c r="CB79">
        <v>425.10094942090115</v>
      </c>
      <c r="CC79">
        <v>427.10736572969444</v>
      </c>
      <c r="CD79">
        <v>429.10601773858809</v>
      </c>
      <c r="CE79">
        <v>431.09661132679759</v>
      </c>
      <c r="CF79">
        <v>433.0799393900989</v>
      </c>
      <c r="CG79">
        <v>435.53629255839161</v>
      </c>
      <c r="CH79">
        <v>438.0326279173828</v>
      </c>
      <c r="CI79">
        <v>440.56934015922661</v>
      </c>
      <c r="CJ79">
        <v>443.1469076111502</v>
      </c>
      <c r="CK79">
        <v>445.76601775235127</v>
      </c>
      <c r="CL79">
        <v>448.42533663275293</v>
      </c>
      <c r="CM79">
        <v>451.12792033943543</v>
      </c>
      <c r="CN79">
        <v>453.87380314588245</v>
      </c>
      <c r="CO79">
        <v>456.66376781702735</v>
      </c>
      <c r="CP79">
        <v>459.49860366684987</v>
      </c>
    </row>
    <row r="80" spans="1:94" x14ac:dyDescent="0.25">
      <c r="A80" t="s">
        <v>23</v>
      </c>
      <c r="B80" t="s">
        <v>31</v>
      </c>
      <c r="C80" t="s">
        <v>19</v>
      </c>
      <c r="D80" t="s">
        <v>347</v>
      </c>
      <c r="E80">
        <v>24.439755736000606</v>
      </c>
      <c r="F80">
        <v>30.497004014434122</v>
      </c>
      <c r="G80">
        <v>30.799093349148713</v>
      </c>
      <c r="H80">
        <v>36.02484936979647</v>
      </c>
      <c r="I80">
        <v>31.52731950903809</v>
      </c>
      <c r="J80">
        <v>41.092896586842578</v>
      </c>
      <c r="K80">
        <v>34.528442966735028</v>
      </c>
      <c r="L80">
        <v>46.187975541026134</v>
      </c>
      <c r="M80">
        <v>38.614076379385246</v>
      </c>
      <c r="N80">
        <v>39.338786987338878</v>
      </c>
      <c r="O80">
        <v>42.267041652894882</v>
      </c>
      <c r="P80">
        <v>37.916860877565895</v>
      </c>
      <c r="Q80">
        <v>44.643706727279174</v>
      </c>
      <c r="R80">
        <v>44.308185657942957</v>
      </c>
      <c r="S80">
        <v>47.727240482762554</v>
      </c>
      <c r="T80">
        <v>49.424583760918914</v>
      </c>
      <c r="U80">
        <v>47.100446753295763</v>
      </c>
      <c r="V80">
        <v>56.008761479584962</v>
      </c>
      <c r="W80">
        <v>54.597270049314609</v>
      </c>
      <c r="X80">
        <v>50.459209320893343</v>
      </c>
      <c r="Y80">
        <v>59.389352915738151</v>
      </c>
      <c r="Z80">
        <v>49.883205958119838</v>
      </c>
      <c r="AA80">
        <v>64.793613404793703</v>
      </c>
      <c r="AB80">
        <v>66.536115448769507</v>
      </c>
      <c r="AC80">
        <v>62.142022098158776</v>
      </c>
      <c r="AD80">
        <v>62.409597376326218</v>
      </c>
      <c r="AE80">
        <v>56.829308709764092</v>
      </c>
      <c r="AF80">
        <v>61.126171050407962</v>
      </c>
      <c r="AG80">
        <v>62.178128463286768</v>
      </c>
      <c r="AH80">
        <v>60.96371561005261</v>
      </c>
      <c r="AI80">
        <v>53.84406855944119</v>
      </c>
      <c r="AJ80">
        <v>59.387492007481633</v>
      </c>
      <c r="AK80">
        <v>70.13559534711635</v>
      </c>
      <c r="AL80">
        <v>61.376752440657285</v>
      </c>
      <c r="AM80">
        <v>77.976559214955103</v>
      </c>
      <c r="AN80">
        <v>89.00359272434136</v>
      </c>
      <c r="AO80">
        <v>81.485340004728329</v>
      </c>
      <c r="AP80">
        <v>90.550595673719499</v>
      </c>
      <c r="AQ80">
        <v>93.239281647029856</v>
      </c>
      <c r="AR80">
        <v>83.466582999264688</v>
      </c>
      <c r="AS80">
        <v>76.973975716350097</v>
      </c>
      <c r="AT80">
        <v>65.418181431587428</v>
      </c>
      <c r="AU80">
        <v>95.083026929379628</v>
      </c>
      <c r="AV80">
        <v>81.166959273894918</v>
      </c>
      <c r="AW80">
        <v>87.190088475057024</v>
      </c>
      <c r="AX80">
        <v>71.849142075494825</v>
      </c>
      <c r="AY80">
        <v>76.8499849954121</v>
      </c>
      <c r="AZ80">
        <v>75.769092462976886</v>
      </c>
      <c r="BA80">
        <v>80.517632761794815</v>
      </c>
      <c r="BB80">
        <v>81.586971816228058</v>
      </c>
      <c r="BC80">
        <v>75.211676836721281</v>
      </c>
      <c r="BD80">
        <v>75.972040028272517</v>
      </c>
      <c r="BE80">
        <v>77.426035627723536</v>
      </c>
      <c r="BF80">
        <v>77.573791033000091</v>
      </c>
      <c r="BG80">
        <v>78.619755634951474</v>
      </c>
      <c r="BH80">
        <v>80.789278980342417</v>
      </c>
      <c r="BI80">
        <v>81.661631715720119</v>
      </c>
      <c r="BJ80">
        <v>83.001792428044354</v>
      </c>
      <c r="BK80">
        <v>84.237812342191049</v>
      </c>
      <c r="BL80">
        <v>85.649005857698498</v>
      </c>
      <c r="BM80">
        <v>87.101778221966555</v>
      </c>
      <c r="BN80">
        <v>88.379284343866118</v>
      </c>
      <c r="BO80">
        <v>89.726588533783627</v>
      </c>
      <c r="BP80">
        <v>91.062971058845378</v>
      </c>
      <c r="BQ80">
        <v>92.417220779454468</v>
      </c>
      <c r="BR80">
        <v>93.75839263436265</v>
      </c>
      <c r="BS80">
        <v>95.077357009012388</v>
      </c>
      <c r="BT80">
        <v>96.410690080331179</v>
      </c>
      <c r="BU80">
        <v>97.746681725752794</v>
      </c>
      <c r="BV80">
        <v>99.085720044969847</v>
      </c>
      <c r="BW80">
        <v>100.42234233719537</v>
      </c>
      <c r="BX80">
        <v>101.75806628685378</v>
      </c>
      <c r="BY80">
        <v>103.09800768872972</v>
      </c>
      <c r="BZ80">
        <v>104.44046142126402</v>
      </c>
      <c r="CA80">
        <v>105.78647499319361</v>
      </c>
      <c r="CB80">
        <v>107.13619732846979</v>
      </c>
      <c r="CC80">
        <v>108.49056386374932</v>
      </c>
      <c r="CD80">
        <v>109.85072808434033</v>
      </c>
      <c r="CE80">
        <v>111.21703723199454</v>
      </c>
      <c r="CF80">
        <v>112.59014960536841</v>
      </c>
      <c r="CG80">
        <v>114.13906157459958</v>
      </c>
      <c r="CH80">
        <v>115.70982514159357</v>
      </c>
      <c r="CI80">
        <v>117.30291778607626</v>
      </c>
      <c r="CJ80">
        <v>118.91873742737393</v>
      </c>
      <c r="CK80">
        <v>120.55777395799629</v>
      </c>
      <c r="CL80">
        <v>120.98826690100134</v>
      </c>
      <c r="CM80">
        <v>121.42302486305294</v>
      </c>
      <c r="CN80">
        <v>121.86208555750869</v>
      </c>
      <c r="CO80">
        <v>122.30548572520085</v>
      </c>
      <c r="CP80">
        <v>122.75327766918319</v>
      </c>
    </row>
    <row r="81" spans="1:94" x14ac:dyDescent="0.25">
      <c r="A81" t="s">
        <v>23</v>
      </c>
      <c r="B81" t="s">
        <v>31</v>
      </c>
      <c r="C81" t="s">
        <v>20</v>
      </c>
      <c r="D81" t="s">
        <v>348</v>
      </c>
      <c r="E81">
        <v>2296.1985334140227</v>
      </c>
      <c r="F81">
        <v>2342.9511062044003</v>
      </c>
      <c r="G81">
        <v>2385.2674013447891</v>
      </c>
      <c r="H81">
        <v>2552.3906589681551</v>
      </c>
      <c r="I81">
        <v>2600.709694196461</v>
      </c>
      <c r="J81">
        <v>2722.8384264093716</v>
      </c>
      <c r="K81">
        <v>2807.8341482289516</v>
      </c>
      <c r="L81">
        <v>2869.552630202506</v>
      </c>
      <c r="M81">
        <v>2875.0482117152624</v>
      </c>
      <c r="N81">
        <v>3020.2305230944935</v>
      </c>
      <c r="O81">
        <v>3088.3000940072388</v>
      </c>
      <c r="P81">
        <v>3038.3894171482202</v>
      </c>
      <c r="Q81">
        <v>3274.2361301518349</v>
      </c>
      <c r="R81">
        <v>3243.0308976497754</v>
      </c>
      <c r="S81">
        <v>3334.3702716731841</v>
      </c>
      <c r="T81">
        <v>3507.6197953390974</v>
      </c>
      <c r="U81">
        <v>3582.8829809704539</v>
      </c>
      <c r="V81">
        <v>3782.630229509924</v>
      </c>
      <c r="W81">
        <v>3753.502871324532</v>
      </c>
      <c r="X81">
        <v>3658.7451941132563</v>
      </c>
      <c r="Y81">
        <v>3864.4544895365802</v>
      </c>
      <c r="Z81">
        <v>4079.6084367392104</v>
      </c>
      <c r="AA81">
        <v>3977.4980824777881</v>
      </c>
      <c r="AB81">
        <v>4246.1365388879831</v>
      </c>
      <c r="AC81">
        <v>4290.109658125958</v>
      </c>
      <c r="AD81">
        <v>4318.0273853612207</v>
      </c>
      <c r="AE81">
        <v>4364.1945213667213</v>
      </c>
      <c r="AF81">
        <v>4319.6136738144151</v>
      </c>
      <c r="AG81">
        <v>4558.7932307671308</v>
      </c>
      <c r="AH81">
        <v>4687.2018742939317</v>
      </c>
      <c r="AI81">
        <v>4642.1574618994027</v>
      </c>
      <c r="AJ81">
        <v>4823.8771175034835</v>
      </c>
      <c r="AK81">
        <v>4741.4532024146192</v>
      </c>
      <c r="AL81">
        <v>4849.7607464815064</v>
      </c>
      <c r="AM81">
        <v>4954.6856287126684</v>
      </c>
      <c r="AN81">
        <v>5250.4786269073793</v>
      </c>
      <c r="AO81">
        <v>5317.1681579852302</v>
      </c>
      <c r="AP81">
        <v>5400.8277297741606</v>
      </c>
      <c r="AQ81">
        <v>5551.6126284465518</v>
      </c>
      <c r="AR81">
        <v>5539.4456970402225</v>
      </c>
      <c r="AS81">
        <v>5624.8590465784355</v>
      </c>
      <c r="AT81">
        <v>5689.3421851109497</v>
      </c>
      <c r="AU81">
        <v>5837.202650166776</v>
      </c>
      <c r="AV81">
        <v>6077.5908665775951</v>
      </c>
      <c r="AW81">
        <v>6119.8552169448285</v>
      </c>
      <c r="AX81">
        <v>6235.9262112738852</v>
      </c>
      <c r="AY81">
        <v>6558.2368179087744</v>
      </c>
      <c r="AZ81">
        <v>6894.3250174151617</v>
      </c>
      <c r="BA81">
        <v>6853.6828216443264</v>
      </c>
      <c r="BB81">
        <v>6949.6517815899397</v>
      </c>
      <c r="BC81">
        <v>7377.0144876001204</v>
      </c>
      <c r="BD81">
        <v>7395.0083915256009</v>
      </c>
      <c r="BE81">
        <v>7540.9878845730109</v>
      </c>
      <c r="BF81">
        <v>7674.719402133579</v>
      </c>
      <c r="BG81">
        <v>7820.8342849211485</v>
      </c>
      <c r="BH81">
        <v>7983.1393825925306</v>
      </c>
      <c r="BI81">
        <v>8119.5388781825286</v>
      </c>
      <c r="BJ81">
        <v>8245.8594835539698</v>
      </c>
      <c r="BK81">
        <v>8389.1086345813674</v>
      </c>
      <c r="BL81">
        <v>8534.4162204024014</v>
      </c>
      <c r="BM81">
        <v>8677.77852893196</v>
      </c>
      <c r="BN81">
        <v>8817.6557096763354</v>
      </c>
      <c r="BO81">
        <v>8958.5990452140104</v>
      </c>
      <c r="BP81">
        <v>9099.4398845565411</v>
      </c>
      <c r="BQ81">
        <v>9243.484873936437</v>
      </c>
      <c r="BR81">
        <v>9387.8586778156023</v>
      </c>
      <c r="BS81">
        <v>9533.877223286745</v>
      </c>
      <c r="BT81">
        <v>9683.1681587317798</v>
      </c>
      <c r="BU81">
        <v>9827.0033259221254</v>
      </c>
      <c r="BV81">
        <v>9971.3939578922254</v>
      </c>
      <c r="BW81">
        <v>10116.613965357343</v>
      </c>
      <c r="BX81">
        <v>10262.515858881612</v>
      </c>
      <c r="BY81">
        <v>10409.340503005933</v>
      </c>
      <c r="BZ81">
        <v>10557.141608091211</v>
      </c>
      <c r="CA81">
        <v>10706.038617166592</v>
      </c>
      <c r="CB81">
        <v>10855.9628174955</v>
      </c>
      <c r="CC81">
        <v>11006.977771977163</v>
      </c>
      <c r="CD81">
        <v>11158.935442064059</v>
      </c>
      <c r="CE81">
        <v>11311.857976517178</v>
      </c>
      <c r="CF81">
        <v>11466.14300888869</v>
      </c>
      <c r="CG81">
        <v>11650.610394070087</v>
      </c>
      <c r="CH81">
        <v>11841.067240971708</v>
      </c>
      <c r="CI81">
        <v>12037.643536546639</v>
      </c>
      <c r="CJ81">
        <v>12240.579619036687</v>
      </c>
      <c r="CK81">
        <v>12450.192735003404</v>
      </c>
      <c r="CL81">
        <v>12362.911041547248</v>
      </c>
      <c r="CM81">
        <v>12540.974694102981</v>
      </c>
      <c r="CN81">
        <v>12724.165653189006</v>
      </c>
      <c r="CO81">
        <v>12913.004101855831</v>
      </c>
      <c r="CP81">
        <v>13114.598447482402</v>
      </c>
    </row>
    <row r="82" spans="1:94" x14ac:dyDescent="0.25">
      <c r="A82" t="s">
        <v>24</v>
      </c>
      <c r="B82" s="1" t="s">
        <v>26</v>
      </c>
      <c r="C82" t="s">
        <v>1</v>
      </c>
      <c r="D82" t="s">
        <v>349</v>
      </c>
      <c r="E82">
        <v>28035.453000000001</v>
      </c>
      <c r="F82">
        <v>28807.878000000004</v>
      </c>
      <c r="G82">
        <v>29515.096000000001</v>
      </c>
      <c r="H82">
        <v>29991.797000000002</v>
      </c>
      <c r="I82">
        <v>30723.324999999997</v>
      </c>
      <c r="J82">
        <v>31587.528999999999</v>
      </c>
      <c r="K82">
        <v>32281.645000000004</v>
      </c>
      <c r="L82">
        <v>32968.274000000005</v>
      </c>
      <c r="M82">
        <v>34199.707000000002</v>
      </c>
      <c r="N82">
        <v>34759.138999999996</v>
      </c>
      <c r="O82">
        <v>35758.298999999992</v>
      </c>
      <c r="P82">
        <v>35989.824000000001</v>
      </c>
      <c r="Q82">
        <v>35282.816999999995</v>
      </c>
      <c r="R82">
        <v>35561.752999999997</v>
      </c>
      <c r="S82">
        <v>34761.066999999995</v>
      </c>
      <c r="T82">
        <v>35292.444999999992</v>
      </c>
      <c r="U82">
        <v>34749.001000000004</v>
      </c>
      <c r="V82">
        <v>35683.260999999999</v>
      </c>
      <c r="W82">
        <v>33434.887000000002</v>
      </c>
      <c r="X82">
        <v>34158.679000000004</v>
      </c>
      <c r="Y82">
        <v>34041.927999999993</v>
      </c>
      <c r="Z82">
        <v>34167.546999999999</v>
      </c>
      <c r="AA82">
        <v>35118.905999999995</v>
      </c>
      <c r="AB82">
        <v>34653.792999999998</v>
      </c>
      <c r="AC82">
        <v>36106.303</v>
      </c>
      <c r="AD82">
        <v>37313.667000000001</v>
      </c>
      <c r="AE82">
        <v>37051.156000000003</v>
      </c>
      <c r="AF82">
        <v>38173.320500000002</v>
      </c>
      <c r="AG82">
        <v>39122.684000000001</v>
      </c>
      <c r="AH82">
        <v>38561.527999999991</v>
      </c>
      <c r="AI82">
        <v>39352.454000000005</v>
      </c>
      <c r="AJ82">
        <v>38897.33400000001</v>
      </c>
      <c r="AK82">
        <v>38191.823999999993</v>
      </c>
      <c r="AL82">
        <v>39081.487999999998</v>
      </c>
      <c r="AM82">
        <v>41239.257999999994</v>
      </c>
      <c r="AN82">
        <v>43531.874000000003</v>
      </c>
      <c r="AO82">
        <v>44356.127</v>
      </c>
      <c r="AP82">
        <v>44163.66</v>
      </c>
      <c r="AQ82">
        <v>44505.294999999998</v>
      </c>
      <c r="AR82">
        <v>39565.928</v>
      </c>
      <c r="AS82">
        <v>41651.300000000003</v>
      </c>
      <c r="AT82">
        <v>42665.347000000002</v>
      </c>
      <c r="AU82">
        <v>45682.02</v>
      </c>
      <c r="AV82">
        <v>47926.167000000001</v>
      </c>
      <c r="AW82">
        <v>50656.366000000002</v>
      </c>
      <c r="AX82">
        <v>50646.225000000006</v>
      </c>
      <c r="AY82">
        <v>51758.805</v>
      </c>
      <c r="AZ82">
        <v>52812.224000000002</v>
      </c>
      <c r="BA82">
        <v>54983.076000000001</v>
      </c>
      <c r="BB82">
        <v>56071.670999999995</v>
      </c>
      <c r="BC82">
        <v>58592.916000000005</v>
      </c>
      <c r="BD82">
        <v>60983.101000000002</v>
      </c>
      <c r="BE82">
        <v>61081.061999999991</v>
      </c>
      <c r="BF82">
        <v>60619.601999999992</v>
      </c>
      <c r="BG82">
        <v>60471.345000000001</v>
      </c>
      <c r="BH82">
        <v>60595.979000000007</v>
      </c>
      <c r="BI82">
        <v>62053.992999999995</v>
      </c>
      <c r="BJ82">
        <v>61163.269</v>
      </c>
      <c r="BK82">
        <v>60401.112000000008</v>
      </c>
      <c r="BL82">
        <v>64106.353999999999</v>
      </c>
      <c r="BM82">
        <v>62465.394</v>
      </c>
      <c r="BN82">
        <v>66169.809929824463</v>
      </c>
      <c r="BO82">
        <v>67086.418917543866</v>
      </c>
      <c r="BP82">
        <v>68003.027905263094</v>
      </c>
      <c r="BQ82">
        <v>68919.636892982409</v>
      </c>
      <c r="BR82">
        <v>69836.245880701666</v>
      </c>
      <c r="BS82">
        <v>70752.85486842104</v>
      </c>
      <c r="BT82">
        <v>71669.463856140239</v>
      </c>
      <c r="BU82">
        <v>73501.513897521741</v>
      </c>
      <c r="BV82">
        <v>74416.326146024949</v>
      </c>
      <c r="BW82">
        <v>75342.524302186852</v>
      </c>
      <c r="BX82">
        <v>76280.250076936019</v>
      </c>
      <c r="BY82">
        <v>77229.646944959197</v>
      </c>
      <c r="BZ82">
        <v>78190.860166653249</v>
      </c>
      <c r="CA82">
        <v>79164.036810350488</v>
      </c>
      <c r="CB82">
        <v>80149.325774820507</v>
      </c>
      <c r="CC82">
        <v>81146.877812052102</v>
      </c>
      <c r="CD82">
        <v>82156.845550318802</v>
      </c>
      <c r="CE82">
        <v>83179.383517531358</v>
      </c>
      <c r="CF82">
        <v>84214.648164881015</v>
      </c>
      <c r="CG82">
        <v>85262.797890776914</v>
      </c>
      <c r="CH82">
        <v>86323.99306508158</v>
      </c>
      <c r="CI82">
        <v>87398.396053647841</v>
      </c>
      <c r="CJ82">
        <v>88486.171243161414</v>
      </c>
      <c r="CK82">
        <v>89587.485066292415</v>
      </c>
      <c r="CL82">
        <v>90702.506027160067</v>
      </c>
      <c r="CM82">
        <v>91831.404727114321</v>
      </c>
      <c r="CN82">
        <v>92974.35389083832</v>
      </c>
      <c r="CO82">
        <v>94131.528392775726</v>
      </c>
      <c r="CP82">
        <v>95303.105283887111</v>
      </c>
    </row>
    <row r="83" spans="1:94" x14ac:dyDescent="0.25">
      <c r="A83" t="s">
        <v>24</v>
      </c>
      <c r="B83" s="1" t="s">
        <v>26</v>
      </c>
      <c r="C83" t="s">
        <v>2</v>
      </c>
      <c r="D83" t="s">
        <v>350</v>
      </c>
      <c r="E83">
        <v>10545.209000000001</v>
      </c>
      <c r="F83">
        <v>10962.458000000001</v>
      </c>
      <c r="G83">
        <v>10961.439</v>
      </c>
      <c r="H83">
        <v>10893.689999999999</v>
      </c>
      <c r="I83">
        <v>10842.911999999998</v>
      </c>
      <c r="J83">
        <v>10863.364</v>
      </c>
      <c r="K83">
        <v>11272.438999999998</v>
      </c>
      <c r="L83">
        <v>11657.811</v>
      </c>
      <c r="M83">
        <v>11853.173999999999</v>
      </c>
      <c r="N83">
        <v>12032.171999999999</v>
      </c>
      <c r="O83">
        <v>12420.628000000002</v>
      </c>
      <c r="P83">
        <v>12343.644</v>
      </c>
      <c r="Q83">
        <v>12563.146000000001</v>
      </c>
      <c r="R83">
        <v>12870.377999999999</v>
      </c>
      <c r="S83">
        <v>12992.720000000001</v>
      </c>
      <c r="T83">
        <v>12920.76</v>
      </c>
      <c r="U83">
        <v>13045.553</v>
      </c>
      <c r="V83">
        <v>13106.398999999999</v>
      </c>
      <c r="W83">
        <v>12921.421</v>
      </c>
      <c r="X83">
        <v>12992.124000000002</v>
      </c>
      <c r="Y83">
        <v>12411.215</v>
      </c>
      <c r="Z83">
        <v>12794.059000000001</v>
      </c>
      <c r="AA83">
        <v>13235.268</v>
      </c>
      <c r="AB83">
        <v>12669.853000000001</v>
      </c>
      <c r="AC83">
        <v>13430.464</v>
      </c>
      <c r="AD83">
        <v>13967.332</v>
      </c>
      <c r="AE83">
        <v>13423.494000000001</v>
      </c>
      <c r="AF83">
        <v>14032.618000000002</v>
      </c>
      <c r="AG83">
        <v>14193.608999999999</v>
      </c>
      <c r="AH83">
        <v>14141.115000000002</v>
      </c>
      <c r="AI83">
        <v>15007.17</v>
      </c>
      <c r="AJ83">
        <v>15538.624</v>
      </c>
      <c r="AK83">
        <v>15878.328000000001</v>
      </c>
      <c r="AL83">
        <v>16444.098000000002</v>
      </c>
      <c r="AM83">
        <v>15279.231000000002</v>
      </c>
      <c r="AN83">
        <v>15361.662</v>
      </c>
      <c r="AO83">
        <v>15707.91</v>
      </c>
      <c r="AP83">
        <v>16393.637999999999</v>
      </c>
      <c r="AQ83">
        <v>15565.946999999998</v>
      </c>
      <c r="AR83">
        <v>14780.499</v>
      </c>
      <c r="AS83">
        <v>15441.15</v>
      </c>
      <c r="AT83">
        <v>15181.690999999999</v>
      </c>
      <c r="AU83">
        <v>15873.559000000001</v>
      </c>
      <c r="AV83">
        <v>16357.055999999999</v>
      </c>
      <c r="AW83">
        <v>17173.934999999998</v>
      </c>
      <c r="AX83">
        <v>17559.905000000002</v>
      </c>
      <c r="AY83">
        <v>18004.061999999998</v>
      </c>
      <c r="AZ83">
        <v>17727.494000000002</v>
      </c>
      <c r="BA83">
        <v>19763.342000000001</v>
      </c>
      <c r="BB83">
        <v>25216.220000000005</v>
      </c>
      <c r="BC83">
        <v>25116.629000000001</v>
      </c>
      <c r="BD83">
        <v>24933.651999999998</v>
      </c>
      <c r="BE83">
        <v>26937.833000000002</v>
      </c>
      <c r="BF83">
        <v>27370.614999999998</v>
      </c>
      <c r="BG83">
        <v>27580.742999999999</v>
      </c>
      <c r="BH83">
        <v>29396.713</v>
      </c>
      <c r="BI83">
        <v>29665.582999999999</v>
      </c>
      <c r="BJ83">
        <v>30163.179999999997</v>
      </c>
      <c r="BK83">
        <v>30346.097000000002</v>
      </c>
      <c r="BL83">
        <v>30824.775999999998</v>
      </c>
      <c r="BM83">
        <v>31467.972999999998</v>
      </c>
      <c r="BN83">
        <v>34086.334192982511</v>
      </c>
      <c r="BO83">
        <v>35066.128838596487</v>
      </c>
      <c r="BP83">
        <v>36045.923484210565</v>
      </c>
      <c r="BQ83">
        <v>37025.7181298246</v>
      </c>
      <c r="BR83">
        <v>38005.51277543859</v>
      </c>
      <c r="BS83">
        <v>38985.307421052712</v>
      </c>
      <c r="BT83">
        <v>39965.102066666695</v>
      </c>
      <c r="BU83">
        <v>41660.811726665612</v>
      </c>
      <c r="BV83">
        <v>42339.053065074077</v>
      </c>
      <c r="BW83">
        <v>43002.486053248642</v>
      </c>
      <c r="BX83">
        <v>43649.351422819956</v>
      </c>
      <c r="BY83">
        <v>44277.889906923527</v>
      </c>
      <c r="BZ83">
        <v>44886.342231170573</v>
      </c>
      <c r="CA83">
        <v>45472.949132458743</v>
      </c>
      <c r="CB83">
        <v>46035.951334141973</v>
      </c>
      <c r="CC83">
        <v>46573.58956860334</v>
      </c>
      <c r="CD83">
        <v>47084.104571235635</v>
      </c>
      <c r="CE83">
        <v>47565.737066145222</v>
      </c>
      <c r="CF83">
        <v>48016.727786467607</v>
      </c>
      <c r="CG83">
        <v>48435.317462328581</v>
      </c>
      <c r="CH83">
        <v>48819.746823853937</v>
      </c>
      <c r="CI83">
        <v>49168.256601169465</v>
      </c>
      <c r="CJ83">
        <v>49479.087524400959</v>
      </c>
      <c r="CK83">
        <v>49750.480326683923</v>
      </c>
      <c r="CL83">
        <v>49980.675733629578</v>
      </c>
      <c r="CM83">
        <v>50167.914480630716</v>
      </c>
      <c r="CN83">
        <v>50310.437294050986</v>
      </c>
      <c r="CO83">
        <v>50406.484907025893</v>
      </c>
      <c r="CP83">
        <v>50454.298048176373</v>
      </c>
    </row>
    <row r="84" spans="1:94" x14ac:dyDescent="0.25">
      <c r="A84" t="s">
        <v>24</v>
      </c>
      <c r="B84" s="1" t="s">
        <v>26</v>
      </c>
      <c r="C84" t="s">
        <v>3</v>
      </c>
      <c r="D84" t="s">
        <v>351</v>
      </c>
      <c r="E84">
        <v>17361.820999999996</v>
      </c>
      <c r="F84">
        <v>17721.991999999998</v>
      </c>
      <c r="G84">
        <v>20185.833999999999</v>
      </c>
      <c r="H84">
        <v>19458.063999999998</v>
      </c>
      <c r="I84">
        <v>18934.451999999997</v>
      </c>
      <c r="J84">
        <v>18107.734</v>
      </c>
      <c r="K84">
        <v>20079.522500000003</v>
      </c>
      <c r="L84">
        <v>20171.726999999999</v>
      </c>
      <c r="M84">
        <v>20113.042000000001</v>
      </c>
      <c r="N84">
        <v>21642.427</v>
      </c>
      <c r="O84">
        <v>21890.757000000001</v>
      </c>
      <c r="P84">
        <v>23299.490999999998</v>
      </c>
      <c r="Q84">
        <v>23568.397999999997</v>
      </c>
      <c r="R84">
        <v>23561.915999999997</v>
      </c>
      <c r="S84">
        <v>24420.467999999997</v>
      </c>
      <c r="T84">
        <v>25633.201000000001</v>
      </c>
      <c r="U84">
        <v>24900.851000000002</v>
      </c>
      <c r="V84">
        <v>24912.696</v>
      </c>
      <c r="W84">
        <v>24355.926999999996</v>
      </c>
      <c r="X84">
        <v>24588.973000000002</v>
      </c>
      <c r="Y84">
        <v>25391.018</v>
      </c>
      <c r="Z84">
        <v>23444.059000000005</v>
      </c>
      <c r="AA84">
        <v>25151.582999999999</v>
      </c>
      <c r="AB84">
        <v>25075.830999999998</v>
      </c>
      <c r="AC84">
        <v>29077.255000000001</v>
      </c>
      <c r="AD84">
        <v>27594.210000000003</v>
      </c>
      <c r="AE84">
        <v>26506.51</v>
      </c>
      <c r="AF84">
        <v>28530.246000000003</v>
      </c>
      <c r="AG84">
        <v>27435.367999999999</v>
      </c>
      <c r="AH84">
        <v>25047.143</v>
      </c>
      <c r="AI84">
        <v>29055.136000000002</v>
      </c>
      <c r="AJ84">
        <v>31119.424999999999</v>
      </c>
      <c r="AK84">
        <v>27609.186999999998</v>
      </c>
      <c r="AL84">
        <v>31772.929999999997</v>
      </c>
      <c r="AM84">
        <v>28661.741999999998</v>
      </c>
      <c r="AN84">
        <v>34542.612000000001</v>
      </c>
      <c r="AO84">
        <v>31434.217000000001</v>
      </c>
      <c r="AP84">
        <v>34384.807000000001</v>
      </c>
      <c r="AQ84">
        <v>31084.956999999999</v>
      </c>
      <c r="AR84">
        <v>22950.751</v>
      </c>
      <c r="AS84">
        <v>23422.928</v>
      </c>
      <c r="AT84">
        <v>21868.940000000002</v>
      </c>
      <c r="AU84">
        <v>25145.618999999999</v>
      </c>
      <c r="AV84">
        <v>26044.339</v>
      </c>
      <c r="AW84">
        <v>25141.028000000002</v>
      </c>
      <c r="AX84">
        <v>25373.747000000003</v>
      </c>
      <c r="AY84">
        <v>24102.816999999995</v>
      </c>
      <c r="AZ84">
        <v>23781.418999999998</v>
      </c>
      <c r="BA84">
        <v>26665.023999999998</v>
      </c>
      <c r="BB84">
        <v>25355.738000000001</v>
      </c>
      <c r="BC84">
        <v>29103.1675</v>
      </c>
      <c r="BD84">
        <v>32726.362000000001</v>
      </c>
      <c r="BE84">
        <v>38751.215999999993</v>
      </c>
      <c r="BF84">
        <v>40327.145000000004</v>
      </c>
      <c r="BG84">
        <v>34961.502999999997</v>
      </c>
      <c r="BH84">
        <v>40103.535000000003</v>
      </c>
      <c r="BI84">
        <v>38879.041000000005</v>
      </c>
      <c r="BJ84">
        <v>44229.483999999997</v>
      </c>
      <c r="BK84">
        <v>40859.764999999999</v>
      </c>
      <c r="BL84">
        <v>43508.922999999995</v>
      </c>
      <c r="BM84">
        <v>40343.602331035676</v>
      </c>
      <c r="BN84">
        <v>45210.875337739591</v>
      </c>
      <c r="BO84">
        <v>46389.092672876461</v>
      </c>
      <c r="BP84">
        <v>47512.464113047026</v>
      </c>
      <c r="BQ84">
        <v>48744.751751478965</v>
      </c>
      <c r="BR84">
        <v>49977.063151374598</v>
      </c>
      <c r="BS84">
        <v>51209.398550349499</v>
      </c>
      <c r="BT84">
        <v>52441.758188393491</v>
      </c>
      <c r="BU84">
        <v>54018.186201881785</v>
      </c>
      <c r="BV84">
        <v>54331.713228245309</v>
      </c>
      <c r="BW84">
        <v>54644.355771656177</v>
      </c>
      <c r="BX84">
        <v>54956.113832117313</v>
      </c>
      <c r="BY84">
        <v>55266.987409626621</v>
      </c>
      <c r="BZ84">
        <v>55576.976504185361</v>
      </c>
      <c r="CA84">
        <v>55886.081115793953</v>
      </c>
      <c r="CB84">
        <v>56194.301244449875</v>
      </c>
      <c r="CC84">
        <v>56501.636890155649</v>
      </c>
      <c r="CD84">
        <v>56808.088052910432</v>
      </c>
      <c r="CE84">
        <v>57113.654732714225</v>
      </c>
      <c r="CF84">
        <v>57418.336929566198</v>
      </c>
      <c r="CG84">
        <v>57722.134643468438</v>
      </c>
      <c r="CH84">
        <v>58025.047874419681</v>
      </c>
      <c r="CI84">
        <v>58327.076622418688</v>
      </c>
      <c r="CJ84">
        <v>58628.220887467956</v>
      </c>
      <c r="CK84">
        <v>58928.480669564997</v>
      </c>
      <c r="CL84">
        <v>59227.855968712291</v>
      </c>
      <c r="CM84">
        <v>59526.346784907335</v>
      </c>
      <c r="CN84">
        <v>59823.953118152232</v>
      </c>
      <c r="CO84">
        <v>60120.674968446561</v>
      </c>
      <c r="CP84">
        <v>60416.512335788648</v>
      </c>
    </row>
    <row r="85" spans="1:94" x14ac:dyDescent="0.25">
      <c r="A85" t="s">
        <v>24</v>
      </c>
      <c r="B85" s="1" t="s">
        <v>26</v>
      </c>
      <c r="C85" t="s">
        <v>4</v>
      </c>
      <c r="D85" t="s">
        <v>352</v>
      </c>
      <c r="E85">
        <v>8024.1939999999995</v>
      </c>
      <c r="F85">
        <v>8035.3060000000005</v>
      </c>
      <c r="G85">
        <v>8591.5280000000002</v>
      </c>
      <c r="H85">
        <v>8296.6650000000009</v>
      </c>
      <c r="I85">
        <v>8360.7970000000005</v>
      </c>
      <c r="J85">
        <v>8177.0950000000003</v>
      </c>
      <c r="K85">
        <v>9138.4329999999991</v>
      </c>
      <c r="L85">
        <v>9199.9009999999998</v>
      </c>
      <c r="M85">
        <v>9132.6049999999996</v>
      </c>
      <c r="N85">
        <v>9273.9040000000005</v>
      </c>
      <c r="O85">
        <v>9651.27</v>
      </c>
      <c r="P85">
        <v>9650.8550000000014</v>
      </c>
      <c r="Q85">
        <v>8670.6149999999998</v>
      </c>
      <c r="R85">
        <v>9600.7779999999984</v>
      </c>
      <c r="S85">
        <v>9263.5969999999998</v>
      </c>
      <c r="T85">
        <v>9521.4079999999994</v>
      </c>
      <c r="U85">
        <v>9250.0489999999991</v>
      </c>
      <c r="V85">
        <v>9268.9660000000003</v>
      </c>
      <c r="W85">
        <v>9329.6090000000004</v>
      </c>
      <c r="X85">
        <v>9081.6239999999998</v>
      </c>
      <c r="Y85">
        <v>9176.3060000000005</v>
      </c>
      <c r="Z85">
        <v>9282.746000000001</v>
      </c>
      <c r="AA85">
        <v>9122.7860000000001</v>
      </c>
      <c r="AB85">
        <v>9663.2870000000003</v>
      </c>
      <c r="AC85">
        <v>9358.4470000000001</v>
      </c>
      <c r="AD85">
        <v>9722.9110000000001</v>
      </c>
      <c r="AE85">
        <v>9934.83</v>
      </c>
      <c r="AF85">
        <v>10197.729000000001</v>
      </c>
      <c r="AG85">
        <v>9457.527</v>
      </c>
      <c r="AH85">
        <v>8840.8510000000006</v>
      </c>
      <c r="AI85">
        <v>8264.759</v>
      </c>
      <c r="AJ85">
        <v>7757.4490000000005</v>
      </c>
      <c r="AK85">
        <v>8217.2849999999999</v>
      </c>
      <c r="AL85">
        <v>8868.2080000000005</v>
      </c>
      <c r="AM85">
        <v>7755.3580000000002</v>
      </c>
      <c r="AN85">
        <v>8429.1980000000003</v>
      </c>
      <c r="AO85">
        <v>8484.1149999999998</v>
      </c>
      <c r="AP85">
        <v>7167.6859999999997</v>
      </c>
      <c r="AQ85">
        <v>7609.9129999999996</v>
      </c>
      <c r="AR85">
        <v>7576.5569999999998</v>
      </c>
      <c r="AS85">
        <v>6918.0569999999998</v>
      </c>
      <c r="AT85">
        <v>7256.2480000000005</v>
      </c>
      <c r="AU85">
        <v>7013.6480000000001</v>
      </c>
      <c r="AV85">
        <v>6693.9359999999997</v>
      </c>
      <c r="AW85">
        <v>6465.9610000000002</v>
      </c>
      <c r="AX85">
        <v>5407.2150000000001</v>
      </c>
      <c r="AY85">
        <v>5394.491</v>
      </c>
      <c r="AZ85">
        <v>6055.6419999999998</v>
      </c>
      <c r="BA85">
        <v>5819.6380000000008</v>
      </c>
      <c r="BB85">
        <v>5897.3130000000001</v>
      </c>
      <c r="BC85">
        <v>5897.3069999999998</v>
      </c>
      <c r="BD85">
        <v>6026.2240000000002</v>
      </c>
      <c r="BE85">
        <v>5999.54</v>
      </c>
      <c r="BF85">
        <v>6442.5730000000003</v>
      </c>
      <c r="BG85">
        <v>6638.8200000000006</v>
      </c>
      <c r="BH85">
        <v>5578.6679999999997</v>
      </c>
      <c r="BI85">
        <v>6601.6110000000008</v>
      </c>
      <c r="BJ85">
        <v>6561.8180000000002</v>
      </c>
      <c r="BK85">
        <v>5976.0030000000006</v>
      </c>
      <c r="BL85">
        <v>6647.4750000000004</v>
      </c>
      <c r="BM85">
        <v>7028.5679999999993</v>
      </c>
      <c r="BN85">
        <v>6411.8922807017534</v>
      </c>
      <c r="BO85">
        <v>6431.2580824561383</v>
      </c>
      <c r="BP85">
        <v>6450.6238842105249</v>
      </c>
      <c r="BQ85">
        <v>6469.9896859649161</v>
      </c>
      <c r="BR85">
        <v>6489.3554877193001</v>
      </c>
      <c r="BS85">
        <v>6508.7212894736867</v>
      </c>
      <c r="BT85">
        <v>6528.0870912280716</v>
      </c>
      <c r="BU85">
        <v>6572.3651078239754</v>
      </c>
      <c r="BV85">
        <v>6597.3140513653125</v>
      </c>
      <c r="BW85">
        <v>6622.3577020286084</v>
      </c>
      <c r="BX85">
        <v>6647.4964193256374</v>
      </c>
      <c r="BY85">
        <v>6672.7305641328949</v>
      </c>
      <c r="BZ85">
        <v>6698.0604986967737</v>
      </c>
      <c r="CA85">
        <v>6723.4865866387709</v>
      </c>
      <c r="CB85">
        <v>6749.0091929607015</v>
      </c>
      <c r="CC85">
        <v>6774.6286840499433</v>
      </c>
      <c r="CD85">
        <v>6800.3454276846924</v>
      </c>
      <c r="CE85">
        <v>6826.1597930392463</v>
      </c>
      <c r="CF85">
        <v>6852.0721506893015</v>
      </c>
      <c r="CG85">
        <v>6878.082872617274</v>
      </c>
      <c r="CH85">
        <v>6904.1923322176362</v>
      </c>
      <c r="CI85">
        <v>6930.4009043022834</v>
      </c>
      <c r="CJ85">
        <v>6956.7089651059096</v>
      </c>
      <c r="CK85">
        <v>6983.1168922914094</v>
      </c>
      <c r="CL85">
        <v>7009.6250649553003</v>
      </c>
      <c r="CM85">
        <v>7036.2338636331651</v>
      </c>
      <c r="CN85">
        <v>7062.9436703051115</v>
      </c>
      <c r="CO85">
        <v>7089.75486840126</v>
      </c>
      <c r="CP85">
        <v>7116.6678428072455</v>
      </c>
    </row>
    <row r="86" spans="1:94" x14ac:dyDescent="0.25">
      <c r="A86" t="s">
        <v>24</v>
      </c>
      <c r="B86" s="1" t="s">
        <v>26</v>
      </c>
      <c r="C86" t="s">
        <v>5</v>
      </c>
      <c r="D86" t="s">
        <v>353</v>
      </c>
      <c r="E86">
        <v>39948.590999999993</v>
      </c>
      <c r="F86">
        <v>41128.757000000005</v>
      </c>
      <c r="G86">
        <v>43564.508000000002</v>
      </c>
      <c r="H86">
        <v>44082.763000000006</v>
      </c>
      <c r="I86">
        <v>45914.161999999997</v>
      </c>
      <c r="J86">
        <v>44091.761999999995</v>
      </c>
      <c r="K86">
        <v>46409.079999999994</v>
      </c>
      <c r="L86">
        <v>45581.982000000004</v>
      </c>
      <c r="M86">
        <v>50553.925999999999</v>
      </c>
      <c r="N86">
        <v>49633.704000000005</v>
      </c>
      <c r="O86">
        <v>48576.650999999998</v>
      </c>
      <c r="P86">
        <v>43498.19</v>
      </c>
      <c r="Q86">
        <v>47970.122000000003</v>
      </c>
      <c r="R86">
        <v>46169.234999999993</v>
      </c>
      <c r="S86">
        <v>44405.86</v>
      </c>
      <c r="T86">
        <v>45000.617999999995</v>
      </c>
      <c r="U86">
        <v>41668.473999999995</v>
      </c>
      <c r="V86">
        <v>40397.757000000005</v>
      </c>
      <c r="W86">
        <v>40561.387999999992</v>
      </c>
      <c r="X86">
        <v>41829.81033</v>
      </c>
      <c r="Y86">
        <v>40668.78383</v>
      </c>
      <c r="Z86">
        <v>41767.228329999998</v>
      </c>
      <c r="AA86">
        <v>41663.807999999997</v>
      </c>
      <c r="AB86">
        <v>45311.931329999999</v>
      </c>
      <c r="AC86">
        <v>47721.730499999991</v>
      </c>
      <c r="AD86">
        <v>52061.098500000007</v>
      </c>
      <c r="AE86">
        <v>52998.805829999998</v>
      </c>
      <c r="AF86">
        <v>56061.38667</v>
      </c>
      <c r="AG86">
        <v>59240.727999999996</v>
      </c>
      <c r="AH86">
        <v>62646.865669999999</v>
      </c>
      <c r="AI86">
        <v>66783.192999999999</v>
      </c>
      <c r="AJ86">
        <v>70928.704669999992</v>
      </c>
      <c r="AK86">
        <v>71708.259669999999</v>
      </c>
      <c r="AL86">
        <v>73769.725999999995</v>
      </c>
      <c r="AM86">
        <v>77526.718000000008</v>
      </c>
      <c r="AN86">
        <v>78109.06667</v>
      </c>
      <c r="AO86">
        <v>77872.933000000005</v>
      </c>
      <c r="AP86">
        <v>83144.267000000007</v>
      </c>
      <c r="AQ86">
        <v>83529.755000000005</v>
      </c>
      <c r="AR86">
        <v>76467.207000000009</v>
      </c>
      <c r="AS86">
        <v>75911.060000000012</v>
      </c>
      <c r="AT86">
        <v>78872.696000000011</v>
      </c>
      <c r="AU86">
        <v>81735.195999999996</v>
      </c>
      <c r="AV86">
        <v>80953.481000000014</v>
      </c>
      <c r="AW86">
        <v>85303.266000000018</v>
      </c>
      <c r="AX86">
        <v>87918.097999999998</v>
      </c>
      <c r="AY86">
        <v>89067.865000000005</v>
      </c>
      <c r="AZ86">
        <v>92933.241000000009</v>
      </c>
      <c r="BA86">
        <v>82421.44200000001</v>
      </c>
      <c r="BB86">
        <v>90313.035000000003</v>
      </c>
      <c r="BC86">
        <v>91479.01999999999</v>
      </c>
      <c r="BD86">
        <v>97254.672000000006</v>
      </c>
      <c r="BE86">
        <v>100982.63</v>
      </c>
      <c r="BF86">
        <v>105006.639</v>
      </c>
      <c r="BG86">
        <v>107203.80600000003</v>
      </c>
      <c r="BH86">
        <v>111272.55</v>
      </c>
      <c r="BI86">
        <v>116051.58899999999</v>
      </c>
      <c r="BJ86">
        <v>118206.33</v>
      </c>
      <c r="BK86">
        <v>122684.783</v>
      </c>
      <c r="BL86">
        <v>121011.531</v>
      </c>
      <c r="BM86">
        <v>121970.75800000002</v>
      </c>
      <c r="BN86">
        <v>125593.12335087736</v>
      </c>
      <c r="BO86">
        <v>128132.59393859671</v>
      </c>
      <c r="BP86">
        <v>130672.06452631588</v>
      </c>
      <c r="BQ86">
        <v>133211.53511403504</v>
      </c>
      <c r="BR86">
        <v>135751.0057017548</v>
      </c>
      <c r="BS86">
        <v>138290.476289474</v>
      </c>
      <c r="BT86">
        <v>140829.94687719329</v>
      </c>
      <c r="BU86">
        <v>146284.37155597197</v>
      </c>
      <c r="BV86">
        <v>149210.05898709141</v>
      </c>
      <c r="BW86">
        <v>152194.26016683324</v>
      </c>
      <c r="BX86">
        <v>155238.14537016989</v>
      </c>
      <c r="BY86">
        <v>158342.9082775733</v>
      </c>
      <c r="BZ86">
        <v>161509.76644312474</v>
      </c>
      <c r="CA86">
        <v>164739.96177198723</v>
      </c>
      <c r="CB86">
        <v>168034.76100742698</v>
      </c>
      <c r="CC86">
        <v>171395.45622757552</v>
      </c>
      <c r="CD86">
        <v>174823.36535212703</v>
      </c>
      <c r="CE86">
        <v>178319.83265916957</v>
      </c>
      <c r="CF86">
        <v>181886.22931235295</v>
      </c>
      <c r="CG86">
        <v>185523.95389860004</v>
      </c>
      <c r="CH86">
        <v>189234.43297657202</v>
      </c>
      <c r="CI86">
        <v>193019.12163610346</v>
      </c>
      <c r="CJ86">
        <v>196879.50406882554</v>
      </c>
      <c r="CK86">
        <v>200817.09415020203</v>
      </c>
      <c r="CL86">
        <v>204833.43603320609</v>
      </c>
      <c r="CM86">
        <v>208930.10475387023</v>
      </c>
      <c r="CN86">
        <v>213108.70684894762</v>
      </c>
      <c r="CO86">
        <v>217370.8809859266</v>
      </c>
      <c r="CP86">
        <v>221718.29860564513</v>
      </c>
    </row>
    <row r="87" spans="1:94" x14ac:dyDescent="0.25">
      <c r="A87" t="s">
        <v>24</v>
      </c>
      <c r="B87" s="1" t="s">
        <v>26</v>
      </c>
      <c r="C87" t="s">
        <v>6</v>
      </c>
      <c r="D87" t="s">
        <v>354</v>
      </c>
      <c r="E87">
        <v>107941.78600000001</v>
      </c>
      <c r="F87">
        <v>104924.111</v>
      </c>
      <c r="G87">
        <v>107149.7</v>
      </c>
      <c r="H87">
        <v>106690.648</v>
      </c>
      <c r="I87">
        <v>107722.51000000001</v>
      </c>
      <c r="J87">
        <v>108624.985</v>
      </c>
      <c r="K87">
        <v>113590.629</v>
      </c>
      <c r="L87">
        <v>112590.09600000001</v>
      </c>
      <c r="M87">
        <v>108525.73</v>
      </c>
      <c r="N87">
        <v>105265.31099999999</v>
      </c>
      <c r="O87">
        <v>114176.197</v>
      </c>
      <c r="P87">
        <v>109271.442</v>
      </c>
      <c r="Q87">
        <v>120303.913</v>
      </c>
      <c r="R87">
        <v>121745.83199999999</v>
      </c>
      <c r="S87">
        <v>125905.777</v>
      </c>
      <c r="T87">
        <v>125878.685</v>
      </c>
      <c r="U87">
        <v>129994.44700000001</v>
      </c>
      <c r="V87">
        <v>128558.645</v>
      </c>
      <c r="W87">
        <v>133616.14000000001</v>
      </c>
      <c r="X87">
        <v>135216.644</v>
      </c>
      <c r="Y87">
        <v>142829.204</v>
      </c>
      <c r="Z87">
        <v>141389.641</v>
      </c>
      <c r="AA87">
        <v>119397.18000000001</v>
      </c>
      <c r="AB87">
        <v>136563.758</v>
      </c>
      <c r="AC87">
        <v>135629.98800000001</v>
      </c>
      <c r="AD87">
        <v>127846.47399999999</v>
      </c>
      <c r="AE87">
        <v>119688.56899999999</v>
      </c>
      <c r="AF87">
        <v>116565.698</v>
      </c>
      <c r="AG87">
        <v>125312.89600000001</v>
      </c>
      <c r="AH87">
        <v>126908.34299999999</v>
      </c>
      <c r="AI87">
        <v>124809.681</v>
      </c>
      <c r="AJ87">
        <v>126384.442</v>
      </c>
      <c r="AK87">
        <v>122382.63400000001</v>
      </c>
      <c r="AL87">
        <v>129252.04300000001</v>
      </c>
      <c r="AM87">
        <v>126404.427</v>
      </c>
      <c r="AN87">
        <v>130236.93799999999</v>
      </c>
      <c r="AO87">
        <v>133024.65299999999</v>
      </c>
      <c r="AP87">
        <v>130955.849</v>
      </c>
      <c r="AQ87">
        <v>129109.86899999999</v>
      </c>
      <c r="AR87">
        <v>129361.011</v>
      </c>
      <c r="AS87">
        <v>125723.236</v>
      </c>
      <c r="AT87">
        <v>119114.897</v>
      </c>
      <c r="AU87">
        <v>126991.726</v>
      </c>
      <c r="AV87">
        <v>125097.13800000001</v>
      </c>
      <c r="AW87">
        <v>125461.95299999999</v>
      </c>
      <c r="AX87">
        <v>121880.708</v>
      </c>
      <c r="AY87">
        <v>126983.78300000001</v>
      </c>
      <c r="AZ87">
        <v>129867.23</v>
      </c>
      <c r="BA87">
        <v>126144.67700000001</v>
      </c>
      <c r="BB87">
        <v>125916.579</v>
      </c>
      <c r="BC87">
        <v>122677.01999999999</v>
      </c>
      <c r="BD87">
        <v>131863.06599999999</v>
      </c>
      <c r="BE87">
        <v>130136.59500000003</v>
      </c>
      <c r="BF87">
        <v>131761.32400000002</v>
      </c>
      <c r="BG87">
        <v>132103.00899999999</v>
      </c>
      <c r="BH87">
        <v>133326.94999999998</v>
      </c>
      <c r="BI87">
        <v>132737.549</v>
      </c>
      <c r="BJ87">
        <v>131690.41499999998</v>
      </c>
      <c r="BK87">
        <v>125340.78199999998</v>
      </c>
      <c r="BL87">
        <v>128536.62599999999</v>
      </c>
      <c r="BM87">
        <v>130494.16347294972</v>
      </c>
      <c r="BN87">
        <v>127100.54192323392</v>
      </c>
      <c r="BO87">
        <v>131060.56015175134</v>
      </c>
      <c r="BP87">
        <v>133988.25131717924</v>
      </c>
      <c r="BQ87">
        <v>132633.33705128444</v>
      </c>
      <c r="BR87">
        <v>132887.78683433001</v>
      </c>
      <c r="BS87">
        <v>132896.86154335167</v>
      </c>
      <c r="BT87">
        <v>133885.984082774</v>
      </c>
      <c r="BU87">
        <v>135180.44730915653</v>
      </c>
      <c r="BV87">
        <v>135478.42617141572</v>
      </c>
      <c r="BW87">
        <v>135776.40503367491</v>
      </c>
      <c r="BX87">
        <v>136074.38389593409</v>
      </c>
      <c r="BY87">
        <v>136372.36275819328</v>
      </c>
      <c r="BZ87">
        <v>136670.34162045247</v>
      </c>
      <c r="CA87">
        <v>136968.32048271177</v>
      </c>
      <c r="CB87">
        <v>137266.29934497096</v>
      </c>
      <c r="CC87">
        <v>137564.27820723015</v>
      </c>
      <c r="CD87">
        <v>137862.25706948934</v>
      </c>
      <c r="CE87">
        <v>138160.23593174852</v>
      </c>
      <c r="CF87">
        <v>138458.21479400771</v>
      </c>
      <c r="CG87">
        <v>138756.1936562669</v>
      </c>
      <c r="CH87">
        <v>139054.17251852609</v>
      </c>
      <c r="CI87">
        <v>139352.15138078528</v>
      </c>
      <c r="CJ87">
        <v>139650.13024304458</v>
      </c>
      <c r="CK87">
        <v>139948.10910530377</v>
      </c>
      <c r="CL87">
        <v>140246.08796756295</v>
      </c>
      <c r="CM87">
        <v>140544.06682982214</v>
      </c>
      <c r="CN87">
        <v>140842.04569208133</v>
      </c>
      <c r="CO87">
        <v>141140.02455434052</v>
      </c>
      <c r="CP87">
        <v>141438.00341659971</v>
      </c>
    </row>
    <row r="88" spans="1:94" x14ac:dyDescent="0.25">
      <c r="A88" t="s">
        <v>24</v>
      </c>
      <c r="B88" s="1" t="s">
        <v>26</v>
      </c>
      <c r="C88" t="s">
        <v>7</v>
      </c>
      <c r="D88" t="s">
        <v>355</v>
      </c>
      <c r="E88">
        <v>15915.398999999998</v>
      </c>
      <c r="F88">
        <v>16140.268</v>
      </c>
      <c r="G88">
        <v>17172.636999999999</v>
      </c>
      <c r="H88">
        <v>18461.233999999997</v>
      </c>
      <c r="I88">
        <v>18929.433999999997</v>
      </c>
      <c r="J88">
        <v>19832.212000000003</v>
      </c>
      <c r="K88">
        <v>19065.399000000001</v>
      </c>
      <c r="L88">
        <v>19227.219000000001</v>
      </c>
      <c r="M88">
        <v>18438.199000000004</v>
      </c>
      <c r="N88">
        <v>18990.182000000001</v>
      </c>
      <c r="O88">
        <v>19501.024999999998</v>
      </c>
      <c r="P88">
        <v>19121.677000000003</v>
      </c>
      <c r="Q88">
        <v>19594.638999999996</v>
      </c>
      <c r="R88">
        <v>18831.135999999999</v>
      </c>
      <c r="S88">
        <v>19506.306</v>
      </c>
      <c r="T88">
        <v>18681.046999999999</v>
      </c>
      <c r="U88">
        <v>20475.071999999996</v>
      </c>
      <c r="V88">
        <v>20250.253999999997</v>
      </c>
      <c r="W88">
        <v>17826.593999999997</v>
      </c>
      <c r="X88">
        <v>19593.335000000003</v>
      </c>
      <c r="Y88">
        <v>21500.032999999999</v>
      </c>
      <c r="Z88">
        <v>18205.402999999998</v>
      </c>
      <c r="AA88">
        <v>20740.580999999998</v>
      </c>
      <c r="AB88">
        <v>20235.870000000003</v>
      </c>
      <c r="AC88">
        <v>21669.221999999998</v>
      </c>
      <c r="AD88">
        <v>20265.420999999998</v>
      </c>
      <c r="AE88">
        <v>20951.010000000002</v>
      </c>
      <c r="AF88">
        <v>20225.606000000003</v>
      </c>
      <c r="AG88">
        <v>19738.183000000005</v>
      </c>
      <c r="AH88">
        <v>21333.774000000001</v>
      </c>
      <c r="AI88">
        <v>20742.096000000001</v>
      </c>
      <c r="AJ88">
        <v>20156.646999999997</v>
      </c>
      <c r="AK88">
        <v>20204.225999999999</v>
      </c>
      <c r="AL88">
        <v>21625.916000000001</v>
      </c>
      <c r="AM88">
        <v>21618.368999999999</v>
      </c>
      <c r="AN88">
        <v>22788.622000000003</v>
      </c>
      <c r="AO88">
        <v>21198.511000000002</v>
      </c>
      <c r="AP88">
        <v>22594.417999999998</v>
      </c>
      <c r="AQ88">
        <v>21328.491999999998</v>
      </c>
      <c r="AR88">
        <v>19635.515000000003</v>
      </c>
      <c r="AS88">
        <v>20770.640000000003</v>
      </c>
      <c r="AT88">
        <v>19973.503000000001</v>
      </c>
      <c r="AU88">
        <v>20753.551999999996</v>
      </c>
      <c r="AV88">
        <v>20627.944</v>
      </c>
      <c r="AW88">
        <v>19010.574000000004</v>
      </c>
      <c r="AX88">
        <v>20125.427</v>
      </c>
      <c r="AY88">
        <v>20480.955999999998</v>
      </c>
      <c r="AZ88">
        <v>20916.048999999999</v>
      </c>
      <c r="BA88">
        <v>19191.881000000001</v>
      </c>
      <c r="BB88">
        <v>20683.208999999999</v>
      </c>
      <c r="BC88">
        <v>18885.830999999998</v>
      </c>
      <c r="BD88">
        <v>20853.366000000002</v>
      </c>
      <c r="BE88">
        <v>21035.336000000003</v>
      </c>
      <c r="BF88">
        <v>21468.66</v>
      </c>
      <c r="BG88">
        <v>21271.966</v>
      </c>
      <c r="BH88">
        <v>21634.848000000002</v>
      </c>
      <c r="BI88">
        <v>21459.175999999999</v>
      </c>
      <c r="BJ88">
        <v>21326.457999999999</v>
      </c>
      <c r="BK88">
        <v>20050.492000000002</v>
      </c>
      <c r="BL88">
        <v>21070.105000000003</v>
      </c>
      <c r="BM88">
        <v>20992.199246466895</v>
      </c>
      <c r="BN88">
        <v>21016.04831314279</v>
      </c>
      <c r="BO88">
        <v>20707.37946837836</v>
      </c>
      <c r="BP88">
        <v>20710.57530621417</v>
      </c>
      <c r="BQ88">
        <v>20722.165165469687</v>
      </c>
      <c r="BR88">
        <v>20741.346457525087</v>
      </c>
      <c r="BS88">
        <v>20760.368877204019</v>
      </c>
      <c r="BT88">
        <v>20831.725885149939</v>
      </c>
      <c r="BU88">
        <v>20941.565869503345</v>
      </c>
      <c r="BV88">
        <v>20978.538009384843</v>
      </c>
      <c r="BW88">
        <v>21014.24457921763</v>
      </c>
      <c r="BX88">
        <v>21048.685579002209</v>
      </c>
      <c r="BY88">
        <v>21081.861008739081</v>
      </c>
      <c r="BZ88">
        <v>21113.77086842724</v>
      </c>
      <c r="CA88">
        <v>21144.415158068696</v>
      </c>
      <c r="CB88">
        <v>21173.793877661938</v>
      </c>
      <c r="CC88">
        <v>21201.907027205973</v>
      </c>
      <c r="CD88">
        <v>21228.7546067033</v>
      </c>
      <c r="CE88">
        <v>21254.336616152417</v>
      </c>
      <c r="CF88">
        <v>21278.653055552324</v>
      </c>
      <c r="CG88">
        <v>21301.703924905523</v>
      </c>
      <c r="CH88">
        <v>21323.489224210014</v>
      </c>
      <c r="CI88">
        <v>21344.008953467295</v>
      </c>
      <c r="CJ88">
        <v>21363.263112676366</v>
      </c>
      <c r="CK88">
        <v>21381.251701836733</v>
      </c>
      <c r="CL88">
        <v>21397.974720949886</v>
      </c>
      <c r="CM88">
        <v>21413.432170013832</v>
      </c>
      <c r="CN88">
        <v>21427.62404903107</v>
      </c>
      <c r="CO88">
        <v>21440.550358000095</v>
      </c>
      <c r="CP88">
        <v>21452.211096920415</v>
      </c>
    </row>
    <row r="89" spans="1:94" x14ac:dyDescent="0.25">
      <c r="A89" t="s">
        <v>24</v>
      </c>
      <c r="B89" s="1" t="s">
        <v>26</v>
      </c>
      <c r="C89" t="s">
        <v>8</v>
      </c>
      <c r="D89" t="s">
        <v>356</v>
      </c>
      <c r="E89">
        <v>4282.7820000000002</v>
      </c>
      <c r="F89">
        <v>4248.5039999999999</v>
      </c>
      <c r="G89">
        <v>4090.7650000000003</v>
      </c>
      <c r="H89">
        <v>3955.529</v>
      </c>
      <c r="I89">
        <v>3919.0970000000007</v>
      </c>
      <c r="J89">
        <v>3926.5629999999996</v>
      </c>
      <c r="K89">
        <v>3994.7439999999997</v>
      </c>
      <c r="L89">
        <v>3981.328</v>
      </c>
      <c r="M89">
        <v>3946.8</v>
      </c>
      <c r="N89">
        <v>4567.576</v>
      </c>
      <c r="O89">
        <v>4479.5649999999996</v>
      </c>
      <c r="P89">
        <v>4488.3900000000003</v>
      </c>
      <c r="Q89">
        <v>4380.9640000000009</v>
      </c>
      <c r="R89">
        <v>4397.9119999999994</v>
      </c>
      <c r="S89">
        <v>4285.201</v>
      </c>
      <c r="T89">
        <v>4389.1889999999994</v>
      </c>
      <c r="U89">
        <v>4262.3430000000008</v>
      </c>
      <c r="V89">
        <v>4494.6679999999997</v>
      </c>
      <c r="W89">
        <v>4570.7820000000002</v>
      </c>
      <c r="X89">
        <v>4603.34</v>
      </c>
      <c r="Y89">
        <v>4383.8449999999993</v>
      </c>
      <c r="Z89">
        <v>4508.5109999999995</v>
      </c>
      <c r="AA89">
        <v>4470.3670000000002</v>
      </c>
      <c r="AB89">
        <v>4667.6789999999992</v>
      </c>
      <c r="AC89">
        <v>4956.7520000000004</v>
      </c>
      <c r="AD89">
        <v>4869.3810000000003</v>
      </c>
      <c r="AE89">
        <v>4952.8469999999998</v>
      </c>
      <c r="AF89">
        <v>4918.1409999999996</v>
      </c>
      <c r="AG89">
        <v>5019.0760000000009</v>
      </c>
      <c r="AH89">
        <v>4803.3429999999989</v>
      </c>
      <c r="AI89">
        <v>4937.6859999999997</v>
      </c>
      <c r="AJ89">
        <v>5189.1809999999996</v>
      </c>
      <c r="AK89">
        <v>4815.1660000000002</v>
      </c>
      <c r="AL89">
        <v>4921.052999999999</v>
      </c>
      <c r="AM89">
        <v>4835.2269999999999</v>
      </c>
      <c r="AN89">
        <v>4964.6979999999994</v>
      </c>
      <c r="AO89">
        <v>4939.2970000000005</v>
      </c>
      <c r="AP89">
        <v>4667.492299999999</v>
      </c>
      <c r="AQ89">
        <v>4422.7790000000005</v>
      </c>
      <c r="AR89">
        <v>2300.8589999999999</v>
      </c>
      <c r="AS89">
        <v>2262.4349999999999</v>
      </c>
      <c r="AT89">
        <v>2290.2179999999998</v>
      </c>
      <c r="AU89">
        <v>2391.902</v>
      </c>
      <c r="AV89">
        <v>2437.4770000000003</v>
      </c>
      <c r="AW89">
        <v>2445.3720000000003</v>
      </c>
      <c r="AX89">
        <v>2312.3929999999996</v>
      </c>
      <c r="AY89">
        <v>2500.3030000000003</v>
      </c>
      <c r="AZ89">
        <v>2424.4979999999996</v>
      </c>
      <c r="BA89">
        <v>2634.6459999999997</v>
      </c>
      <c r="BB89">
        <v>2677.4209999999998</v>
      </c>
      <c r="BC89">
        <v>2578.6930000000002</v>
      </c>
      <c r="BD89">
        <v>2466.6559999999999</v>
      </c>
      <c r="BE89">
        <v>2634.6360000000004</v>
      </c>
      <c r="BF89">
        <v>2695.9340000000007</v>
      </c>
      <c r="BG89">
        <v>2517.4470000000001</v>
      </c>
      <c r="BH89">
        <v>2637.8780000000002</v>
      </c>
      <c r="BI89">
        <v>2713.5000000000005</v>
      </c>
      <c r="BJ89">
        <v>2680.1480000000006</v>
      </c>
      <c r="BK89">
        <v>2380.4940000000006</v>
      </c>
      <c r="BL89">
        <v>2162.7389999999996</v>
      </c>
      <c r="BM89">
        <v>2232.8579999999997</v>
      </c>
      <c r="BN89">
        <v>2497.5253684210552</v>
      </c>
      <c r="BO89">
        <v>2497.1463526315806</v>
      </c>
      <c r="BP89">
        <v>2496.7673368421042</v>
      </c>
      <c r="BQ89">
        <v>2496.3883210526292</v>
      </c>
      <c r="BR89">
        <v>2496.0093052631619</v>
      </c>
      <c r="BS89">
        <v>2495.6302894736873</v>
      </c>
      <c r="BT89">
        <v>2495.2512736842104</v>
      </c>
      <c r="BU89">
        <v>2512.0517944915355</v>
      </c>
      <c r="BV89">
        <v>2529.2312735265336</v>
      </c>
      <c r="BW89">
        <v>2546.4107525615318</v>
      </c>
      <c r="BX89">
        <v>2563.590231596535</v>
      </c>
      <c r="BY89">
        <v>2580.7697106315327</v>
      </c>
      <c r="BZ89">
        <v>2597.9491896665309</v>
      </c>
      <c r="CA89">
        <v>2615.128668701534</v>
      </c>
      <c r="CB89">
        <v>2632.3081477365317</v>
      </c>
      <c r="CC89">
        <v>2649.4876267715349</v>
      </c>
      <c r="CD89">
        <v>2666.6671058065331</v>
      </c>
      <c r="CE89">
        <v>2683.8465848415312</v>
      </c>
      <c r="CF89">
        <v>2701.026063876534</v>
      </c>
      <c r="CG89">
        <v>2718.2055429115321</v>
      </c>
      <c r="CH89">
        <v>2735.3850219465353</v>
      </c>
      <c r="CI89">
        <v>2752.564500981533</v>
      </c>
      <c r="CJ89">
        <v>2769.7439800165312</v>
      </c>
      <c r="CK89">
        <v>2786.9234590515343</v>
      </c>
      <c r="CL89">
        <v>2804.102938086532</v>
      </c>
      <c r="CM89">
        <v>2821.2824171215352</v>
      </c>
      <c r="CN89">
        <v>2838.4618961565334</v>
      </c>
      <c r="CO89">
        <v>2855.6413751915316</v>
      </c>
      <c r="CP89">
        <v>2872.8208542265343</v>
      </c>
    </row>
    <row r="90" spans="1:94" x14ac:dyDescent="0.25">
      <c r="A90" t="s">
        <v>24</v>
      </c>
      <c r="B90" s="1" t="s">
        <v>26</v>
      </c>
      <c r="C90" t="s">
        <v>9</v>
      </c>
      <c r="D90" t="s">
        <v>357</v>
      </c>
      <c r="E90">
        <v>52242.713000000003</v>
      </c>
      <c r="F90">
        <v>52574.146000000015</v>
      </c>
      <c r="G90">
        <v>56474.996000000014</v>
      </c>
      <c r="H90">
        <v>58448.226999999992</v>
      </c>
      <c r="I90">
        <v>58344.23</v>
      </c>
      <c r="J90">
        <v>58122.965999999993</v>
      </c>
      <c r="K90">
        <v>61995.51</v>
      </c>
      <c r="L90">
        <v>62697.528999999995</v>
      </c>
      <c r="M90">
        <v>63703.777999999998</v>
      </c>
      <c r="N90">
        <v>64698.507000000005</v>
      </c>
      <c r="O90">
        <v>67921.976999999999</v>
      </c>
      <c r="P90">
        <v>66602.782999999996</v>
      </c>
      <c r="Q90">
        <v>67468.755999999994</v>
      </c>
      <c r="R90">
        <v>70650.486000000004</v>
      </c>
      <c r="S90">
        <v>73198.62000000001</v>
      </c>
      <c r="T90">
        <v>76009.242999999988</v>
      </c>
      <c r="U90">
        <v>77152.239000000016</v>
      </c>
      <c r="V90">
        <v>79459.188999999984</v>
      </c>
      <c r="W90">
        <v>80385.587000000014</v>
      </c>
      <c r="X90">
        <v>81568.074999999968</v>
      </c>
      <c r="Y90">
        <v>81877.755000000005</v>
      </c>
      <c r="Z90">
        <v>86444.871999999974</v>
      </c>
      <c r="AA90">
        <v>79631.675000000003</v>
      </c>
      <c r="AB90">
        <v>84583.147999999986</v>
      </c>
      <c r="AC90">
        <v>87212.224000000002</v>
      </c>
      <c r="AD90">
        <v>89152.850999999995</v>
      </c>
      <c r="AE90">
        <v>88073.461999999985</v>
      </c>
      <c r="AF90">
        <v>91017.103000000003</v>
      </c>
      <c r="AG90">
        <v>90276.233999999997</v>
      </c>
      <c r="AH90">
        <v>87794.325999999986</v>
      </c>
      <c r="AI90">
        <v>86279.852999999988</v>
      </c>
      <c r="AJ90">
        <v>86571.960999999996</v>
      </c>
      <c r="AK90">
        <v>81981.543999999994</v>
      </c>
      <c r="AL90">
        <v>88045.532000000021</v>
      </c>
      <c r="AM90">
        <v>88781.782000000021</v>
      </c>
      <c r="AN90">
        <v>87126.585999999996</v>
      </c>
      <c r="AO90">
        <v>88887.95299999998</v>
      </c>
      <c r="AP90">
        <v>88179.05799999999</v>
      </c>
      <c r="AQ90">
        <v>92739.406999999992</v>
      </c>
      <c r="AR90">
        <v>96296.792999999976</v>
      </c>
      <c r="AS90">
        <v>94193.878000000041</v>
      </c>
      <c r="AT90">
        <v>98089.598000000013</v>
      </c>
      <c r="AU90">
        <v>104005.07399999999</v>
      </c>
      <c r="AV90">
        <v>109395.67399999998</v>
      </c>
      <c r="AW90">
        <v>112028.482</v>
      </c>
      <c r="AX90">
        <v>111754.35900000001</v>
      </c>
      <c r="AY90">
        <v>114595.94699999999</v>
      </c>
      <c r="AZ90">
        <v>114756.026</v>
      </c>
      <c r="BA90">
        <v>115422.76100000001</v>
      </c>
      <c r="BB90">
        <v>119450.69299999998</v>
      </c>
      <c r="BC90">
        <v>122628.25400000002</v>
      </c>
      <c r="BD90">
        <v>124527.59500000002</v>
      </c>
      <c r="BE90">
        <v>127939.81</v>
      </c>
      <c r="BF90">
        <v>132648.74599999998</v>
      </c>
      <c r="BG90">
        <v>132437.10300000003</v>
      </c>
      <c r="BH90">
        <v>133621.41400000002</v>
      </c>
      <c r="BI90">
        <v>134573.65400000001</v>
      </c>
      <c r="BJ90">
        <v>138041.85400000002</v>
      </c>
      <c r="BK90">
        <v>141713.92100000003</v>
      </c>
      <c r="BL90">
        <v>146199.13099999996</v>
      </c>
      <c r="BM90">
        <v>151059.01796930516</v>
      </c>
      <c r="BN90">
        <v>154997.32237116646</v>
      </c>
      <c r="BO90">
        <v>156734.73934944038</v>
      </c>
      <c r="BP90">
        <v>160772.91968252801</v>
      </c>
      <c r="BQ90">
        <v>163425.55779886624</v>
      </c>
      <c r="BR90">
        <v>165793.90829195443</v>
      </c>
      <c r="BS90">
        <v>168124.61902846233</v>
      </c>
      <c r="BT90">
        <v>168097.44425495222</v>
      </c>
      <c r="BU90">
        <v>170585.31176165942</v>
      </c>
      <c r="BV90">
        <v>173137.98518985929</v>
      </c>
      <c r="BW90">
        <v>175728.85734433719</v>
      </c>
      <c r="BX90">
        <v>178358.49983863096</v>
      </c>
      <c r="BY90">
        <v>181027.49284002016</v>
      </c>
      <c r="BZ90">
        <v>183736.42519752588</v>
      </c>
      <c r="CA90">
        <v>186485.89457182621</v>
      </c>
      <c r="CB90">
        <v>189276.50756711559</v>
      </c>
      <c r="CC90">
        <v>192108.87986493757</v>
      </c>
      <c r="CD90">
        <v>194983.63636001985</v>
      </c>
      <c r="CE90">
        <v>197901.41129814248</v>
      </c>
      <c r="CF90">
        <v>200862.84841606885</v>
      </c>
      <c r="CG90">
        <v>205055.93916491416</v>
      </c>
      <c r="CH90">
        <v>209336.56232787541</v>
      </c>
      <c r="CI90">
        <v>213706.54517843164</v>
      </c>
      <c r="CJ90">
        <v>218167.75313511264</v>
      </c>
      <c r="CK90">
        <v>222722.0905577917</v>
      </c>
      <c r="CL90">
        <v>227371.50156060138</v>
      </c>
      <c r="CM90">
        <v>232117.97084181942</v>
      </c>
      <c r="CN90">
        <v>236963.52453107858</v>
      </c>
      <c r="CO90">
        <v>241910.23105426237</v>
      </c>
      <c r="CP90">
        <v>246960.20201645608</v>
      </c>
    </row>
    <row r="91" spans="1:94" x14ac:dyDescent="0.25">
      <c r="A91" t="s">
        <v>24</v>
      </c>
      <c r="B91" s="1" t="s">
        <v>26</v>
      </c>
      <c r="C91" t="s">
        <v>10</v>
      </c>
      <c r="D91" t="s">
        <v>358</v>
      </c>
      <c r="E91">
        <v>3588.2490000000003</v>
      </c>
      <c r="F91">
        <v>3680.1000000000004</v>
      </c>
      <c r="G91">
        <v>4048.2860000000001</v>
      </c>
      <c r="H91">
        <v>4037.0299999999997</v>
      </c>
      <c r="I91">
        <v>4124.915</v>
      </c>
      <c r="J91">
        <v>4729.6610000000001</v>
      </c>
      <c r="K91">
        <v>4516.3379999999997</v>
      </c>
      <c r="L91">
        <v>4596.4399999999996</v>
      </c>
      <c r="M91">
        <v>4830.9340000000002</v>
      </c>
      <c r="N91">
        <v>5052.1770000000006</v>
      </c>
      <c r="O91">
        <v>4850.8670000000002</v>
      </c>
      <c r="P91">
        <v>4982.4040000000005</v>
      </c>
      <c r="Q91">
        <v>5071.8559999999998</v>
      </c>
      <c r="R91">
        <v>5188.5829999999996</v>
      </c>
      <c r="S91">
        <v>5149.7480000000005</v>
      </c>
      <c r="T91">
        <v>5616.4610000000002</v>
      </c>
      <c r="U91">
        <v>5898.5119999999997</v>
      </c>
      <c r="V91">
        <v>6227.4670000000006</v>
      </c>
      <c r="W91">
        <v>6110.8010000000004</v>
      </c>
      <c r="X91">
        <v>6269.299</v>
      </c>
      <c r="Y91">
        <v>6151.902000000001</v>
      </c>
      <c r="Z91">
        <v>5533.2620000000006</v>
      </c>
      <c r="AA91">
        <v>5809.5029999999997</v>
      </c>
      <c r="AB91">
        <v>6168.1620000000003</v>
      </c>
      <c r="AC91">
        <v>6561.8879999999999</v>
      </c>
      <c r="AD91">
        <v>7016.2370000000001</v>
      </c>
      <c r="AE91">
        <v>6984.9479999999994</v>
      </c>
      <c r="AF91">
        <v>6664.433</v>
      </c>
      <c r="AG91">
        <v>7022.2820000000002</v>
      </c>
      <c r="AH91">
        <v>6491.3459999999995</v>
      </c>
      <c r="AI91">
        <v>7118.8180000000002</v>
      </c>
      <c r="AJ91">
        <v>29346.877739999996</v>
      </c>
      <c r="AK91">
        <v>29118.757900000001</v>
      </c>
      <c r="AL91">
        <v>26904.947</v>
      </c>
      <c r="AM91">
        <v>23997.7251</v>
      </c>
      <c r="AN91">
        <v>23183.667999999998</v>
      </c>
      <c r="AO91">
        <v>22003.411</v>
      </c>
      <c r="AP91">
        <v>18998.657999999999</v>
      </c>
      <c r="AQ91">
        <v>18712.93</v>
      </c>
      <c r="AR91">
        <v>19954.283000000003</v>
      </c>
      <c r="AS91">
        <v>20531.805</v>
      </c>
      <c r="AT91">
        <v>21603.167999999998</v>
      </c>
      <c r="AU91">
        <v>22051.529000000002</v>
      </c>
      <c r="AV91">
        <v>22379.881000000001</v>
      </c>
      <c r="AW91">
        <v>22263.797999999999</v>
      </c>
      <c r="AX91">
        <v>22626.255999999998</v>
      </c>
      <c r="AY91">
        <v>23363.247999999996</v>
      </c>
      <c r="AZ91">
        <v>23762.945999999996</v>
      </c>
      <c r="BA91">
        <v>25134.022999999997</v>
      </c>
      <c r="BB91">
        <v>24166.731</v>
      </c>
      <c r="BC91">
        <v>25037.970999999998</v>
      </c>
      <c r="BD91">
        <v>24043.907999999999</v>
      </c>
      <c r="BE91">
        <v>25448.494999999999</v>
      </c>
      <c r="BF91">
        <v>24365.712000000003</v>
      </c>
      <c r="BG91">
        <v>24371.515000000003</v>
      </c>
      <c r="BH91">
        <v>25266.532999999999</v>
      </c>
      <c r="BI91">
        <v>25609.463</v>
      </c>
      <c r="BJ91">
        <v>25276.746999999999</v>
      </c>
      <c r="BK91">
        <v>25445.253999999997</v>
      </c>
      <c r="BL91">
        <v>25913.444</v>
      </c>
      <c r="BM91">
        <v>26147.524000000001</v>
      </c>
      <c r="BN91">
        <v>26440.296771929778</v>
      </c>
      <c r="BO91">
        <v>26649.194985964867</v>
      </c>
      <c r="BP91">
        <v>26858.093199999959</v>
      </c>
      <c r="BQ91">
        <v>27066.991414035048</v>
      </c>
      <c r="BR91">
        <v>27275.889628070141</v>
      </c>
      <c r="BS91">
        <v>27484.787842105234</v>
      </c>
      <c r="BT91">
        <v>27693.686056140323</v>
      </c>
      <c r="BU91">
        <v>27758.083403656183</v>
      </c>
      <c r="BV91">
        <v>28026.353356647669</v>
      </c>
      <c r="BW91">
        <v>28290.419280639264</v>
      </c>
      <c r="BX91">
        <v>28550.281175630855</v>
      </c>
      <c r="BY91">
        <v>28805.939041622347</v>
      </c>
      <c r="BZ91">
        <v>29057.392878613937</v>
      </c>
      <c r="CA91">
        <v>29304.642686605424</v>
      </c>
      <c r="CB91">
        <v>29547.688465597017</v>
      </c>
      <c r="CC91">
        <v>29786.530215588609</v>
      </c>
      <c r="CD91">
        <v>30021.167936580103</v>
      </c>
      <c r="CE91">
        <v>30251.601628571691</v>
      </c>
      <c r="CF91">
        <v>30477.83129156318</v>
      </c>
      <c r="CG91">
        <v>30699.85692555477</v>
      </c>
      <c r="CH91">
        <v>30917.678530546269</v>
      </c>
      <c r="CI91">
        <v>31131.296106537855</v>
      </c>
      <c r="CJ91">
        <v>31340.709653529451</v>
      </c>
      <c r="CK91">
        <v>31545.919171520942</v>
      </c>
      <c r="CL91">
        <v>31746.924660512526</v>
      </c>
      <c r="CM91">
        <v>31943.726120504023</v>
      </c>
      <c r="CN91">
        <v>32136.323551495614</v>
      </c>
      <c r="CO91">
        <v>32324.716953487201</v>
      </c>
      <c r="CP91">
        <v>32508.9063264787</v>
      </c>
    </row>
    <row r="92" spans="1:94" x14ac:dyDescent="0.25">
      <c r="A92" t="s">
        <v>24</v>
      </c>
      <c r="B92" s="1" t="s">
        <v>26</v>
      </c>
      <c r="C92" t="s">
        <v>11</v>
      </c>
      <c r="D92" t="s">
        <v>359</v>
      </c>
      <c r="E92">
        <v>150781.56500000003</v>
      </c>
      <c r="F92">
        <v>150185.63999999998</v>
      </c>
      <c r="G92">
        <v>148600.46599999999</v>
      </c>
      <c r="H92">
        <v>152372.71300000002</v>
      </c>
      <c r="I92">
        <v>149741.56599999999</v>
      </c>
      <c r="J92">
        <v>151506.63900000002</v>
      </c>
      <c r="K92">
        <v>149799.96699999998</v>
      </c>
      <c r="L92">
        <v>145907.88099999999</v>
      </c>
      <c r="M92">
        <v>146953.68599999996</v>
      </c>
      <c r="N92">
        <v>147390.66400000002</v>
      </c>
      <c r="O92">
        <v>149132.639</v>
      </c>
      <c r="P92">
        <v>150315.174</v>
      </c>
      <c r="Q92">
        <v>150336.68</v>
      </c>
      <c r="R92">
        <v>150648.878</v>
      </c>
      <c r="S92">
        <v>151434.264</v>
      </c>
      <c r="T92">
        <v>151434.23200000002</v>
      </c>
      <c r="U92">
        <v>150996.484</v>
      </c>
      <c r="V92">
        <v>152552.94399999999</v>
      </c>
      <c r="W92">
        <v>151210.49500000002</v>
      </c>
      <c r="X92">
        <v>149899.84899999999</v>
      </c>
      <c r="Y92">
        <v>149859.41999999998</v>
      </c>
      <c r="Z92">
        <v>149625.44999999998</v>
      </c>
      <c r="AA92">
        <v>149971.166</v>
      </c>
      <c r="AB92">
        <v>150611.766</v>
      </c>
      <c r="AC92">
        <v>151194.723</v>
      </c>
      <c r="AD92">
        <v>153445.84899999999</v>
      </c>
      <c r="AE92">
        <v>155758.32000000004</v>
      </c>
      <c r="AF92">
        <v>156138.36000000004</v>
      </c>
      <c r="AG92">
        <v>157947.15900000001</v>
      </c>
      <c r="AH92">
        <v>159519.9</v>
      </c>
      <c r="AI92">
        <v>160082.05100000001</v>
      </c>
      <c r="AJ92">
        <v>160135.02099999998</v>
      </c>
      <c r="AK92">
        <v>159807.73199999999</v>
      </c>
      <c r="AL92">
        <v>161189.50899999999</v>
      </c>
      <c r="AM92">
        <v>163985.51</v>
      </c>
      <c r="AN92">
        <v>166739.22900000002</v>
      </c>
      <c r="AO92">
        <v>168002.50200000001</v>
      </c>
      <c r="AP92">
        <v>169232.43600000002</v>
      </c>
      <c r="AQ92">
        <v>170210.25300000003</v>
      </c>
      <c r="AR92">
        <v>170540.08</v>
      </c>
      <c r="AS92">
        <v>169448.16899999999</v>
      </c>
      <c r="AT92">
        <v>167892.13099999999</v>
      </c>
      <c r="AU92">
        <v>165056.93899999998</v>
      </c>
      <c r="AV92">
        <v>167958.40900000001</v>
      </c>
      <c r="AW92">
        <v>171077.88200000001</v>
      </c>
      <c r="AX92">
        <v>170437.193</v>
      </c>
      <c r="AY92">
        <v>171882.58900000004</v>
      </c>
      <c r="AZ92">
        <v>175544.68899999998</v>
      </c>
      <c r="BA92">
        <v>179082.32200000001</v>
      </c>
      <c r="BB92">
        <v>181202.88400000005</v>
      </c>
      <c r="BC92">
        <v>184257.962</v>
      </c>
      <c r="BD92">
        <v>185830.212</v>
      </c>
      <c r="BE92">
        <v>187538.54200000002</v>
      </c>
      <c r="BF92">
        <v>189535.73400000003</v>
      </c>
      <c r="BG92">
        <v>191151.94599999997</v>
      </c>
      <c r="BH92">
        <v>188675.57</v>
      </c>
      <c r="BI92">
        <v>190014.30900000001</v>
      </c>
      <c r="BJ92">
        <v>188006.44700000004</v>
      </c>
      <c r="BK92">
        <v>187248.67099999997</v>
      </c>
      <c r="BL92">
        <v>188064.93700000001</v>
      </c>
      <c r="BM92">
        <v>190477.37143410931</v>
      </c>
      <c r="BN92">
        <v>192076.84885279817</v>
      </c>
      <c r="BO92">
        <v>193052.43130302854</v>
      </c>
      <c r="BP92">
        <v>193173.91392881877</v>
      </c>
      <c r="BQ92">
        <v>193343.93819839734</v>
      </c>
      <c r="BR92">
        <v>194462.48497419967</v>
      </c>
      <c r="BS92">
        <v>195612.47876540784</v>
      </c>
      <c r="BT92">
        <v>196570.58799549332</v>
      </c>
      <c r="BU92">
        <v>197533.3900412037</v>
      </c>
      <c r="BV92">
        <v>197970.30110214831</v>
      </c>
      <c r="BW92">
        <v>198408.27203987556</v>
      </c>
      <c r="BX92">
        <v>198846.55667256357</v>
      </c>
      <c r="BY92">
        <v>199284.40881852285</v>
      </c>
      <c r="BZ92">
        <v>199721.08229592035</v>
      </c>
      <c r="CA92">
        <v>200155.83092305379</v>
      </c>
      <c r="CB92">
        <v>200587.90851810318</v>
      </c>
      <c r="CC92">
        <v>201016.56889937681</v>
      </c>
      <c r="CD92">
        <v>201441.06588504385</v>
      </c>
      <c r="CE92">
        <v>201860.65329340019</v>
      </c>
      <c r="CF92">
        <v>202274.58494263884</v>
      </c>
      <c r="CG92">
        <v>202682.11465104332</v>
      </c>
      <c r="CH92">
        <v>203082.49623679646</v>
      </c>
      <c r="CI92">
        <v>203474.98351820311</v>
      </c>
      <c r="CJ92">
        <v>203858.83031343593</v>
      </c>
      <c r="CK92">
        <v>204233.29044078788</v>
      </c>
      <c r="CL92">
        <v>204597.61771844365</v>
      </c>
      <c r="CM92">
        <v>204951.06596470592</v>
      </c>
      <c r="CN92">
        <v>205292.88899774948</v>
      </c>
      <c r="CO92">
        <v>205622.34063584483</v>
      </c>
      <c r="CP92">
        <v>205938.67469725088</v>
      </c>
    </row>
    <row r="93" spans="1:94" x14ac:dyDescent="0.25">
      <c r="A93" t="s">
        <v>24</v>
      </c>
      <c r="B93" s="1" t="s">
        <v>26</v>
      </c>
      <c r="C93" t="s">
        <v>12</v>
      </c>
      <c r="D93" t="s">
        <v>360</v>
      </c>
      <c r="E93">
        <v>188518.69100000002</v>
      </c>
      <c r="F93">
        <v>192851.33499999996</v>
      </c>
      <c r="G93">
        <v>193158.28200000001</v>
      </c>
      <c r="H93">
        <v>195348.07699999999</v>
      </c>
      <c r="I93">
        <v>195989.25700000001</v>
      </c>
      <c r="J93">
        <v>194425.704</v>
      </c>
      <c r="K93">
        <v>198872.255</v>
      </c>
      <c r="L93">
        <v>201695.07500000001</v>
      </c>
      <c r="M93">
        <v>203283.40699999995</v>
      </c>
      <c r="N93">
        <v>205606.11000000002</v>
      </c>
      <c r="O93">
        <v>204505.36600000001</v>
      </c>
      <c r="P93">
        <v>203490.05600000004</v>
      </c>
      <c r="Q93">
        <v>209564.43800000002</v>
      </c>
      <c r="R93">
        <v>208191.97600000002</v>
      </c>
      <c r="S93">
        <v>209973.19199999998</v>
      </c>
      <c r="T93">
        <v>210932.88099999999</v>
      </c>
      <c r="U93">
        <v>214511.54199999999</v>
      </c>
      <c r="V93">
        <v>217750.209</v>
      </c>
      <c r="W93">
        <v>216866.08000000002</v>
      </c>
      <c r="X93">
        <v>216909.38399999996</v>
      </c>
      <c r="Y93">
        <v>221424.62099999996</v>
      </c>
      <c r="Z93">
        <v>218778.25499999998</v>
      </c>
      <c r="AA93">
        <v>224167.33499999999</v>
      </c>
      <c r="AB93">
        <v>223505.23099999997</v>
      </c>
      <c r="AC93">
        <v>223741.144</v>
      </c>
      <c r="AD93">
        <v>224614.54899999997</v>
      </c>
      <c r="AE93">
        <v>217528.05000000002</v>
      </c>
      <c r="AF93">
        <v>225128.08199999999</v>
      </c>
      <c r="AG93">
        <v>229919.557</v>
      </c>
      <c r="AH93">
        <v>229365.10400000002</v>
      </c>
      <c r="AI93">
        <v>232124.992</v>
      </c>
      <c r="AJ93">
        <v>229222.84700000001</v>
      </c>
      <c r="AK93">
        <v>232374.22999999998</v>
      </c>
      <c r="AL93">
        <v>230319.598</v>
      </c>
      <c r="AM93">
        <v>234176.02200000003</v>
      </c>
      <c r="AN93">
        <v>236479.12500000003</v>
      </c>
      <c r="AO93">
        <v>235095.51099999997</v>
      </c>
      <c r="AP93">
        <v>237855.125</v>
      </c>
      <c r="AQ93">
        <v>235445.14099999997</v>
      </c>
      <c r="AR93">
        <v>229450.85499999995</v>
      </c>
      <c r="AS93">
        <v>225630.24299999996</v>
      </c>
      <c r="AT93">
        <v>222324.67100000003</v>
      </c>
      <c r="AU93">
        <v>230822.82800000001</v>
      </c>
      <c r="AV93">
        <v>233524.65300000002</v>
      </c>
      <c r="AW93">
        <v>238636.98000000004</v>
      </c>
      <c r="AX93">
        <v>240475.60299999997</v>
      </c>
      <c r="AY93">
        <v>247951.83399999997</v>
      </c>
      <c r="AZ93">
        <v>243945.19200000001</v>
      </c>
      <c r="BA93">
        <v>241143.171</v>
      </c>
      <c r="BB93">
        <v>249122.62299999999</v>
      </c>
      <c r="BC93">
        <v>255519.82400000008</v>
      </c>
      <c r="BD93">
        <v>251180.91800000001</v>
      </c>
      <c r="BE93">
        <v>254134.43699999998</v>
      </c>
      <c r="BF93">
        <v>258280.30500000002</v>
      </c>
      <c r="BG93">
        <v>254010.75200000001</v>
      </c>
      <c r="BH93">
        <v>255829.16499999998</v>
      </c>
      <c r="BI93">
        <v>262129.36099999995</v>
      </c>
      <c r="BJ93">
        <v>259020.17999999996</v>
      </c>
      <c r="BK93">
        <v>256610.28899999996</v>
      </c>
      <c r="BL93">
        <v>262040.47359999994</v>
      </c>
      <c r="BM93">
        <v>261046.16330646837</v>
      </c>
      <c r="BN93">
        <v>264125.71333552082</v>
      </c>
      <c r="BO93">
        <v>264358.64876029629</v>
      </c>
      <c r="BP93">
        <v>265925.08733837813</v>
      </c>
      <c r="BQ93">
        <v>267794.50624449615</v>
      </c>
      <c r="BR93">
        <v>269738.38230167783</v>
      </c>
      <c r="BS93">
        <v>271695.96469739138</v>
      </c>
      <c r="BT93">
        <v>272721.50594660128</v>
      </c>
      <c r="BU93">
        <v>275119.67278595601</v>
      </c>
      <c r="BV93">
        <v>276495.27114988578</v>
      </c>
      <c r="BW93">
        <v>277877.74750563514</v>
      </c>
      <c r="BX93">
        <v>279267.13624316332</v>
      </c>
      <c r="BY93">
        <v>280663.47192437912</v>
      </c>
      <c r="BZ93">
        <v>282066.78928400099</v>
      </c>
      <c r="CA93">
        <v>283477.12323042098</v>
      </c>
      <c r="CB93">
        <v>284894.50884657307</v>
      </c>
      <c r="CC93">
        <v>286318.98139080591</v>
      </c>
      <c r="CD93">
        <v>287750.57629775989</v>
      </c>
      <c r="CE93">
        <v>289189.32917924866</v>
      </c>
      <c r="CF93">
        <v>290635.2758251449</v>
      </c>
      <c r="CG93">
        <v>292088.45220427058</v>
      </c>
      <c r="CH93">
        <v>293548.89446529187</v>
      </c>
      <c r="CI93">
        <v>295016.63893761829</v>
      </c>
      <c r="CJ93">
        <v>296491.72213230637</v>
      </c>
      <c r="CK93">
        <v>297974.18074296787</v>
      </c>
      <c r="CL93">
        <v>299464.05164668267</v>
      </c>
      <c r="CM93">
        <v>300961.37190491607</v>
      </c>
      <c r="CN93">
        <v>302466.17876444064</v>
      </c>
      <c r="CO93">
        <v>303978.50965826283</v>
      </c>
      <c r="CP93">
        <v>305498.40220655408</v>
      </c>
    </row>
    <row r="94" spans="1:94" x14ac:dyDescent="0.25">
      <c r="A94" t="s">
        <v>24</v>
      </c>
      <c r="B94" s="1" t="s">
        <v>26</v>
      </c>
      <c r="C94" t="s">
        <v>13</v>
      </c>
      <c r="D94" t="s">
        <v>361</v>
      </c>
      <c r="E94">
        <v>52581.746999999996</v>
      </c>
      <c r="F94">
        <v>55488.577999999994</v>
      </c>
      <c r="G94">
        <v>54993.341</v>
      </c>
      <c r="H94">
        <v>57760.764999999999</v>
      </c>
      <c r="I94">
        <v>57754.111000000004</v>
      </c>
      <c r="J94">
        <v>59713.72</v>
      </c>
      <c r="K94">
        <v>57701.396000000001</v>
      </c>
      <c r="L94">
        <v>60171.273000000001</v>
      </c>
      <c r="M94">
        <v>60007.116000000002</v>
      </c>
      <c r="N94">
        <v>61039.411</v>
      </c>
      <c r="O94">
        <v>61923.021999999997</v>
      </c>
      <c r="P94">
        <v>60727.213999999993</v>
      </c>
      <c r="Q94">
        <v>64873.756999999998</v>
      </c>
      <c r="R94">
        <v>64991.405000000013</v>
      </c>
      <c r="S94">
        <v>66244.555000000008</v>
      </c>
      <c r="T94">
        <v>66627.474000000002</v>
      </c>
      <c r="U94">
        <v>69047.362000000008</v>
      </c>
      <c r="V94">
        <v>71789.601999999999</v>
      </c>
      <c r="W94">
        <v>71624.185000000012</v>
      </c>
      <c r="X94">
        <v>73746.160999999993</v>
      </c>
      <c r="Y94">
        <v>75637.724000000002</v>
      </c>
      <c r="Z94">
        <v>73853.221999999994</v>
      </c>
      <c r="AA94">
        <v>76121.42300000001</v>
      </c>
      <c r="AB94">
        <v>77756.200000000012</v>
      </c>
      <c r="AC94">
        <v>79895.176999999996</v>
      </c>
      <c r="AD94">
        <v>80569.456999999995</v>
      </c>
      <c r="AE94">
        <v>78650.451000000001</v>
      </c>
      <c r="AF94">
        <v>82643.972999999998</v>
      </c>
      <c r="AG94">
        <v>83720.036999999997</v>
      </c>
      <c r="AH94">
        <v>83612.328999999998</v>
      </c>
      <c r="AI94">
        <v>83945.768000000011</v>
      </c>
      <c r="AJ94">
        <v>86627.631000000008</v>
      </c>
      <c r="AK94">
        <v>86952.937999999995</v>
      </c>
      <c r="AL94">
        <v>87436.709999999992</v>
      </c>
      <c r="AM94">
        <v>90814.87000000001</v>
      </c>
      <c r="AN94">
        <v>92176.291000000012</v>
      </c>
      <c r="AO94">
        <v>91751.592000000004</v>
      </c>
      <c r="AP94">
        <v>91732.712999999989</v>
      </c>
      <c r="AQ94">
        <v>95918.669000000009</v>
      </c>
      <c r="AR94">
        <v>81689.168000000005</v>
      </c>
      <c r="AS94">
        <v>82677.65300000002</v>
      </c>
      <c r="AT94">
        <v>83475.338000000003</v>
      </c>
      <c r="AU94">
        <v>85494.441000000006</v>
      </c>
      <c r="AV94">
        <v>86655.22</v>
      </c>
      <c r="AW94">
        <v>88719.743000000002</v>
      </c>
      <c r="AX94">
        <v>89738.855999999985</v>
      </c>
      <c r="AY94">
        <v>91744.191999999995</v>
      </c>
      <c r="AZ94">
        <v>94583.65400000001</v>
      </c>
      <c r="BA94">
        <v>96256.327999999994</v>
      </c>
      <c r="BB94">
        <v>100610.663</v>
      </c>
      <c r="BC94">
        <v>101366.32200000001</v>
      </c>
      <c r="BD94">
        <v>102722.34500000002</v>
      </c>
      <c r="BE94">
        <v>103983.08199999999</v>
      </c>
      <c r="BF94">
        <v>103156.80399999999</v>
      </c>
      <c r="BG94">
        <v>103099.77799999999</v>
      </c>
      <c r="BH94">
        <v>103324.658</v>
      </c>
      <c r="BI94">
        <v>109914.82699999999</v>
      </c>
      <c r="BJ94">
        <v>109906.73999999998</v>
      </c>
      <c r="BK94">
        <v>109423.162</v>
      </c>
      <c r="BL94">
        <v>110231.448</v>
      </c>
      <c r="BM94">
        <v>110337.27773218947</v>
      </c>
      <c r="BN94">
        <v>113527.10035825167</v>
      </c>
      <c r="BO94">
        <v>114204.15270975287</v>
      </c>
      <c r="BP94">
        <v>115016.43885835557</v>
      </c>
      <c r="BQ94">
        <v>115849.44200938143</v>
      </c>
      <c r="BR94">
        <v>116573.00078751054</v>
      </c>
      <c r="BS94">
        <v>117284.26833905133</v>
      </c>
      <c r="BT94">
        <v>117903.78647902919</v>
      </c>
      <c r="BU94">
        <v>118526.57703338281</v>
      </c>
      <c r="BV94">
        <v>119867.22751980663</v>
      </c>
      <c r="BW94">
        <v>120819.01377461375</v>
      </c>
      <c r="BX94">
        <v>121747.05380359096</v>
      </c>
      <c r="BY94">
        <v>122650.64284390848</v>
      </c>
      <c r="BZ94">
        <v>123529.07613269529</v>
      </c>
      <c r="CA94">
        <v>124381.64890713718</v>
      </c>
      <c r="CB94">
        <v>125207.65640437888</v>
      </c>
      <c r="CC94">
        <v>126006.39386159051</v>
      </c>
      <c r="CD94">
        <v>126777.1565159271</v>
      </c>
      <c r="CE94">
        <v>127519.23960455351</v>
      </c>
      <c r="CF94">
        <v>128231.9383646249</v>
      </c>
      <c r="CG94">
        <v>128914.54803330603</v>
      </c>
      <c r="CH94">
        <v>129566.36384775213</v>
      </c>
      <c r="CI94">
        <v>130186.68104513249</v>
      </c>
      <c r="CJ94">
        <v>130774.79486258865</v>
      </c>
      <c r="CK94">
        <v>131330.00053729894</v>
      </c>
      <c r="CL94">
        <v>131851.59330640984</v>
      </c>
      <c r="CM94">
        <v>132338.86840709028</v>
      </c>
      <c r="CN94">
        <v>132791.12107649591</v>
      </c>
      <c r="CO94">
        <v>133207.64655179097</v>
      </c>
      <c r="CP94">
        <v>133587.7400701312</v>
      </c>
    </row>
    <row r="95" spans="1:94" x14ac:dyDescent="0.25">
      <c r="A95" t="s">
        <v>24</v>
      </c>
      <c r="B95" s="1" t="s">
        <v>26</v>
      </c>
      <c r="C95" t="s">
        <v>14</v>
      </c>
      <c r="D95" t="s">
        <v>362</v>
      </c>
      <c r="E95">
        <v>24058.269860000004</v>
      </c>
      <c r="F95">
        <v>24777.868000000002</v>
      </c>
      <c r="G95">
        <v>24430.651430000002</v>
      </c>
      <c r="H95">
        <v>25110.26943</v>
      </c>
      <c r="I95">
        <v>25078.550429999999</v>
      </c>
      <c r="J95">
        <v>24196.967709999997</v>
      </c>
      <c r="K95">
        <v>25187.183710000001</v>
      </c>
      <c r="L95">
        <v>24908.106</v>
      </c>
      <c r="M95">
        <v>25057.215470000003</v>
      </c>
      <c r="N95">
        <v>25425.437329999997</v>
      </c>
      <c r="O95">
        <v>24821.82718</v>
      </c>
      <c r="P95">
        <v>25985.578730000001</v>
      </c>
      <c r="Q95">
        <v>24722.785680000001</v>
      </c>
      <c r="R95">
        <v>26237.303189999999</v>
      </c>
      <c r="S95">
        <v>26425.840619999999</v>
      </c>
      <c r="T95">
        <v>26991.6119</v>
      </c>
      <c r="U95">
        <v>26334.177380000001</v>
      </c>
      <c r="V95">
        <v>26868.68001</v>
      </c>
      <c r="W95">
        <v>26670.629509999999</v>
      </c>
      <c r="X95">
        <v>27080.176150000003</v>
      </c>
      <c r="Y95">
        <v>27260.80099</v>
      </c>
      <c r="Z95">
        <v>27692.630529999999</v>
      </c>
      <c r="AA95">
        <v>28150.3681</v>
      </c>
      <c r="AB95">
        <v>26536.046579999998</v>
      </c>
      <c r="AC95">
        <v>29665.90725</v>
      </c>
      <c r="AD95">
        <v>29597.701920000003</v>
      </c>
      <c r="AE95">
        <v>29608.593710000001</v>
      </c>
      <c r="AF95">
        <v>30899.06465</v>
      </c>
      <c r="AG95">
        <v>31035.05978</v>
      </c>
      <c r="AH95">
        <v>32868.753139999993</v>
      </c>
      <c r="AI95">
        <v>32216.604499999998</v>
      </c>
      <c r="AJ95">
        <v>35278.100999999995</v>
      </c>
      <c r="AK95">
        <v>35922.043999999994</v>
      </c>
      <c r="AL95">
        <v>34642.175000000003</v>
      </c>
      <c r="AM95">
        <v>33960.975000000006</v>
      </c>
      <c r="AN95">
        <v>34045.823000000004</v>
      </c>
      <c r="AO95">
        <v>33917.987600000008</v>
      </c>
      <c r="AP95">
        <v>33994.886000000006</v>
      </c>
      <c r="AQ95">
        <v>33192.161</v>
      </c>
      <c r="AR95">
        <v>33000.417000000001</v>
      </c>
      <c r="AS95">
        <v>33455.913</v>
      </c>
      <c r="AT95">
        <v>34432.885999999999</v>
      </c>
      <c r="AU95">
        <v>33580.940999999999</v>
      </c>
      <c r="AV95">
        <v>33724.254999999997</v>
      </c>
      <c r="AW95">
        <v>35047.155000000006</v>
      </c>
      <c r="AX95">
        <v>32774.029000000002</v>
      </c>
      <c r="AY95">
        <v>31890.735000000001</v>
      </c>
      <c r="AZ95">
        <v>29041.445000000003</v>
      </c>
      <c r="BA95">
        <v>29171.082999999999</v>
      </c>
      <c r="BB95">
        <v>30913.727999999999</v>
      </c>
      <c r="BC95">
        <v>30145.512000000002</v>
      </c>
      <c r="BD95">
        <v>29225.808999999997</v>
      </c>
      <c r="BE95">
        <v>30248.564000000002</v>
      </c>
      <c r="BF95">
        <v>30344.565999999995</v>
      </c>
      <c r="BG95">
        <v>27742.703000000005</v>
      </c>
      <c r="BH95">
        <v>27865.258000000002</v>
      </c>
      <c r="BI95">
        <v>27984.325999999997</v>
      </c>
      <c r="BJ95">
        <v>27879.081999999999</v>
      </c>
      <c r="BK95">
        <v>30061.168999999998</v>
      </c>
      <c r="BL95">
        <v>30892.615000000002</v>
      </c>
      <c r="BM95">
        <v>29286.315537793496</v>
      </c>
      <c r="BN95">
        <v>28070.068061278951</v>
      </c>
      <c r="BO95">
        <v>28406.140510115918</v>
      </c>
      <c r="BP95">
        <v>28034.788528237081</v>
      </c>
      <c r="BQ95">
        <v>27670.460006887675</v>
      </c>
      <c r="BR95">
        <v>27311.83848612638</v>
      </c>
      <c r="BS95">
        <v>26950.592909471394</v>
      </c>
      <c r="BT95">
        <v>26908.647355679102</v>
      </c>
      <c r="BU95">
        <v>26769.251028367955</v>
      </c>
      <c r="BV95">
        <v>26816.282643811912</v>
      </c>
      <c r="BW95">
        <v>26863.396890363067</v>
      </c>
      <c r="BX95">
        <v>26910.593913198223</v>
      </c>
      <c r="BY95">
        <v>26957.873857749259</v>
      </c>
      <c r="BZ95">
        <v>27005.23686970356</v>
      </c>
      <c r="CA95">
        <v>27052.683095004482</v>
      </c>
      <c r="CB95">
        <v>27100.212679851778</v>
      </c>
      <c r="CC95">
        <v>27147.825770702082</v>
      </c>
      <c r="CD95">
        <v>27195.522514269323</v>
      </c>
      <c r="CE95">
        <v>27243.303057525212</v>
      </c>
      <c r="CF95">
        <v>27291.167547699661</v>
      </c>
      <c r="CG95">
        <v>27339.11613228127</v>
      </c>
      <c r="CH95">
        <v>27387.148959017755</v>
      </c>
      <c r="CI95">
        <v>27435.266175916426</v>
      </c>
      <c r="CJ95">
        <v>27483.467931244613</v>
      </c>
      <c r="CK95">
        <v>27531.754373530162</v>
      </c>
      <c r="CL95">
        <v>27580.125651561855</v>
      </c>
      <c r="CM95">
        <v>27628.581914389888</v>
      </c>
      <c r="CN95">
        <v>27677.123311326337</v>
      </c>
      <c r="CO95">
        <v>27725.749991945595</v>
      </c>
      <c r="CP95">
        <v>27774.462106084862</v>
      </c>
    </row>
    <row r="96" spans="1:94" x14ac:dyDescent="0.25">
      <c r="A96" t="s">
        <v>24</v>
      </c>
      <c r="B96" s="1" t="s">
        <v>26</v>
      </c>
      <c r="C96" t="s">
        <v>15</v>
      </c>
      <c r="D96" t="s">
        <v>363</v>
      </c>
      <c r="E96">
        <v>32816.048999999999</v>
      </c>
      <c r="F96">
        <v>32161.815000000002</v>
      </c>
      <c r="G96">
        <v>32485.386999999999</v>
      </c>
      <c r="H96">
        <v>32622.120999999999</v>
      </c>
      <c r="I96">
        <v>31816.657999999996</v>
      </c>
      <c r="J96">
        <v>31596.319</v>
      </c>
      <c r="K96">
        <v>31076.640000000003</v>
      </c>
      <c r="L96">
        <v>30828.507999999998</v>
      </c>
      <c r="M96">
        <v>30429.123000000003</v>
      </c>
      <c r="N96">
        <v>29262.631000000001</v>
      </c>
      <c r="O96">
        <v>29719.309000000001</v>
      </c>
      <c r="P96">
        <v>29699.135999999999</v>
      </c>
      <c r="Q96">
        <v>28746.089</v>
      </c>
      <c r="R96">
        <v>28786.161</v>
      </c>
      <c r="S96">
        <v>28837.858</v>
      </c>
      <c r="T96">
        <v>28849.397000000004</v>
      </c>
      <c r="U96">
        <v>28633.110000000004</v>
      </c>
      <c r="V96">
        <v>28273.477999999999</v>
      </c>
      <c r="W96">
        <v>28021.069</v>
      </c>
      <c r="X96">
        <v>28165.534000000003</v>
      </c>
      <c r="Y96">
        <v>27727.292999999998</v>
      </c>
      <c r="Z96">
        <v>27641.884000000002</v>
      </c>
      <c r="AA96">
        <v>27939.339</v>
      </c>
      <c r="AB96">
        <v>28321.352999999999</v>
      </c>
      <c r="AC96">
        <v>28557.901000000002</v>
      </c>
      <c r="AD96">
        <v>28542.966</v>
      </c>
      <c r="AE96">
        <v>28144.403000000002</v>
      </c>
      <c r="AF96">
        <v>28350.233</v>
      </c>
      <c r="AG96">
        <v>28670.965</v>
      </c>
      <c r="AH96">
        <v>27115.769</v>
      </c>
      <c r="AI96">
        <v>27658.149000000001</v>
      </c>
      <c r="AJ96">
        <v>126105.781</v>
      </c>
      <c r="AK96">
        <v>128790.656</v>
      </c>
      <c r="AL96">
        <v>122365.08500000001</v>
      </c>
      <c r="AM96">
        <v>121412.44899999999</v>
      </c>
      <c r="AN96">
        <v>115519.40899999999</v>
      </c>
      <c r="AO96">
        <v>116320.10399999998</v>
      </c>
      <c r="AP96">
        <v>101904.133</v>
      </c>
      <c r="AQ96">
        <v>103580.773</v>
      </c>
      <c r="AR96">
        <v>106035.13800000001</v>
      </c>
      <c r="AS96">
        <v>109773.152</v>
      </c>
      <c r="AT96">
        <v>108081.86199999999</v>
      </c>
      <c r="AU96">
        <v>101214.22500000001</v>
      </c>
      <c r="AV96">
        <v>108495.053</v>
      </c>
      <c r="AW96">
        <v>108951.52499999999</v>
      </c>
      <c r="AX96">
        <v>108871.95500000002</v>
      </c>
      <c r="AY96">
        <v>105757.461</v>
      </c>
      <c r="AZ96">
        <v>115225.04700000001</v>
      </c>
      <c r="BA96">
        <v>112137.14699999998</v>
      </c>
      <c r="BB96">
        <v>101318.76999999999</v>
      </c>
      <c r="BC96">
        <v>114345.943</v>
      </c>
      <c r="BD96">
        <v>109789.30099999998</v>
      </c>
      <c r="BE96">
        <v>114464.27200000001</v>
      </c>
      <c r="BF96">
        <v>116173.288</v>
      </c>
      <c r="BG96">
        <v>117068.41200000001</v>
      </c>
      <c r="BH96">
        <v>119372.49299999999</v>
      </c>
      <c r="BI96">
        <v>120581.67899999999</v>
      </c>
      <c r="BJ96">
        <v>120234.667</v>
      </c>
      <c r="BK96">
        <v>122765.902</v>
      </c>
      <c r="BL96">
        <v>122673.26299999999</v>
      </c>
      <c r="BM96">
        <v>123575.5474497282</v>
      </c>
      <c r="BN96">
        <v>120662.68167299571</v>
      </c>
      <c r="BO96">
        <v>121620.77365783759</v>
      </c>
      <c r="BP96">
        <v>123487.49818934503</v>
      </c>
      <c r="BQ96">
        <v>125985.56169183009</v>
      </c>
      <c r="BR96">
        <v>128294.60146903635</v>
      </c>
      <c r="BS96">
        <v>130969.184227901</v>
      </c>
      <c r="BT96">
        <v>133695.91584631868</v>
      </c>
      <c r="BU96">
        <v>131283.5261239986</v>
      </c>
      <c r="BV96">
        <v>131689.63816916462</v>
      </c>
      <c r="BW96">
        <v>132080.92717377716</v>
      </c>
      <c r="BX96">
        <v>132447.34226053162</v>
      </c>
      <c r="BY96">
        <v>132778.83255173743</v>
      </c>
      <c r="BZ96">
        <v>133065.34716986064</v>
      </c>
      <c r="CA96">
        <v>133296.83523743652</v>
      </c>
      <c r="CB96">
        <v>133463.24587679078</v>
      </c>
      <c r="CC96">
        <v>133554.52821055887</v>
      </c>
      <c r="CD96">
        <v>133560.63136110303</v>
      </c>
      <c r="CE96">
        <v>133471.50445095124</v>
      </c>
      <c r="CF96">
        <v>133910.74365446655</v>
      </c>
      <c r="CG96">
        <v>134270.95847677815</v>
      </c>
      <c r="CH96">
        <v>134543.68502107274</v>
      </c>
      <c r="CI96">
        <v>134720.45939044704</v>
      </c>
      <c r="CJ96">
        <v>134792.8176880281</v>
      </c>
      <c r="CK96">
        <v>134752.29601694286</v>
      </c>
      <c r="CL96">
        <v>134590.4304802414</v>
      </c>
      <c r="CM96">
        <v>134298.7571811571</v>
      </c>
      <c r="CN96">
        <v>133868.81222281468</v>
      </c>
      <c r="CO96">
        <v>133292.13170829209</v>
      </c>
      <c r="CP96">
        <v>132560.25174074122</v>
      </c>
    </row>
    <row r="97" spans="1:94" x14ac:dyDescent="0.25">
      <c r="A97" t="s">
        <v>24</v>
      </c>
      <c r="B97" s="1" t="s">
        <v>26</v>
      </c>
      <c r="C97" t="s">
        <v>16</v>
      </c>
      <c r="D97" t="s">
        <v>364</v>
      </c>
      <c r="E97">
        <v>9132.3389999999999</v>
      </c>
      <c r="F97">
        <v>9316.6270000000004</v>
      </c>
      <c r="G97">
        <v>9398.607</v>
      </c>
      <c r="H97">
        <v>9638.759</v>
      </c>
      <c r="I97">
        <v>9820.2390000000014</v>
      </c>
      <c r="J97">
        <v>9791.1360000000022</v>
      </c>
      <c r="K97">
        <v>10021.007</v>
      </c>
      <c r="L97">
        <v>10187.002</v>
      </c>
      <c r="M97">
        <v>10048.938999999998</v>
      </c>
      <c r="N97">
        <v>10244.977999999999</v>
      </c>
      <c r="O97">
        <v>10345.371999999999</v>
      </c>
      <c r="P97">
        <v>10337.651999999998</v>
      </c>
      <c r="Q97">
        <v>10354.877</v>
      </c>
      <c r="R97">
        <v>10438.530000000001</v>
      </c>
      <c r="S97">
        <v>10322.855</v>
      </c>
      <c r="T97">
        <v>10549.280999999999</v>
      </c>
      <c r="U97">
        <v>10501.107</v>
      </c>
      <c r="V97">
        <v>10658.941999999999</v>
      </c>
      <c r="W97">
        <v>10715.078</v>
      </c>
      <c r="X97">
        <v>10802.11</v>
      </c>
      <c r="Y97">
        <v>10770.388999999999</v>
      </c>
      <c r="Z97">
        <v>10918.84914</v>
      </c>
      <c r="AA97">
        <v>10883.40055</v>
      </c>
      <c r="AB97">
        <v>11142.445</v>
      </c>
      <c r="AC97">
        <v>11227.374</v>
      </c>
      <c r="AD97">
        <v>11177.203000000001</v>
      </c>
      <c r="AE97">
        <v>11017.603000000001</v>
      </c>
      <c r="AF97">
        <v>10960.685000000001</v>
      </c>
      <c r="AG97">
        <v>10855.635</v>
      </c>
      <c r="AH97">
        <v>10732.593000000001</v>
      </c>
      <c r="AI97">
        <v>10272.11</v>
      </c>
      <c r="AJ97">
        <v>12951.802</v>
      </c>
      <c r="AK97">
        <v>12307.111000000001</v>
      </c>
      <c r="AL97">
        <v>11938.3</v>
      </c>
      <c r="AM97">
        <v>11704.626</v>
      </c>
      <c r="AN97">
        <v>12114.594000000001</v>
      </c>
      <c r="AO97">
        <v>12689.95</v>
      </c>
      <c r="AP97">
        <v>12756.844999999999</v>
      </c>
      <c r="AQ97">
        <v>12202.136999999999</v>
      </c>
      <c r="AR97">
        <v>11961.093999999999</v>
      </c>
      <c r="AS97">
        <v>11444.928999999998</v>
      </c>
      <c r="AT97">
        <v>11569.046999999999</v>
      </c>
      <c r="AU97">
        <v>11446.798999999999</v>
      </c>
      <c r="AV97">
        <v>11488.347</v>
      </c>
      <c r="AW97">
        <v>11368.437</v>
      </c>
      <c r="AX97">
        <v>11249.677</v>
      </c>
      <c r="AY97">
        <v>11352.753000000001</v>
      </c>
      <c r="AZ97">
        <v>11851.291999999999</v>
      </c>
      <c r="BA97">
        <v>11716.116999999998</v>
      </c>
      <c r="BB97">
        <v>11621.044</v>
      </c>
      <c r="BC97">
        <v>11836.699000000001</v>
      </c>
      <c r="BD97">
        <v>11991.602999999999</v>
      </c>
      <c r="BE97">
        <v>11970.831</v>
      </c>
      <c r="BF97">
        <v>12257.673999999999</v>
      </c>
      <c r="BG97">
        <v>12241.514999999999</v>
      </c>
      <c r="BH97">
        <v>12446.589</v>
      </c>
      <c r="BI97">
        <v>12234.1</v>
      </c>
      <c r="BJ97">
        <v>12134.806</v>
      </c>
      <c r="BK97">
        <v>12255.017500000002</v>
      </c>
      <c r="BL97">
        <v>11949.973749999999</v>
      </c>
      <c r="BM97">
        <v>12279.450285313782</v>
      </c>
      <c r="BN97">
        <v>12336.48065058732</v>
      </c>
      <c r="BO97">
        <v>12280.702389982604</v>
      </c>
      <c r="BP97">
        <v>12296.407955758033</v>
      </c>
      <c r="BQ97">
        <v>12314.412237431434</v>
      </c>
      <c r="BR97">
        <v>12334.473273380418</v>
      </c>
      <c r="BS97">
        <v>12354.452234336553</v>
      </c>
      <c r="BT97">
        <v>12400.192160652339</v>
      </c>
      <c r="BU97">
        <v>12488.540703610703</v>
      </c>
      <c r="BV97">
        <v>12530.979977184103</v>
      </c>
      <c r="BW97">
        <v>12573.419250757504</v>
      </c>
      <c r="BX97">
        <v>12615.858524330904</v>
      </c>
      <c r="BY97">
        <v>12658.297797904306</v>
      </c>
      <c r="BZ97">
        <v>12700.737071477706</v>
      </c>
      <c r="CA97">
        <v>12743.176345051108</v>
      </c>
      <c r="CB97">
        <v>12785.615618624508</v>
      </c>
      <c r="CC97">
        <v>12828.05489219791</v>
      </c>
      <c r="CD97">
        <v>12870.49416577131</v>
      </c>
      <c r="CE97">
        <v>12912.933439344712</v>
      </c>
      <c r="CF97">
        <v>12955.372712918097</v>
      </c>
      <c r="CG97">
        <v>12997.811986491499</v>
      </c>
      <c r="CH97">
        <v>13040.251260064899</v>
      </c>
      <c r="CI97">
        <v>13082.690533638301</v>
      </c>
      <c r="CJ97">
        <v>13125.129807211701</v>
      </c>
      <c r="CK97">
        <v>13167.569080785102</v>
      </c>
      <c r="CL97">
        <v>13210.008354358502</v>
      </c>
      <c r="CM97">
        <v>13252.447627931904</v>
      </c>
      <c r="CN97">
        <v>13294.886901505304</v>
      </c>
      <c r="CO97">
        <v>13337.326175078706</v>
      </c>
      <c r="CP97">
        <v>13379.765448652106</v>
      </c>
    </row>
    <row r="98" spans="1:94" x14ac:dyDescent="0.25">
      <c r="A98" t="s">
        <v>24</v>
      </c>
      <c r="B98" s="1" t="s">
        <v>26</v>
      </c>
      <c r="C98" t="s">
        <v>17</v>
      </c>
      <c r="D98" t="s">
        <v>365</v>
      </c>
      <c r="E98">
        <v>31246.743000000002</v>
      </c>
      <c r="F98">
        <v>31743.962</v>
      </c>
      <c r="G98">
        <v>31226.572</v>
      </c>
      <c r="H98">
        <v>30655.638000000006</v>
      </c>
      <c r="I98">
        <v>30309.64</v>
      </c>
      <c r="J98">
        <v>29746.937999999998</v>
      </c>
      <c r="K98">
        <v>29618.238999999998</v>
      </c>
      <c r="L98">
        <v>29722.940999999999</v>
      </c>
      <c r="M98">
        <v>29305.023999999998</v>
      </c>
      <c r="N98">
        <v>29346.324999999997</v>
      </c>
      <c r="O98">
        <v>28542.084000000003</v>
      </c>
      <c r="P98">
        <v>28498.450999999997</v>
      </c>
      <c r="Q98">
        <v>28017.145999999997</v>
      </c>
      <c r="R98">
        <v>28357.074999999997</v>
      </c>
      <c r="S98">
        <v>28304.824999999997</v>
      </c>
      <c r="T98">
        <v>28274.435999999998</v>
      </c>
      <c r="U98">
        <v>27113.307999999997</v>
      </c>
      <c r="V98">
        <v>28195.443999999996</v>
      </c>
      <c r="W98">
        <v>27561.051999999996</v>
      </c>
      <c r="X98">
        <v>29034.830999999998</v>
      </c>
      <c r="Y98">
        <v>29549.81</v>
      </c>
      <c r="Z98">
        <v>29835.364000000001</v>
      </c>
      <c r="AA98">
        <v>29559.929</v>
      </c>
      <c r="AB98">
        <v>29603.876</v>
      </c>
      <c r="AC98">
        <v>30557.293999999998</v>
      </c>
      <c r="AD98">
        <v>30650.503000000001</v>
      </c>
      <c r="AE98">
        <v>30961.64</v>
      </c>
      <c r="AF98">
        <v>30486.190999999999</v>
      </c>
      <c r="AG98">
        <v>30567.504000000001</v>
      </c>
      <c r="AH98">
        <v>30077.478000000003</v>
      </c>
      <c r="AI98">
        <v>29717.565999999999</v>
      </c>
      <c r="AJ98">
        <v>33944.025999999998</v>
      </c>
      <c r="AK98">
        <v>33109.356</v>
      </c>
      <c r="AL98">
        <v>32629.622000000003</v>
      </c>
      <c r="AM98">
        <v>32650.474999999999</v>
      </c>
      <c r="AN98">
        <v>32816.661999999997</v>
      </c>
      <c r="AO98">
        <v>32998.120999999999</v>
      </c>
      <c r="AP98">
        <v>32433.945</v>
      </c>
      <c r="AQ98">
        <v>31967.083999999995</v>
      </c>
      <c r="AR98">
        <v>30960.629000000001</v>
      </c>
      <c r="AS98">
        <v>30338.760999999999</v>
      </c>
      <c r="AT98">
        <v>30553.094000000001</v>
      </c>
      <c r="AU98">
        <v>30330.351999999999</v>
      </c>
      <c r="AV98">
        <v>30275.536</v>
      </c>
      <c r="AW98">
        <v>29634.906999999999</v>
      </c>
      <c r="AX98">
        <v>29402.824999999997</v>
      </c>
      <c r="AY98">
        <v>29093.413999999997</v>
      </c>
      <c r="AZ98">
        <v>29665.288</v>
      </c>
      <c r="BA98">
        <v>28655.616000000002</v>
      </c>
      <c r="BB98">
        <v>28199.962</v>
      </c>
      <c r="BC98">
        <v>28284.149999999998</v>
      </c>
      <c r="BD98">
        <v>27785.788</v>
      </c>
      <c r="BE98">
        <v>28004.661</v>
      </c>
      <c r="BF98">
        <v>27654.881000000001</v>
      </c>
      <c r="BG98">
        <v>27588.673999999999</v>
      </c>
      <c r="BH98">
        <v>27591.073999999997</v>
      </c>
      <c r="BI98">
        <v>27379.177000000003</v>
      </c>
      <c r="BJ98">
        <v>26854.601999999999</v>
      </c>
      <c r="BK98">
        <v>26678.711000000003</v>
      </c>
      <c r="BL98">
        <v>25564.297630033878</v>
      </c>
      <c r="BM98">
        <v>25260.319177409478</v>
      </c>
      <c r="BN98">
        <v>25897.076716351959</v>
      </c>
      <c r="BO98">
        <v>25742.527644813825</v>
      </c>
      <c r="BP98">
        <v>25431.570629615846</v>
      </c>
      <c r="BQ98">
        <v>25126.926815658633</v>
      </c>
      <c r="BR98">
        <v>24827.52290009414</v>
      </c>
      <c r="BS98">
        <v>24525.621485069467</v>
      </c>
      <c r="BT98">
        <v>24421.906366157848</v>
      </c>
      <c r="BU98">
        <v>24122.917496909278</v>
      </c>
      <c r="BV98">
        <v>23931.228397074821</v>
      </c>
      <c r="BW98">
        <v>23743.562543190477</v>
      </c>
      <c r="BX98">
        <v>23559.919935251044</v>
      </c>
      <c r="BY98">
        <v>23380.300573259985</v>
      </c>
      <c r="BZ98">
        <v>23204.704457219043</v>
      </c>
      <c r="CA98">
        <v>23033.131587121268</v>
      </c>
      <c r="CB98">
        <v>22865.581962975346</v>
      </c>
      <c r="CC98">
        <v>22702.055584774331</v>
      </c>
      <c r="CD98">
        <v>22542.552452519954</v>
      </c>
      <c r="CE98">
        <v>22387.07256621743</v>
      </c>
      <c r="CF98">
        <v>22235.615925858077</v>
      </c>
      <c r="CG98">
        <v>22088.182531447099</v>
      </c>
      <c r="CH98">
        <v>21944.772382986237</v>
      </c>
      <c r="CI98">
        <v>21805.385480470282</v>
      </c>
      <c r="CJ98">
        <v>21670.021823906176</v>
      </c>
      <c r="CK98">
        <v>21538.681413285241</v>
      </c>
      <c r="CL98">
        <v>21411.364248610949</v>
      </c>
      <c r="CM98">
        <v>21288.070329888506</v>
      </c>
      <c r="CN98">
        <v>21168.799657110969</v>
      </c>
      <c r="CO98">
        <v>21053.552230280075</v>
      </c>
      <c r="CP98">
        <v>20942.328049401029</v>
      </c>
    </row>
    <row r="99" spans="1:94" x14ac:dyDescent="0.25">
      <c r="A99" t="s">
        <v>24</v>
      </c>
      <c r="B99" s="1" t="s">
        <v>26</v>
      </c>
      <c r="C99" t="s">
        <v>18</v>
      </c>
      <c r="D99" t="s">
        <v>366</v>
      </c>
      <c r="E99">
        <v>26174.528999999999</v>
      </c>
      <c r="F99">
        <v>26555.478999999999</v>
      </c>
      <c r="G99">
        <v>26285.716</v>
      </c>
      <c r="H99">
        <v>26297.429000000004</v>
      </c>
      <c r="I99">
        <v>25980.327000000001</v>
      </c>
      <c r="J99">
        <v>25571.913</v>
      </c>
      <c r="K99">
        <v>25617.578999999998</v>
      </c>
      <c r="L99">
        <v>25672.400999999998</v>
      </c>
      <c r="M99">
        <v>25572.845000000001</v>
      </c>
      <c r="N99">
        <v>25478.490999999998</v>
      </c>
      <c r="O99">
        <v>25761.900999999998</v>
      </c>
      <c r="P99">
        <v>25845.957999999999</v>
      </c>
      <c r="Q99">
        <v>25968.929000000004</v>
      </c>
      <c r="R99">
        <v>26065.164000000001</v>
      </c>
      <c r="S99">
        <v>25952.41</v>
      </c>
      <c r="T99">
        <v>25884.933999999997</v>
      </c>
      <c r="U99">
        <v>25972.186000000002</v>
      </c>
      <c r="V99">
        <v>26022.861999999994</v>
      </c>
      <c r="W99">
        <v>25739.901000000005</v>
      </c>
      <c r="X99">
        <v>25868.682000000001</v>
      </c>
      <c r="Y99">
        <v>25693.153000000002</v>
      </c>
      <c r="Z99">
        <v>25805.871999999999</v>
      </c>
      <c r="AA99">
        <v>25429.284</v>
      </c>
      <c r="AB99">
        <v>25901.996000000003</v>
      </c>
      <c r="AC99">
        <v>26415.678</v>
      </c>
      <c r="AD99">
        <v>26291.228999999999</v>
      </c>
      <c r="AE99">
        <v>26729.377</v>
      </c>
      <c r="AF99">
        <v>26559.105</v>
      </c>
      <c r="AG99">
        <v>26668.564999999995</v>
      </c>
      <c r="AH99">
        <v>26442.2745</v>
      </c>
      <c r="AI99">
        <v>25810.102799999997</v>
      </c>
      <c r="AJ99">
        <v>25904.107949999998</v>
      </c>
      <c r="AK99">
        <v>24344.816129999999</v>
      </c>
      <c r="AL99">
        <v>24267.692420000003</v>
      </c>
      <c r="AM99">
        <v>24634.615419999998</v>
      </c>
      <c r="AN99">
        <v>25204.020679999994</v>
      </c>
      <c r="AO99">
        <v>26112.246969999997</v>
      </c>
      <c r="AP99">
        <v>26408.428150000003</v>
      </c>
      <c r="AQ99">
        <v>26037.208550000003</v>
      </c>
      <c r="AR99">
        <v>25808.932000000001</v>
      </c>
      <c r="AS99">
        <v>25563.844000000001</v>
      </c>
      <c r="AT99">
        <v>25775.749</v>
      </c>
      <c r="AU99">
        <v>25383.417000000005</v>
      </c>
      <c r="AV99">
        <v>25787.798000000003</v>
      </c>
      <c r="AW99">
        <v>25603.256000000001</v>
      </c>
      <c r="AX99">
        <v>25380.243999999999</v>
      </c>
      <c r="AY99">
        <v>25327.408000000003</v>
      </c>
      <c r="AZ99">
        <v>25922.245999999999</v>
      </c>
      <c r="BA99">
        <v>25935.768</v>
      </c>
      <c r="BB99">
        <v>25587.692000000003</v>
      </c>
      <c r="BC99">
        <v>25279.097999999998</v>
      </c>
      <c r="BD99">
        <v>25259.131999999998</v>
      </c>
      <c r="BE99">
        <v>25381.413999999997</v>
      </c>
      <c r="BF99">
        <v>25495.368999999999</v>
      </c>
      <c r="BG99">
        <v>25460.473999999998</v>
      </c>
      <c r="BH99">
        <v>25427.17</v>
      </c>
      <c r="BI99">
        <v>25290.297999999995</v>
      </c>
      <c r="BJ99">
        <v>24670.644000000004</v>
      </c>
      <c r="BK99">
        <v>24447.848999999998</v>
      </c>
      <c r="BL99">
        <v>23927.218000000001</v>
      </c>
      <c r="BM99">
        <v>23974.548684376718</v>
      </c>
      <c r="BN99">
        <v>23608.55537999337</v>
      </c>
      <c r="BO99">
        <v>23951.458550126594</v>
      </c>
      <c r="BP99">
        <v>23876.537951912342</v>
      </c>
      <c r="BQ99">
        <v>23761.996567023063</v>
      </c>
      <c r="BR99">
        <v>23657.368227768166</v>
      </c>
      <c r="BS99">
        <v>23554.011443054686</v>
      </c>
      <c r="BT99">
        <v>23458.821629024442</v>
      </c>
      <c r="BU99">
        <v>23356.439309580815</v>
      </c>
      <c r="BV99">
        <v>23348.862109580812</v>
      </c>
      <c r="BW99">
        <v>23341.284909580812</v>
      </c>
      <c r="BX99">
        <v>23333.707709580809</v>
      </c>
      <c r="BY99">
        <v>23326.130509580809</v>
      </c>
      <c r="BZ99">
        <v>23318.55330958081</v>
      </c>
      <c r="CA99">
        <v>23310.976109580813</v>
      </c>
      <c r="CB99">
        <v>23303.398909580814</v>
      </c>
      <c r="CC99">
        <v>23295.821709580814</v>
      </c>
      <c r="CD99">
        <v>23288.244509580814</v>
      </c>
      <c r="CE99">
        <v>23280.667309580815</v>
      </c>
      <c r="CF99">
        <v>23273.090109580811</v>
      </c>
      <c r="CG99">
        <v>23265.512909580812</v>
      </c>
      <c r="CH99">
        <v>23257.935709580808</v>
      </c>
      <c r="CI99">
        <v>23250.358509580808</v>
      </c>
      <c r="CJ99">
        <v>23242.781309580812</v>
      </c>
      <c r="CK99">
        <v>23235.204109580813</v>
      </c>
      <c r="CL99">
        <v>23227.626909580813</v>
      </c>
      <c r="CM99">
        <v>23220.049709580813</v>
      </c>
      <c r="CN99">
        <v>23212.472509580813</v>
      </c>
      <c r="CO99">
        <v>23204.895309580814</v>
      </c>
      <c r="CP99">
        <v>23197.31810958081</v>
      </c>
    </row>
    <row r="100" spans="1:94" x14ac:dyDescent="0.25">
      <c r="A100" t="s">
        <v>24</v>
      </c>
      <c r="B100" s="1" t="s">
        <v>26</v>
      </c>
      <c r="C100" t="s">
        <v>19</v>
      </c>
      <c r="D100" t="s">
        <v>367</v>
      </c>
      <c r="E100">
        <v>9450.4760000000006</v>
      </c>
      <c r="F100">
        <v>10199.324000000002</v>
      </c>
      <c r="G100">
        <v>10286.094999999999</v>
      </c>
      <c r="H100">
        <v>10953.974</v>
      </c>
      <c r="I100">
        <v>10943.016</v>
      </c>
      <c r="J100">
        <v>12656.606999999998</v>
      </c>
      <c r="K100">
        <v>13044.690999999997</v>
      </c>
      <c r="L100">
        <v>15383.932999999999</v>
      </c>
      <c r="M100">
        <v>14109.562000000002</v>
      </c>
      <c r="N100">
        <v>11974.970000000001</v>
      </c>
      <c r="O100">
        <v>13204.124</v>
      </c>
      <c r="P100">
        <v>13272.957</v>
      </c>
      <c r="Q100">
        <v>14473.615000000002</v>
      </c>
      <c r="R100">
        <v>13335.048999999997</v>
      </c>
      <c r="S100">
        <v>14261.107</v>
      </c>
      <c r="T100">
        <v>14550.726999999999</v>
      </c>
      <c r="U100">
        <v>16230.223</v>
      </c>
      <c r="V100">
        <v>16742.949000000001</v>
      </c>
      <c r="W100">
        <v>17296.218000000004</v>
      </c>
      <c r="X100">
        <v>17388.463000000003</v>
      </c>
      <c r="Y100">
        <v>18775.024999999998</v>
      </c>
      <c r="Z100">
        <v>18135.908000000003</v>
      </c>
      <c r="AA100">
        <v>21029.074999999993</v>
      </c>
      <c r="AB100">
        <v>20386.123999999996</v>
      </c>
      <c r="AC100">
        <v>20196.022000000001</v>
      </c>
      <c r="AD100">
        <v>19084.590559999997</v>
      </c>
      <c r="AE100">
        <v>17401.940000000002</v>
      </c>
      <c r="AF100">
        <v>16844.370999999999</v>
      </c>
      <c r="AG100">
        <v>16524.210000000003</v>
      </c>
      <c r="AH100">
        <v>16654.565999999999</v>
      </c>
      <c r="AI100">
        <v>15434.397999999999</v>
      </c>
      <c r="AJ100">
        <v>16979.580999999998</v>
      </c>
      <c r="AK100">
        <v>17342.855000000003</v>
      </c>
      <c r="AL100">
        <v>16592.736000000001</v>
      </c>
      <c r="AM100">
        <v>18949.260999999999</v>
      </c>
      <c r="AN100">
        <v>21093.051999999996</v>
      </c>
      <c r="AO100">
        <v>21128.655000000002</v>
      </c>
      <c r="AP100">
        <v>22490.662000000004</v>
      </c>
      <c r="AQ100">
        <v>23194.077000000001</v>
      </c>
      <c r="AR100">
        <v>23045.969999999998</v>
      </c>
      <c r="AS100">
        <v>22882.724000000002</v>
      </c>
      <c r="AT100">
        <v>22682.399000000001</v>
      </c>
      <c r="AU100">
        <v>24014.271000000004</v>
      </c>
      <c r="AV100">
        <v>25258.451999999997</v>
      </c>
      <c r="AW100">
        <v>24432.289000000004</v>
      </c>
      <c r="AX100">
        <v>23469.702999999998</v>
      </c>
      <c r="AY100">
        <v>23496.157000000003</v>
      </c>
      <c r="AZ100">
        <v>25672.867000000006</v>
      </c>
      <c r="BA100">
        <v>26382.190000000002</v>
      </c>
      <c r="BB100">
        <v>25575.303</v>
      </c>
      <c r="BC100">
        <v>25559.573</v>
      </c>
      <c r="BD100">
        <v>25018.228000000003</v>
      </c>
      <c r="BE100">
        <v>24894.165999999997</v>
      </c>
      <c r="BF100">
        <v>24060.749</v>
      </c>
      <c r="BG100">
        <v>23630.081999999995</v>
      </c>
      <c r="BH100">
        <v>24782.647000000004</v>
      </c>
      <c r="BI100">
        <v>25216.417000000001</v>
      </c>
      <c r="BJ100">
        <v>24422.838</v>
      </c>
      <c r="BK100">
        <v>22042.838000000003</v>
      </c>
      <c r="BL100">
        <v>24460.329000000002</v>
      </c>
      <c r="BM100">
        <v>24629.951905004018</v>
      </c>
      <c r="BN100">
        <v>25127.568142263852</v>
      </c>
      <c r="BO100">
        <v>24754.459960368054</v>
      </c>
      <c r="BP100">
        <v>24871.958054149236</v>
      </c>
      <c r="BQ100">
        <v>25000.487912831391</v>
      </c>
      <c r="BR100">
        <v>25139.251585421945</v>
      </c>
      <c r="BS100">
        <v>25277.049896935805</v>
      </c>
      <c r="BT100">
        <v>25150.095801451353</v>
      </c>
      <c r="BU100">
        <v>25491.269703206559</v>
      </c>
      <c r="BV100">
        <v>25510.65093261579</v>
      </c>
      <c r="BW100">
        <v>25524.061033303547</v>
      </c>
      <c r="BX100">
        <v>25531.500005279373</v>
      </c>
      <c r="BY100">
        <v>25532.967848539451</v>
      </c>
      <c r="BZ100">
        <v>25528.464563078051</v>
      </c>
      <c r="CA100">
        <v>25517.990148904722</v>
      </c>
      <c r="CB100">
        <v>25501.544606009917</v>
      </c>
      <c r="CC100">
        <v>25479.127934403183</v>
      </c>
      <c r="CD100">
        <v>25450.740134078787</v>
      </c>
      <c r="CE100">
        <v>25416.381205034828</v>
      </c>
      <c r="CF100">
        <v>25376.05114727703</v>
      </c>
      <c r="CG100">
        <v>25329.749960803481</v>
      </c>
      <c r="CH100">
        <v>25277.477645608458</v>
      </c>
      <c r="CI100">
        <v>25219.234201701503</v>
      </c>
      <c r="CJ100">
        <v>25155.019629074985</v>
      </c>
      <c r="CK100">
        <v>25084.833927734624</v>
      </c>
      <c r="CL100">
        <v>25008.677097678516</v>
      </c>
      <c r="CM100">
        <v>24926.549138900929</v>
      </c>
      <c r="CN100">
        <v>24838.450051411415</v>
      </c>
      <c r="CO100">
        <v>24744.379835204243</v>
      </c>
      <c r="CP100">
        <v>24644.338490277503</v>
      </c>
    </row>
    <row r="101" spans="1:94" x14ac:dyDescent="0.25">
      <c r="A101" t="s">
        <v>24</v>
      </c>
      <c r="B101" s="1" t="s">
        <v>26</v>
      </c>
      <c r="C101" t="s">
        <v>20</v>
      </c>
      <c r="D101" t="s">
        <v>368</v>
      </c>
      <c r="E101">
        <v>812646.60586000013</v>
      </c>
      <c r="F101">
        <v>821504.14800000004</v>
      </c>
      <c r="G101">
        <v>832619.90642999997</v>
      </c>
      <c r="H101">
        <v>845075.39243000024</v>
      </c>
      <c r="I101">
        <v>845249.19843000011</v>
      </c>
      <c r="J101">
        <v>847269.81470999995</v>
      </c>
      <c r="K101">
        <v>863282.6972099999</v>
      </c>
      <c r="L101">
        <v>867149.42700000003</v>
      </c>
      <c r="M101">
        <v>870064.81247</v>
      </c>
      <c r="N101">
        <v>871684.11632999999</v>
      </c>
      <c r="O101">
        <v>887182.88017999998</v>
      </c>
      <c r="P101">
        <v>877420.87673000002</v>
      </c>
      <c r="Q101">
        <v>901933.54267999995</v>
      </c>
      <c r="R101">
        <v>905629.55018999998</v>
      </c>
      <c r="S101">
        <v>915646.27062000008</v>
      </c>
      <c r="T101">
        <v>923038.03090000001</v>
      </c>
      <c r="U101">
        <v>930736.04037999979</v>
      </c>
      <c r="V101">
        <v>941214.41200999997</v>
      </c>
      <c r="W101">
        <v>938817.84351000015</v>
      </c>
      <c r="X101">
        <v>948797.09347999981</v>
      </c>
      <c r="Y101">
        <v>965130.22582000005</v>
      </c>
      <c r="Z101">
        <v>959824.7629999998</v>
      </c>
      <c r="AA101">
        <v>947592.97664999997</v>
      </c>
      <c r="AB101">
        <v>973358.34990999976</v>
      </c>
      <c r="AC101">
        <v>993175.49374999979</v>
      </c>
      <c r="AD101">
        <v>993783.63098000013</v>
      </c>
      <c r="AE101">
        <v>976366.00954000023</v>
      </c>
      <c r="AF101">
        <v>994396.34582000016</v>
      </c>
      <c r="AG101">
        <v>1012727.2787799999</v>
      </c>
      <c r="AH101">
        <v>1012957.40131</v>
      </c>
      <c r="AI101">
        <v>1019612.5873</v>
      </c>
      <c r="AJ101">
        <v>1159039.54336</v>
      </c>
      <c r="AK101">
        <v>1151058.9497</v>
      </c>
      <c r="AL101">
        <v>1162067.3684200002</v>
      </c>
      <c r="AM101">
        <v>1168388.6405199999</v>
      </c>
      <c r="AN101">
        <v>1184463.13035</v>
      </c>
      <c r="AO101">
        <v>1185925.79657</v>
      </c>
      <c r="AP101">
        <v>1179458.7064500002</v>
      </c>
      <c r="AQ101">
        <v>1180356.8475500003</v>
      </c>
      <c r="AR101">
        <v>1141381.686</v>
      </c>
      <c r="AS101">
        <v>1138041.8770000001</v>
      </c>
      <c r="AT101">
        <v>1133703.483</v>
      </c>
      <c r="AU101">
        <v>1158988.0379999999</v>
      </c>
      <c r="AV101">
        <v>1181080.8160000003</v>
      </c>
      <c r="AW101">
        <v>1199422.909</v>
      </c>
      <c r="AX101">
        <v>1197404.4179999998</v>
      </c>
      <c r="AY101">
        <v>1214748.82</v>
      </c>
      <c r="AZ101">
        <v>1236488.4889999998</v>
      </c>
      <c r="BA101">
        <v>1228660.2519999999</v>
      </c>
      <c r="BB101">
        <v>1249901.2790000001</v>
      </c>
      <c r="BC101">
        <v>1278591.8915000001</v>
      </c>
      <c r="BD101">
        <v>1294481.9379999996</v>
      </c>
      <c r="BE101">
        <v>1321567.1220000002</v>
      </c>
      <c r="BF101">
        <v>1339666.32</v>
      </c>
      <c r="BG101">
        <v>1331551.5929999999</v>
      </c>
      <c r="BH101">
        <v>1348749.692</v>
      </c>
      <c r="BI101">
        <v>1371089.6529999997</v>
      </c>
      <c r="BJ101">
        <v>1372469.7089999998</v>
      </c>
      <c r="BK101">
        <v>1366732.3114999998</v>
      </c>
      <c r="BL101">
        <v>1389785.6589800338</v>
      </c>
      <c r="BM101">
        <v>1395069.0035321505</v>
      </c>
      <c r="BN101">
        <v>1414955.8630100614</v>
      </c>
      <c r="BO101">
        <v>1429125.8082445585</v>
      </c>
      <c r="BP101">
        <v>1445624.9121903805</v>
      </c>
      <c r="BQ101">
        <v>1457563.8030089312</v>
      </c>
      <c r="BR101">
        <v>1471593.0475193474</v>
      </c>
      <c r="BS101">
        <v>1485732.6499979873</v>
      </c>
      <c r="BT101">
        <v>1497669.9092127297</v>
      </c>
      <c r="BU101">
        <v>1513706.2928545489</v>
      </c>
      <c r="BV101">
        <v>1525205.4414799081</v>
      </c>
      <c r="BW101">
        <v>1536394.0061074814</v>
      </c>
      <c r="BX101">
        <v>1547626.4669096537</v>
      </c>
      <c r="BY101">
        <v>1558891.5151880032</v>
      </c>
      <c r="BZ101">
        <v>1570177.8767520532</v>
      </c>
      <c r="CA101">
        <v>1581474.3125688534</v>
      </c>
      <c r="CB101">
        <v>1592769.6193797702</v>
      </c>
      <c r="CC101">
        <v>1604052.6303781606</v>
      </c>
      <c r="CD101">
        <v>1615312.2158689296</v>
      </c>
      <c r="CE101">
        <v>1626537.2839339131</v>
      </c>
      <c r="CF101">
        <v>1638350.4281952346</v>
      </c>
      <c r="CG101">
        <v>1651330.6328683465</v>
      </c>
      <c r="CH101">
        <v>1664323.7262234206</v>
      </c>
      <c r="CI101">
        <v>1677321.5157305535</v>
      </c>
      <c r="CJ101">
        <v>1690315.8783107183</v>
      </c>
      <c r="CK101">
        <v>1703298.7617434529</v>
      </c>
      <c r="CL101">
        <v>1716262.1860889448</v>
      </c>
      <c r="CM101">
        <v>1729198.2451679979</v>
      </c>
      <c r="CN101">
        <v>1742099.108034573</v>
      </c>
      <c r="CO101">
        <v>1754957.0205141378</v>
      </c>
      <c r="CP101">
        <v>1767764.3067456598</v>
      </c>
    </row>
    <row r="102" spans="1:94" x14ac:dyDescent="0.25">
      <c r="A102" t="s">
        <v>25</v>
      </c>
      <c r="B102" t="s">
        <v>27</v>
      </c>
      <c r="C102" t="s">
        <v>1</v>
      </c>
      <c r="D102" t="s">
        <v>369</v>
      </c>
      <c r="E102">
        <v>1.5533881700155503</v>
      </c>
      <c r="F102">
        <v>1.5773512349185757</v>
      </c>
      <c r="G102">
        <v>1.6027124191158448</v>
      </c>
      <c r="H102">
        <v>1.5763082288120898</v>
      </c>
      <c r="I102">
        <v>1.6140450011535394</v>
      </c>
      <c r="J102">
        <v>1.58236160412303</v>
      </c>
      <c r="K102">
        <v>1.6993657438524024</v>
      </c>
      <c r="L102">
        <v>1.6799195768785355</v>
      </c>
      <c r="M102">
        <v>1.7514871939346872</v>
      </c>
      <c r="N102">
        <v>1.7868406227630269</v>
      </c>
      <c r="O102">
        <v>1.7856561420342409</v>
      </c>
      <c r="P102">
        <v>1.8492231912417159</v>
      </c>
      <c r="Q102">
        <v>1.8613142536216067</v>
      </c>
      <c r="R102">
        <v>1.9367331842689797</v>
      </c>
      <c r="S102">
        <v>2.0002747647278221</v>
      </c>
      <c r="T102">
        <v>2.0887232115560876</v>
      </c>
      <c r="U102">
        <v>2.1446549482353747</v>
      </c>
      <c r="V102">
        <v>2.0675103765428329</v>
      </c>
      <c r="W102">
        <v>2.2644979969583194</v>
      </c>
      <c r="X102">
        <v>2.227797616892953</v>
      </c>
      <c r="Y102">
        <v>2.3745024055527288</v>
      </c>
      <c r="Z102">
        <v>2.413987458540749</v>
      </c>
      <c r="AA102">
        <v>2.3765456522607522</v>
      </c>
      <c r="AB102">
        <v>2.2778386493022822</v>
      </c>
      <c r="AC102">
        <v>2.2954457257042402</v>
      </c>
      <c r="AD102">
        <v>2.317339623398929</v>
      </c>
      <c r="AE102">
        <v>2.3052938489795776</v>
      </c>
      <c r="AF102">
        <v>2.3355837731691622</v>
      </c>
      <c r="AG102">
        <v>2.3558748255649515</v>
      </c>
      <c r="AH102">
        <v>2.4058891412406522</v>
      </c>
      <c r="AI102">
        <v>2.4055030501054353</v>
      </c>
      <c r="AJ102">
        <v>2.2266610220170824</v>
      </c>
      <c r="AK102">
        <v>2.429179258210751</v>
      </c>
      <c r="AL102">
        <v>2.3754575700978577</v>
      </c>
      <c r="AM102">
        <v>2.3661413358069816</v>
      </c>
      <c r="AN102">
        <v>2.3966611159626963</v>
      </c>
      <c r="AO102">
        <v>2.3914490199965059</v>
      </c>
      <c r="AP102">
        <v>2.4479283875039726</v>
      </c>
      <c r="AQ102">
        <v>2.5431301263630388</v>
      </c>
      <c r="AR102">
        <v>2.9334403976498855</v>
      </c>
      <c r="AS102">
        <v>2.9623910719744093</v>
      </c>
      <c r="AT102">
        <v>2.9597053456157605</v>
      </c>
      <c r="AU102">
        <v>2.769237805158816</v>
      </c>
      <c r="AV102">
        <v>2.8016920975686319</v>
      </c>
      <c r="AW102">
        <v>2.7119295544249664</v>
      </c>
      <c r="AX102">
        <v>2.8825587859707484</v>
      </c>
      <c r="AY102">
        <v>2.8073393246469061</v>
      </c>
      <c r="AZ102">
        <v>2.827602309300731</v>
      </c>
      <c r="BA102">
        <v>2.9387826143710147</v>
      </c>
      <c r="BB102">
        <v>3.1856140488208844</v>
      </c>
      <c r="BC102">
        <v>3.1424144368408173</v>
      </c>
      <c r="BD102">
        <v>3.0108855766594638</v>
      </c>
      <c r="BE102">
        <v>3.1249532226324352</v>
      </c>
      <c r="BF102">
        <v>3.2904725418891649</v>
      </c>
      <c r="BG102">
        <v>3.4328163906759168</v>
      </c>
      <c r="BH102">
        <v>3.540655465925306</v>
      </c>
      <c r="BI102">
        <v>3.5832435284606361</v>
      </c>
      <c r="BJ102">
        <v>3.7731509065888931</v>
      </c>
      <c r="BK102">
        <v>3.9719512998018405</v>
      </c>
      <c r="BL102">
        <v>3.8858351154857615</v>
      </c>
      <c r="BM102">
        <v>4.1363491375356878</v>
      </c>
      <c r="BN102">
        <v>4.0507080964676048</v>
      </c>
      <c r="BO102">
        <v>4.1446873124927617</v>
      </c>
      <c r="BP102">
        <v>4.2412223706042784</v>
      </c>
      <c r="BQ102">
        <v>4.3402351353039972</v>
      </c>
      <c r="BR102">
        <v>4.4414411529458739</v>
      </c>
      <c r="BS102">
        <v>4.5453022910494081</v>
      </c>
      <c r="BT102">
        <v>4.651360120995653</v>
      </c>
      <c r="BU102">
        <v>4.6997356616931736</v>
      </c>
      <c r="BV102">
        <v>4.8087800153331477</v>
      </c>
      <c r="BW102">
        <v>4.9190861165910116</v>
      </c>
      <c r="BX102">
        <v>5.0305267201467672</v>
      </c>
      <c r="BY102">
        <v>5.1430024146668254</v>
      </c>
      <c r="BZ102">
        <v>5.2564853886849958</v>
      </c>
      <c r="CA102">
        <v>5.3709429222880587</v>
      </c>
      <c r="CB102">
        <v>5.4863088413451875</v>
      </c>
      <c r="CC102">
        <v>5.6016879798733061</v>
      </c>
      <c r="CD102">
        <v>5.7162152394995083</v>
      </c>
      <c r="CE102">
        <v>5.8302616712728792</v>
      </c>
      <c r="CF102">
        <v>5.9439773767350363</v>
      </c>
      <c r="CG102">
        <v>6.0767231393682355</v>
      </c>
      <c r="CH102">
        <v>6.2127448359063902</v>
      </c>
      <c r="CI102">
        <v>6.3518622691040516</v>
      </c>
      <c r="CJ102">
        <v>6.4940238687265053</v>
      </c>
      <c r="CK102">
        <v>6.6392372482109492</v>
      </c>
      <c r="CL102">
        <v>6.7774670213438455</v>
      </c>
      <c r="CM102">
        <v>6.9167014392934352</v>
      </c>
      <c r="CN102">
        <v>7.0549230966235301</v>
      </c>
      <c r="CO102">
        <v>7.1921164332635739</v>
      </c>
      <c r="CP102">
        <v>7.3282670821823004</v>
      </c>
    </row>
    <row r="103" spans="1:94" x14ac:dyDescent="0.25">
      <c r="A103" t="s">
        <v>25</v>
      </c>
      <c r="B103" t="s">
        <v>27</v>
      </c>
      <c r="C103" t="s">
        <v>2</v>
      </c>
      <c r="D103" t="s">
        <v>370</v>
      </c>
      <c r="E103">
        <v>0.91736000505389337</v>
      </c>
      <c r="F103">
        <v>0.91564610612465225</v>
      </c>
      <c r="G103">
        <v>0.96383224783803378</v>
      </c>
      <c r="H103">
        <v>0.98163104376864352</v>
      </c>
      <c r="I103">
        <v>0.98372233964392419</v>
      </c>
      <c r="J103">
        <v>1.0163042021722168</v>
      </c>
      <c r="K103">
        <v>1.0373422235458567</v>
      </c>
      <c r="L103">
        <v>1.0196566582012592</v>
      </c>
      <c r="M103">
        <v>0.99937147462350628</v>
      </c>
      <c r="N103">
        <v>1.009643770671026</v>
      </c>
      <c r="O103">
        <v>0.98542575772391772</v>
      </c>
      <c r="P103">
        <v>0.98256242368734736</v>
      </c>
      <c r="Q103">
        <v>1.0027089280059718</v>
      </c>
      <c r="R103">
        <v>1.0043979096274775</v>
      </c>
      <c r="S103">
        <v>0.98836961255562994</v>
      </c>
      <c r="T103">
        <v>0.98186112993295005</v>
      </c>
      <c r="U103">
        <v>0.97371899794904582</v>
      </c>
      <c r="V103">
        <v>0.96389628591416943</v>
      </c>
      <c r="W103">
        <v>0.97355939580471507</v>
      </c>
      <c r="X103">
        <v>0.99665815213244346</v>
      </c>
      <c r="Y103">
        <v>1.074710160085486</v>
      </c>
      <c r="Z103">
        <v>1.063599829361201</v>
      </c>
      <c r="AA103">
        <v>1.0431453389065097</v>
      </c>
      <c r="AB103">
        <v>1.106832170364457</v>
      </c>
      <c r="AC103">
        <v>1.1163029946595</v>
      </c>
      <c r="AD103">
        <v>1.1123216816553434</v>
      </c>
      <c r="AE103">
        <v>1.095323187916269</v>
      </c>
      <c r="AF103">
        <v>1.0691713052401406</v>
      </c>
      <c r="AG103">
        <v>1.0514336897085828</v>
      </c>
      <c r="AH103">
        <v>1.1016453085678486</v>
      </c>
      <c r="AI103">
        <v>1.0694057071479499</v>
      </c>
      <c r="AJ103">
        <v>1.0615809864706025</v>
      </c>
      <c r="AK103">
        <v>1.0424185518969944</v>
      </c>
      <c r="AL103">
        <v>1.1016379874368938</v>
      </c>
      <c r="AM103">
        <v>1.2289802408883965</v>
      </c>
      <c r="AN103">
        <v>1.2804993513827474</v>
      </c>
      <c r="AO103">
        <v>1.2436345513398532</v>
      </c>
      <c r="AP103">
        <v>1.3051498654799489</v>
      </c>
      <c r="AQ103">
        <v>1.3507142947419943</v>
      </c>
      <c r="AR103">
        <v>1.5190974897796392</v>
      </c>
      <c r="AS103">
        <v>1.5801182966871612</v>
      </c>
      <c r="AT103">
        <v>1.7263904764284899</v>
      </c>
      <c r="AU103">
        <v>1.7385194661846761</v>
      </c>
      <c r="AV103">
        <v>1.8157085455544959</v>
      </c>
      <c r="AW103">
        <v>1.9069827173602205</v>
      </c>
      <c r="AX103">
        <v>1.9231628873194064</v>
      </c>
      <c r="AY103">
        <v>1.9507624954636056</v>
      </c>
      <c r="AZ103">
        <v>2.0802559471215196</v>
      </c>
      <c r="BA103">
        <v>2.1761759689927835</v>
      </c>
      <c r="BB103">
        <v>1.7948590799270057</v>
      </c>
      <c r="BC103">
        <v>1.8822554752144249</v>
      </c>
      <c r="BD103">
        <v>1.9172549561456851</v>
      </c>
      <c r="BE103">
        <v>1.8829843347819695</v>
      </c>
      <c r="BF103">
        <v>1.965270990385473</v>
      </c>
      <c r="BG103">
        <v>2.0454351932514725</v>
      </c>
      <c r="BH103">
        <v>2.0067029057472716</v>
      </c>
      <c r="BI103">
        <v>2.0780755359536855</v>
      </c>
      <c r="BJ103">
        <v>2.1486829042034414</v>
      </c>
      <c r="BK103">
        <v>2.2417924829802431</v>
      </c>
      <c r="BL103">
        <v>2.311532035212494</v>
      </c>
      <c r="BM103">
        <v>2.3708079716507893</v>
      </c>
      <c r="BN103">
        <v>2.2920647733394763</v>
      </c>
      <c r="BO103">
        <v>2.3343407257109599</v>
      </c>
      <c r="BP103">
        <v>2.3779152669211121</v>
      </c>
      <c r="BQ103">
        <v>2.4233229055921566</v>
      </c>
      <c r="BR103">
        <v>2.4712181376851166</v>
      </c>
      <c r="BS103">
        <v>2.5217147297245357</v>
      </c>
      <c r="BT103">
        <v>2.5746409900005838</v>
      </c>
      <c r="BU103">
        <v>2.5844409708315235</v>
      </c>
      <c r="BV103">
        <v>2.6605639530217084</v>
      </c>
      <c r="BW103">
        <v>2.7402091200350038</v>
      </c>
      <c r="BX103">
        <v>2.8235801104402638</v>
      </c>
      <c r="BY103">
        <v>2.910883262861137</v>
      </c>
      <c r="BZ103">
        <v>3.0023660814549773</v>
      </c>
      <c r="CA103">
        <v>3.0983731843337954</v>
      </c>
      <c r="CB103">
        <v>3.1992479405702525</v>
      </c>
      <c r="CC103">
        <v>3.3052062678314962</v>
      </c>
      <c r="CD103">
        <v>3.4163829838286426</v>
      </c>
      <c r="CE103">
        <v>3.533077387544052</v>
      </c>
      <c r="CF103">
        <v>3.6557160825004451</v>
      </c>
      <c r="CG103">
        <v>3.7968741350136215</v>
      </c>
      <c r="CH103">
        <v>3.9477820032807998</v>
      </c>
      <c r="CI103">
        <v>4.1093764524670569</v>
      </c>
      <c r="CJ103">
        <v>4.282632449291528</v>
      </c>
      <c r="CK103">
        <v>4.4686030746712149</v>
      </c>
      <c r="CL103">
        <v>4.6663244078869184</v>
      </c>
      <c r="CM103">
        <v>4.8768481446670009</v>
      </c>
      <c r="CN103">
        <v>5.1013329969958292</v>
      </c>
      <c r="CO103">
        <v>5.3410587142114672</v>
      </c>
      <c r="CP103">
        <v>5.5974421067941904</v>
      </c>
    </row>
    <row r="104" spans="1:94" x14ac:dyDescent="0.25">
      <c r="A104" t="s">
        <v>25</v>
      </c>
      <c r="B104" t="s">
        <v>27</v>
      </c>
      <c r="C104" t="s">
        <v>3</v>
      </c>
      <c r="D104" t="s">
        <v>371</v>
      </c>
      <c r="E104">
        <v>1.4163228090202542</v>
      </c>
      <c r="F104">
        <v>1.7166429371334906</v>
      </c>
      <c r="G104">
        <v>1.6034362710774648</v>
      </c>
      <c r="H104">
        <v>1.5754716253767</v>
      </c>
      <c r="I104">
        <v>1.6720515492138008</v>
      </c>
      <c r="J104">
        <v>1.5984324746473315</v>
      </c>
      <c r="K104">
        <v>1.5880407718663909</v>
      </c>
      <c r="L104">
        <v>1.8576238932855629</v>
      </c>
      <c r="M104">
        <v>1.8091610892998324</v>
      </c>
      <c r="N104">
        <v>1.7451308494526947</v>
      </c>
      <c r="O104">
        <v>1.8691435828874101</v>
      </c>
      <c r="P104">
        <v>1.7545339659590629</v>
      </c>
      <c r="Q104">
        <v>1.6573517067457177</v>
      </c>
      <c r="R104">
        <v>1.791032018749098</v>
      </c>
      <c r="S104">
        <v>1.8184466743609236</v>
      </c>
      <c r="T104">
        <v>1.837058582447177</v>
      </c>
      <c r="U104">
        <v>1.6712260072415344</v>
      </c>
      <c r="V104">
        <v>1.8325063966104218</v>
      </c>
      <c r="W104">
        <v>1.8544832363257386</v>
      </c>
      <c r="X104">
        <v>1.9331688261410718</v>
      </c>
      <c r="Y104">
        <v>1.8629478740425969</v>
      </c>
      <c r="Z104">
        <v>2.0735990169957104</v>
      </c>
      <c r="AA104">
        <v>1.9707641639530518</v>
      </c>
      <c r="AB104">
        <v>2.0419342550647319</v>
      </c>
      <c r="AC104">
        <v>2.0626912185942237</v>
      </c>
      <c r="AD104">
        <v>2.3123725920556395</v>
      </c>
      <c r="AE104">
        <v>2.2432603922338572</v>
      </c>
      <c r="AF104">
        <v>2.2598629712334137</v>
      </c>
      <c r="AG104">
        <v>2.3408582504322486</v>
      </c>
      <c r="AH104">
        <v>2.6203145112459443</v>
      </c>
      <c r="AI104">
        <v>2.6436540903215615</v>
      </c>
      <c r="AJ104">
        <v>2.3026995233703831</v>
      </c>
      <c r="AK104">
        <v>2.4986273515300788</v>
      </c>
      <c r="AL104">
        <v>2.386519076148959</v>
      </c>
      <c r="AM104">
        <v>2.5011158158393716</v>
      </c>
      <c r="AN104">
        <v>2.6285280403102727</v>
      </c>
      <c r="AO104">
        <v>2.5131344852798745</v>
      </c>
      <c r="AP104">
        <v>2.5671382327950063</v>
      </c>
      <c r="AQ104">
        <v>2.8030301255110306</v>
      </c>
      <c r="AR104">
        <v>3.6813850592406876</v>
      </c>
      <c r="AS104">
        <v>3.7862285647345151</v>
      </c>
      <c r="AT104">
        <v>4.2000544702965996</v>
      </c>
      <c r="AU104">
        <v>4.1889256520141567</v>
      </c>
      <c r="AV104">
        <v>4.0538309363657374</v>
      </c>
      <c r="AW104">
        <v>4.2763891665877143</v>
      </c>
      <c r="AX104">
        <v>4.4876042844729138</v>
      </c>
      <c r="AY104">
        <v>4.5114909102994449</v>
      </c>
      <c r="AZ104">
        <v>4.6852782590245701</v>
      </c>
      <c r="BA104">
        <v>4.6070981527597734</v>
      </c>
      <c r="BB104">
        <v>4.5510188984224351</v>
      </c>
      <c r="BC104">
        <v>4.2363937693031941</v>
      </c>
      <c r="BD104">
        <v>3.8677533620345308</v>
      </c>
      <c r="BE104">
        <v>3.3158083879460127</v>
      </c>
      <c r="BF104">
        <v>3.233020123060605</v>
      </c>
      <c r="BG104">
        <v>3.7819406807491656</v>
      </c>
      <c r="BH104">
        <v>3.3658188542706555</v>
      </c>
      <c r="BI104">
        <v>3.5389234101109532</v>
      </c>
      <c r="BJ104">
        <v>3.1520649193035721</v>
      </c>
      <c r="BK104">
        <v>3.4624566841068485</v>
      </c>
      <c r="BL104">
        <v>3.3003027282220092</v>
      </c>
      <c r="BM104">
        <v>3.6142019939916552</v>
      </c>
      <c r="BN104">
        <v>3.2711623526694789</v>
      </c>
      <c r="BO104">
        <v>3.2306999229311701</v>
      </c>
      <c r="BP104">
        <v>3.1953007525056223</v>
      </c>
      <c r="BQ104">
        <v>3.1546226414069491</v>
      </c>
      <c r="BR104">
        <v>3.1151507767516535</v>
      </c>
      <c r="BS104">
        <v>3.0798599076651079</v>
      </c>
      <c r="BT104">
        <v>3.0448329675256893</v>
      </c>
      <c r="BU104">
        <v>2.9919272514894506</v>
      </c>
      <c r="BV104">
        <v>3.0101088335969171</v>
      </c>
      <c r="BW104">
        <v>3.0278376702422896</v>
      </c>
      <c r="BX104">
        <v>3.0450053687794649</v>
      </c>
      <c r="BY104">
        <v>3.0617255660178371</v>
      </c>
      <c r="BZ104">
        <v>3.0780681180524936</v>
      </c>
      <c r="CA104">
        <v>3.0940474130819582</v>
      </c>
      <c r="CB104">
        <v>3.1096648523231014</v>
      </c>
      <c r="CC104">
        <v>3.1249155520987633</v>
      </c>
      <c r="CD104">
        <v>3.139786347353148</v>
      </c>
      <c r="CE104">
        <v>3.1542542033080809</v>
      </c>
      <c r="CF104">
        <v>3.1682852645610486</v>
      </c>
      <c r="CG104">
        <v>3.1895086348250627</v>
      </c>
      <c r="CH104">
        <v>3.2108814485909374</v>
      </c>
      <c r="CI104">
        <v>3.2323808013071798</v>
      </c>
      <c r="CJ104">
        <v>3.2539793000839961</v>
      </c>
      <c r="CK104">
        <v>3.2756487134634229</v>
      </c>
      <c r="CL104">
        <v>3.2625680596515658</v>
      </c>
      <c r="CM104">
        <v>3.2493300282996871</v>
      </c>
      <c r="CN104">
        <v>3.2359076364969979</v>
      </c>
      <c r="CO104">
        <v>3.2222724453259839</v>
      </c>
      <c r="CP104">
        <v>3.2083949742865312</v>
      </c>
    </row>
    <row r="105" spans="1:94" x14ac:dyDescent="0.25">
      <c r="A105" t="s">
        <v>25</v>
      </c>
      <c r="B105" t="s">
        <v>27</v>
      </c>
      <c r="C105" t="s">
        <v>4</v>
      </c>
      <c r="D105" t="s">
        <v>372</v>
      </c>
      <c r="E105">
        <v>2.3707425640051571</v>
      </c>
      <c r="F105">
        <v>2.5522187627044004</v>
      </c>
      <c r="G105">
        <v>2.5013183654198863</v>
      </c>
      <c r="H105">
        <v>2.5056940504007632</v>
      </c>
      <c r="I105">
        <v>2.2702153564382574</v>
      </c>
      <c r="J105">
        <v>3.0686984657443959</v>
      </c>
      <c r="K105">
        <v>3.7277384405368617</v>
      </c>
      <c r="L105">
        <v>2.8388221943430887</v>
      </c>
      <c r="M105">
        <v>3.0068014470459365</v>
      </c>
      <c r="N105">
        <v>2.8268345149913583</v>
      </c>
      <c r="O105">
        <v>3.4828217540162689</v>
      </c>
      <c r="P105">
        <v>3.6219579650576832</v>
      </c>
      <c r="Q105">
        <v>3.2231976651354564</v>
      </c>
      <c r="R105">
        <v>3.8843853226248815</v>
      </c>
      <c r="S105">
        <v>3.7872090786941532</v>
      </c>
      <c r="T105">
        <v>3.8092196925193793</v>
      </c>
      <c r="U105">
        <v>4.1509393121919196</v>
      </c>
      <c r="V105">
        <v>4.2531068178688143</v>
      </c>
      <c r="W105">
        <v>3.9749726409891637</v>
      </c>
      <c r="X105">
        <v>3.9883926980552089</v>
      </c>
      <c r="Y105">
        <v>5.1117122706993214</v>
      </c>
      <c r="Z105">
        <v>4.3498389280166094</v>
      </c>
      <c r="AA105">
        <v>3.2135140932210025</v>
      </c>
      <c r="AB105">
        <v>4.0817936416547989</v>
      </c>
      <c r="AC105">
        <v>4.2207945787176069</v>
      </c>
      <c r="AD105">
        <v>4.1347429189229263</v>
      </c>
      <c r="AE105">
        <v>4.3812856378331064</v>
      </c>
      <c r="AF105">
        <v>4.2122552497561889</v>
      </c>
      <c r="AG105">
        <v>4.7942712970025214</v>
      </c>
      <c r="AH105">
        <v>4.6688369386514532</v>
      </c>
      <c r="AI105">
        <v>5.1919456899546628</v>
      </c>
      <c r="AJ105">
        <v>3.7515353183889579</v>
      </c>
      <c r="AK105">
        <v>4.2627001532749569</v>
      </c>
      <c r="AL105">
        <v>4.8500376075444462</v>
      </c>
      <c r="AM105">
        <v>4.5549424390554769</v>
      </c>
      <c r="AN105">
        <v>5.5886197686892682</v>
      </c>
      <c r="AO105">
        <v>5.6203353180536739</v>
      </c>
      <c r="AP105">
        <v>6.3254291540807257</v>
      </c>
      <c r="AQ105">
        <v>5.9944105252956836</v>
      </c>
      <c r="AR105">
        <v>6.7956632226122586</v>
      </c>
      <c r="AS105">
        <v>6.6141356687252921</v>
      </c>
      <c r="AT105">
        <v>6.9751773177620935</v>
      </c>
      <c r="AU105">
        <v>6.6695382183759149</v>
      </c>
      <c r="AV105">
        <v>6.9168719884414163</v>
      </c>
      <c r="AW105">
        <v>7.8316631917049522</v>
      </c>
      <c r="AX105">
        <v>8.3317720973826184</v>
      </c>
      <c r="AY105">
        <v>8.1841028168292222</v>
      </c>
      <c r="AZ105">
        <v>8.402462217100604</v>
      </c>
      <c r="BA105">
        <v>8.453944007012689</v>
      </c>
      <c r="BB105">
        <v>8.0084359230519322</v>
      </c>
      <c r="BC105">
        <v>7.965811342205086</v>
      </c>
      <c r="BD105">
        <v>8.3669166052785684</v>
      </c>
      <c r="BE105">
        <v>8.5854732958246984</v>
      </c>
      <c r="BF105">
        <v>7.9528471785544399</v>
      </c>
      <c r="BG105">
        <v>7.7378763728787554</v>
      </c>
      <c r="BH105">
        <v>9.3385314601974496</v>
      </c>
      <c r="BI105">
        <v>8.0435060882976277</v>
      </c>
      <c r="BJ105">
        <v>8.1723623805142829</v>
      </c>
      <c r="BK105">
        <v>9.0465299696472368</v>
      </c>
      <c r="BL105">
        <v>8.2234990757212323</v>
      </c>
      <c r="BM105">
        <v>7.8754301194975698</v>
      </c>
      <c r="BN105">
        <v>8.7369569643904867</v>
      </c>
      <c r="BO105">
        <v>8.8037022610113418</v>
      </c>
      <c r="BP105">
        <v>8.8719497629190531</v>
      </c>
      <c r="BQ105">
        <v>8.9451342649432224</v>
      </c>
      <c r="BR105">
        <v>9.0191037166350974</v>
      </c>
      <c r="BS105">
        <v>9.0911477375981971</v>
      </c>
      <c r="BT105">
        <v>9.1615333542131747</v>
      </c>
      <c r="BU105">
        <v>9.1969237590912503</v>
      </c>
      <c r="BV105">
        <v>9.2598061398035014</v>
      </c>
      <c r="BW105">
        <v>9.3223314436523896</v>
      </c>
      <c r="BX105">
        <v>9.3842971635713237</v>
      </c>
      <c r="BY105">
        <v>9.4459962603869272</v>
      </c>
      <c r="BZ105">
        <v>9.5077012730751029</v>
      </c>
      <c r="CA105">
        <v>9.5692392443870453</v>
      </c>
      <c r="CB105">
        <v>9.6304613318783563</v>
      </c>
      <c r="CC105">
        <v>9.6902698725927383</v>
      </c>
      <c r="CD105">
        <v>9.7476055068247103</v>
      </c>
      <c r="CE105">
        <v>9.8030151417966938</v>
      </c>
      <c r="CF105">
        <v>9.8567670084998049</v>
      </c>
      <c r="CG105">
        <v>9.9177254373600991</v>
      </c>
      <c r="CH105">
        <v>9.9799591757762265</v>
      </c>
      <c r="CI105">
        <v>10.043121155315143</v>
      </c>
      <c r="CJ105">
        <v>10.10698028017034</v>
      </c>
      <c r="CK105">
        <v>10.171380170753029</v>
      </c>
      <c r="CL105">
        <v>10.234225538002146</v>
      </c>
      <c r="CM105">
        <v>10.297749567328882</v>
      </c>
      <c r="CN105">
        <v>10.361299440106974</v>
      </c>
      <c r="CO105">
        <v>10.424873648987903</v>
      </c>
      <c r="CP105">
        <v>10.488470647673831</v>
      </c>
    </row>
    <row r="106" spans="1:94" x14ac:dyDescent="0.25">
      <c r="A106" t="s">
        <v>25</v>
      </c>
      <c r="B106" t="s">
        <v>27</v>
      </c>
      <c r="C106" t="s">
        <v>5</v>
      </c>
      <c r="D106" t="s">
        <v>373</v>
      </c>
      <c r="E106">
        <v>1.1452846527105354</v>
      </c>
      <c r="F106">
        <v>1.1663915934723004</v>
      </c>
      <c r="G106">
        <v>1.1429432236913559</v>
      </c>
      <c r="H106">
        <v>1.1605556682511522</v>
      </c>
      <c r="I106">
        <v>1.1603067624436705</v>
      </c>
      <c r="J106">
        <v>1.1882061157651527</v>
      </c>
      <c r="K106">
        <v>1.1999876836966623</v>
      </c>
      <c r="L106">
        <v>1.231201998095665</v>
      </c>
      <c r="M106">
        <v>1.2110711472592863</v>
      </c>
      <c r="N106">
        <v>1.3036865336148533</v>
      </c>
      <c r="O106">
        <v>1.2527264385301495</v>
      </c>
      <c r="P106">
        <v>1.2527944260563484</v>
      </c>
      <c r="Q106">
        <v>1.1929942806668807</v>
      </c>
      <c r="R106">
        <v>1.3570437457881579</v>
      </c>
      <c r="S106">
        <v>1.4341461335841699</v>
      </c>
      <c r="T106">
        <v>1.3521293811117061</v>
      </c>
      <c r="U106">
        <v>1.4123203508600735</v>
      </c>
      <c r="V106">
        <v>1.4927129383224438</v>
      </c>
      <c r="W106">
        <v>1.5074738400597973</v>
      </c>
      <c r="X106">
        <v>1.4802645541698558</v>
      </c>
      <c r="Y106">
        <v>1.5667173965028014</v>
      </c>
      <c r="Z106">
        <v>1.5585066894266362</v>
      </c>
      <c r="AA106">
        <v>1.5073979150065315</v>
      </c>
      <c r="AB106">
        <v>1.5020734038785128</v>
      </c>
      <c r="AC106">
        <v>1.530899558293801</v>
      </c>
      <c r="AD106">
        <v>1.5149694125918094</v>
      </c>
      <c r="AE106">
        <v>1.5180339222022834</v>
      </c>
      <c r="AF106">
        <v>1.6308117500906694</v>
      </c>
      <c r="AG106">
        <v>1.6345823257233474</v>
      </c>
      <c r="AH106">
        <v>1.6192246145564422</v>
      </c>
      <c r="AI106">
        <v>1.8085242171100642</v>
      </c>
      <c r="AJ106">
        <v>1.7950219117589969</v>
      </c>
      <c r="AK106">
        <v>1.8702859031079662</v>
      </c>
      <c r="AL106">
        <v>1.8691552078834439</v>
      </c>
      <c r="AM106">
        <v>1.8395030200248075</v>
      </c>
      <c r="AN106">
        <v>1.8875874109453965</v>
      </c>
      <c r="AO106">
        <v>1.9408988412099331</v>
      </c>
      <c r="AP106">
        <v>1.9233764872865158</v>
      </c>
      <c r="AQ106">
        <v>1.9889253690033235</v>
      </c>
      <c r="AR106">
        <v>2.1572327611381925</v>
      </c>
      <c r="AS106">
        <v>2.2140464182080501</v>
      </c>
      <c r="AT106">
        <v>2.2464370163674356</v>
      </c>
      <c r="AU106">
        <v>2.3087891468467672</v>
      </c>
      <c r="AV106">
        <v>2.4211770584736638</v>
      </c>
      <c r="AW106">
        <v>2.4331863864313719</v>
      </c>
      <c r="AX106">
        <v>2.488759378071649</v>
      </c>
      <c r="AY106">
        <v>2.3336893147021773</v>
      </c>
      <c r="AZ106">
        <v>2.4540202143102543</v>
      </c>
      <c r="BA106">
        <v>2.4616377749712535</v>
      </c>
      <c r="BB106">
        <v>2.5022358137519243</v>
      </c>
      <c r="BC106">
        <v>2.5210502115425193</v>
      </c>
      <c r="BD106">
        <v>2.4201435584384892</v>
      </c>
      <c r="BE106">
        <v>2.3664280703660112</v>
      </c>
      <c r="BF106">
        <v>2.3313615095862414</v>
      </c>
      <c r="BG106">
        <v>2.368319346743919</v>
      </c>
      <c r="BH106">
        <v>2.3755891116905143</v>
      </c>
      <c r="BI106">
        <v>2.3693317782497219</v>
      </c>
      <c r="BJ106">
        <v>2.4180479195919609</v>
      </c>
      <c r="BK106">
        <v>2.4194612892354477</v>
      </c>
      <c r="BL106">
        <v>2.5531125379743669</v>
      </c>
      <c r="BM106">
        <v>2.6331867084338034</v>
      </c>
      <c r="BN106">
        <v>2.6595716775143354</v>
      </c>
      <c r="BO106">
        <v>2.7105279079086011</v>
      </c>
      <c r="BP106">
        <v>2.7640306692651544</v>
      </c>
      <c r="BQ106">
        <v>2.8199156576938789</v>
      </c>
      <c r="BR106">
        <v>2.8781985229908758</v>
      </c>
      <c r="BS106">
        <v>2.9390163407675467</v>
      </c>
      <c r="BT106">
        <v>3.0022811925097472</v>
      </c>
      <c r="BU106">
        <v>3.0059522057957939</v>
      </c>
      <c r="BV106">
        <v>3.0644591230738092</v>
      </c>
      <c r="BW106">
        <v>3.1237618528601274</v>
      </c>
      <c r="BX106">
        <v>3.184030292954382</v>
      </c>
      <c r="BY106">
        <v>3.2452065978677633</v>
      </c>
      <c r="BZ106">
        <v>3.3072640679653191</v>
      </c>
      <c r="CA106">
        <v>3.3701652538151312</v>
      </c>
      <c r="CB106">
        <v>3.4339311232938718</v>
      </c>
      <c r="CC106">
        <v>3.4976904088424821</v>
      </c>
      <c r="CD106">
        <v>3.5605840063371219</v>
      </c>
      <c r="CE106">
        <v>3.6230808370895273</v>
      </c>
      <c r="CF106">
        <v>3.6854250467995424</v>
      </c>
      <c r="CG106">
        <v>3.7583861036907336</v>
      </c>
      <c r="CH106">
        <v>3.8341884865785079</v>
      </c>
      <c r="CI106">
        <v>3.9125957243346523</v>
      </c>
      <c r="CJ106">
        <v>3.9935096109503738</v>
      </c>
      <c r="CK106">
        <v>4.0769063924404785</v>
      </c>
      <c r="CL106">
        <v>4.1503802704856367</v>
      </c>
      <c r="CM106">
        <v>4.2263615163648272</v>
      </c>
      <c r="CN106">
        <v>4.3012909885162358</v>
      </c>
      <c r="CO106">
        <v>4.3751661796558725</v>
      </c>
      <c r="CP106">
        <v>4.4479853206721351</v>
      </c>
    </row>
    <row r="107" spans="1:94" x14ac:dyDescent="0.25">
      <c r="A107" t="s">
        <v>25</v>
      </c>
      <c r="B107" t="s">
        <v>27</v>
      </c>
      <c r="C107" t="s">
        <v>6</v>
      </c>
      <c r="D107" t="s">
        <v>374</v>
      </c>
      <c r="E107">
        <v>2.6071884695118124</v>
      </c>
      <c r="F107">
        <v>2.7977579836922262</v>
      </c>
      <c r="G107">
        <v>2.9472764946626628</v>
      </c>
      <c r="H107">
        <v>2.8019962472728208</v>
      </c>
      <c r="I107">
        <v>3.0150252477142869</v>
      </c>
      <c r="J107">
        <v>3.0748375067298497</v>
      </c>
      <c r="K107">
        <v>3.0883911084931412</v>
      </c>
      <c r="L107">
        <v>3.1929587499174445</v>
      </c>
      <c r="M107">
        <v>3.3800596647864869</v>
      </c>
      <c r="N107">
        <v>3.2538239332443628</v>
      </c>
      <c r="O107">
        <v>3.5354045216961913</v>
      </c>
      <c r="P107">
        <v>3.6399423229732975</v>
      </c>
      <c r="Q107">
        <v>3.4189632746225382</v>
      </c>
      <c r="R107">
        <v>3.0395988961136964</v>
      </c>
      <c r="S107">
        <v>3.623365219417475</v>
      </c>
      <c r="T107">
        <v>3.6993794486509515</v>
      </c>
      <c r="U107">
        <v>3.7356760986718212</v>
      </c>
      <c r="V107">
        <v>3.8940326981459923</v>
      </c>
      <c r="W107">
        <v>3.9787651752889004</v>
      </c>
      <c r="X107">
        <v>3.6067332101579224</v>
      </c>
      <c r="Y107">
        <v>3.9933069743380409</v>
      </c>
      <c r="Z107">
        <v>4.0846462042439615</v>
      </c>
      <c r="AA107">
        <v>3.5710864737406127</v>
      </c>
      <c r="AB107">
        <v>3.9620034334100249</v>
      </c>
      <c r="AC107">
        <v>4.3250261249933821</v>
      </c>
      <c r="AD107">
        <v>4.2252637104829391</v>
      </c>
      <c r="AE107">
        <v>4.2863507665408473</v>
      </c>
      <c r="AF107">
        <v>3.6269176789784758</v>
      </c>
      <c r="AG107">
        <v>4.2047842110710718</v>
      </c>
      <c r="AH107">
        <v>4.4641579349552254</v>
      </c>
      <c r="AI107">
        <v>4.3117161277150986</v>
      </c>
      <c r="AJ107">
        <v>4.8581677373453829</v>
      </c>
      <c r="AK107">
        <v>4.2284196215417236</v>
      </c>
      <c r="AL107">
        <v>4.9751363129869111</v>
      </c>
      <c r="AM107">
        <v>4.3585906487135411</v>
      </c>
      <c r="AN107">
        <v>4.7773371876129955</v>
      </c>
      <c r="AO107">
        <v>4.7533595724639097</v>
      </c>
      <c r="AP107">
        <v>5.0475609868763129</v>
      </c>
      <c r="AQ107">
        <v>5.487396191623632</v>
      </c>
      <c r="AR107">
        <v>5.1634100124832125</v>
      </c>
      <c r="AS107">
        <v>5.1326473283996572</v>
      </c>
      <c r="AT107">
        <v>4.9199170900965852</v>
      </c>
      <c r="AU107">
        <v>5.1310460736475969</v>
      </c>
      <c r="AV107">
        <v>5.6429199074936474</v>
      </c>
      <c r="AW107">
        <v>5.3692175223901923</v>
      </c>
      <c r="AX107">
        <v>5.3842673606659472</v>
      </c>
      <c r="AY107">
        <v>5.6415811441323607</v>
      </c>
      <c r="AZ107">
        <v>5.4660888245143191</v>
      </c>
      <c r="BA107">
        <v>5.8390626070282261</v>
      </c>
      <c r="BB107">
        <v>5.6694880966976982</v>
      </c>
      <c r="BC107">
        <v>5.6502768551718576</v>
      </c>
      <c r="BD107">
        <v>5.5788661447858354</v>
      </c>
      <c r="BE107">
        <v>5.7464161082028617</v>
      </c>
      <c r="BF107">
        <v>5.7547721689584179</v>
      </c>
      <c r="BG107">
        <v>5.8060833338482603</v>
      </c>
      <c r="BH107">
        <v>5.8244269561766551</v>
      </c>
      <c r="BI107">
        <v>5.9376773525537692</v>
      </c>
      <c r="BJ107">
        <v>6.0562088737500517</v>
      </c>
      <c r="BK107">
        <v>6.4323700075022838</v>
      </c>
      <c r="BL107">
        <v>6.3381305277210513</v>
      </c>
      <c r="BM107">
        <v>6.3081336039423164</v>
      </c>
      <c r="BN107">
        <v>6.5425248857443234</v>
      </c>
      <c r="BO107">
        <v>6.4058234989918734</v>
      </c>
      <c r="BP107">
        <v>6.3256276650620853</v>
      </c>
      <c r="BQ107">
        <v>6.4498360271229158</v>
      </c>
      <c r="BR107">
        <v>6.4967925188649192</v>
      </c>
      <c r="BS107">
        <v>6.5549859456954174</v>
      </c>
      <c r="BT107">
        <v>6.5639289509338319</v>
      </c>
      <c r="BU107">
        <v>6.5578441696124248</v>
      </c>
      <c r="BV107">
        <v>6.5994849076661142</v>
      </c>
      <c r="BW107">
        <v>6.640094928906132</v>
      </c>
      <c r="BX107">
        <v>6.6796108622033108</v>
      </c>
      <c r="BY107">
        <v>6.7180003595127733</v>
      </c>
      <c r="BZ107">
        <v>6.7553097533894588</v>
      </c>
      <c r="CA107">
        <v>6.791508085531853</v>
      </c>
      <c r="CB107">
        <v>6.8265696578542068</v>
      </c>
      <c r="CC107">
        <v>6.8605079486757123</v>
      </c>
      <c r="CD107">
        <v>6.8933964374824956</v>
      </c>
      <c r="CE107">
        <v>6.9253009277934687</v>
      </c>
      <c r="CF107">
        <v>6.9562879030480467</v>
      </c>
      <c r="CG107">
        <v>6.9969647126437922</v>
      </c>
      <c r="CH107">
        <v>7.0376249886746649</v>
      </c>
      <c r="CI107">
        <v>7.0782861623937325</v>
      </c>
      <c r="CJ107">
        <v>7.1189566994489146</v>
      </c>
      <c r="CK107">
        <v>7.1596381887234415</v>
      </c>
      <c r="CL107">
        <v>7.161108115841774</v>
      </c>
      <c r="CM107">
        <v>7.1614751401666235</v>
      </c>
      <c r="CN107">
        <v>7.162000596197867</v>
      </c>
      <c r="CO107">
        <v>7.1626849589653192</v>
      </c>
      <c r="CP107">
        <v>7.163528508807647</v>
      </c>
    </row>
    <row r="108" spans="1:94" x14ac:dyDescent="0.25">
      <c r="A108" t="s">
        <v>25</v>
      </c>
      <c r="B108" t="s">
        <v>27</v>
      </c>
      <c r="C108" t="s">
        <v>7</v>
      </c>
      <c r="D108" t="s">
        <v>375</v>
      </c>
      <c r="E108">
        <v>2.8547829959391779</v>
      </c>
      <c r="F108">
        <v>3.0298127503499286</v>
      </c>
      <c r="G108">
        <v>3.0167338232718119</v>
      </c>
      <c r="H108">
        <v>3.246291358981269</v>
      </c>
      <c r="I108">
        <v>3.5192135424055677</v>
      </c>
      <c r="J108">
        <v>3.537054438761726</v>
      </c>
      <c r="K108">
        <v>3.7323796554257842</v>
      </c>
      <c r="L108">
        <v>3.7548606454122537</v>
      </c>
      <c r="M108">
        <v>3.9445874141689545</v>
      </c>
      <c r="N108">
        <v>4.0951640865249557</v>
      </c>
      <c r="O108">
        <v>4.020677854589966</v>
      </c>
      <c r="P108">
        <v>4.1104800422266656</v>
      </c>
      <c r="Q108">
        <v>4.1576999175860303</v>
      </c>
      <c r="R108">
        <v>4.4199244973109044</v>
      </c>
      <c r="S108">
        <v>4.5679997838379158</v>
      </c>
      <c r="T108">
        <v>4.5934752154261904</v>
      </c>
      <c r="U108">
        <v>4.3529038780602942</v>
      </c>
      <c r="V108">
        <v>4.8505643081791074</v>
      </c>
      <c r="W108">
        <v>5.2667520915328021</v>
      </c>
      <c r="X108">
        <v>5.0687294874902395</v>
      </c>
      <c r="Y108">
        <v>4.7725846181416811</v>
      </c>
      <c r="Z108">
        <v>5.6891522626980153</v>
      </c>
      <c r="AA108">
        <v>5.0086728616496723</v>
      </c>
      <c r="AB108">
        <v>5.3183879750895953</v>
      </c>
      <c r="AC108">
        <v>5.0857973256523126</v>
      </c>
      <c r="AD108">
        <v>5.7378101058610227</v>
      </c>
      <c r="AE108">
        <v>5.6504943052846954</v>
      </c>
      <c r="AF108">
        <v>5.5740363897516385</v>
      </c>
      <c r="AG108">
        <v>5.8665083858750844</v>
      </c>
      <c r="AH108">
        <v>5.6453107888554159</v>
      </c>
      <c r="AI108">
        <v>5.7827282646636196</v>
      </c>
      <c r="AJ108">
        <v>6.3555851857960999</v>
      </c>
      <c r="AK108">
        <v>6.3442727477941379</v>
      </c>
      <c r="AL108">
        <v>5.932081199998418</v>
      </c>
      <c r="AM108">
        <v>6.3561626101420057</v>
      </c>
      <c r="AN108">
        <v>6.4257517437898963</v>
      </c>
      <c r="AO108">
        <v>6.9862378811393127</v>
      </c>
      <c r="AP108">
        <v>6.8513317322873002</v>
      </c>
      <c r="AQ108">
        <v>7.1094731879231059</v>
      </c>
      <c r="AR108">
        <v>7.5986419816442279</v>
      </c>
      <c r="AS108">
        <v>7.5839611230830934</v>
      </c>
      <c r="AT108">
        <v>7.6717072189750812</v>
      </c>
      <c r="AU108">
        <v>7.7789296181223815</v>
      </c>
      <c r="AV108">
        <v>8.1513463445216772</v>
      </c>
      <c r="AW108">
        <v>8.6823095117700433</v>
      </c>
      <c r="AX108">
        <v>8.4807302456547724</v>
      </c>
      <c r="AY108">
        <v>8.7301389069829227</v>
      </c>
      <c r="AZ108">
        <v>8.6093809206594294</v>
      </c>
      <c r="BA108">
        <v>9.1377517814505413</v>
      </c>
      <c r="BB108">
        <v>8.7353062826606056</v>
      </c>
      <c r="BC108">
        <v>9.225166997115247</v>
      </c>
      <c r="BD108">
        <v>8.9095555317878787</v>
      </c>
      <c r="BE108">
        <v>8.9843976069642491</v>
      </c>
      <c r="BF108">
        <v>8.9454192783838931</v>
      </c>
      <c r="BG108">
        <v>9.1889944356187794</v>
      </c>
      <c r="BH108">
        <v>9.1931526860603086</v>
      </c>
      <c r="BI108">
        <v>9.489105899195021</v>
      </c>
      <c r="BJ108">
        <v>9.709032877311186</v>
      </c>
      <c r="BK108">
        <v>10.500907099642337</v>
      </c>
      <c r="BL108">
        <v>10.165089534773825</v>
      </c>
      <c r="BM108">
        <v>10.380277168285867</v>
      </c>
      <c r="BN108">
        <v>10.549498738091403</v>
      </c>
      <c r="BO108">
        <v>10.878952505322108</v>
      </c>
      <c r="BP108">
        <v>11.04907111505192</v>
      </c>
      <c r="BQ108">
        <v>11.212831476323011</v>
      </c>
      <c r="BR108">
        <v>11.369801587925622</v>
      </c>
      <c r="BS108">
        <v>11.52343457858859</v>
      </c>
      <c r="BT108">
        <v>11.643301428244726</v>
      </c>
      <c r="BU108">
        <v>11.737699210963381</v>
      </c>
      <c r="BV108">
        <v>11.869181117113483</v>
      </c>
      <c r="BW108">
        <v>11.997687370712466</v>
      </c>
      <c r="BX108">
        <v>12.123294574853059</v>
      </c>
      <c r="BY108">
        <v>12.246184068639826</v>
      </c>
      <c r="BZ108">
        <v>12.366709814345448</v>
      </c>
      <c r="CA108">
        <v>12.484916947237329</v>
      </c>
      <c r="CB108">
        <v>12.600838334852053</v>
      </c>
      <c r="CC108">
        <v>12.714499700447124</v>
      </c>
      <c r="CD108">
        <v>12.82597030818919</v>
      </c>
      <c r="CE108">
        <v>12.935341010060441</v>
      </c>
      <c r="CF108">
        <v>13.042640197581244</v>
      </c>
      <c r="CG108">
        <v>13.189078612241374</v>
      </c>
      <c r="CH108">
        <v>13.338535634506037</v>
      </c>
      <c r="CI108">
        <v>13.49097072033922</v>
      </c>
      <c r="CJ108">
        <v>13.646359329268989</v>
      </c>
      <c r="CK108">
        <v>13.804686214080167</v>
      </c>
      <c r="CL108">
        <v>13.96215783975398</v>
      </c>
      <c r="CM108">
        <v>14.121871304430892</v>
      </c>
      <c r="CN108">
        <v>14.283083598700884</v>
      </c>
      <c r="CO108">
        <v>14.445820979313126</v>
      </c>
      <c r="CP108">
        <v>14.61011021037366</v>
      </c>
    </row>
    <row r="109" spans="1:94" x14ac:dyDescent="0.25">
      <c r="A109" t="s">
        <v>25</v>
      </c>
      <c r="B109" t="s">
        <v>27</v>
      </c>
      <c r="C109" t="s">
        <v>8</v>
      </c>
      <c r="D109" t="s">
        <v>376</v>
      </c>
      <c r="E109">
        <v>18.912714495934754</v>
      </c>
      <c r="F109">
        <v>14.52012787870828</v>
      </c>
      <c r="G109">
        <v>13.880194265805251</v>
      </c>
      <c r="H109">
        <v>15.880401253843409</v>
      </c>
      <c r="I109">
        <v>19.01815351368953</v>
      </c>
      <c r="J109">
        <v>15.932915441093574</v>
      </c>
      <c r="K109">
        <v>19.031624541400209</v>
      </c>
      <c r="L109">
        <v>17.302946455570467</v>
      </c>
      <c r="M109">
        <v>17.508431442993231</v>
      </c>
      <c r="N109">
        <v>23.90162537778826</v>
      </c>
      <c r="O109">
        <v>18.353680378683549</v>
      </c>
      <c r="P109">
        <v>16.55228814026071</v>
      </c>
      <c r="Q109">
        <v>17.564309424100681</v>
      </c>
      <c r="R109">
        <v>18.207881409893634</v>
      </c>
      <c r="S109">
        <v>18.20931659516107</v>
      </c>
      <c r="T109">
        <v>18.644786602019728</v>
      </c>
      <c r="U109">
        <v>20.732589943526271</v>
      </c>
      <c r="V109">
        <v>21.790761955206207</v>
      </c>
      <c r="W109">
        <v>22.824135805888254</v>
      </c>
      <c r="X109">
        <v>19.559303852427259</v>
      </c>
      <c r="Y109">
        <v>21.102545792530663</v>
      </c>
      <c r="Z109">
        <v>22.364996026902602</v>
      </c>
      <c r="AA109">
        <v>21.341628572312771</v>
      </c>
      <c r="AB109">
        <v>21.370352727463846</v>
      </c>
      <c r="AC109">
        <v>18.282642344903365</v>
      </c>
      <c r="AD109">
        <v>18.791653685837868</v>
      </c>
      <c r="AE109">
        <v>18.237757193934449</v>
      </c>
      <c r="AF109">
        <v>18.845758956642968</v>
      </c>
      <c r="AG109">
        <v>19.334445264776122</v>
      </c>
      <c r="AH109">
        <v>20.068702318134839</v>
      </c>
      <c r="AI109">
        <v>18.98862542331592</v>
      </c>
      <c r="AJ109">
        <v>15.826811418722718</v>
      </c>
      <c r="AK109">
        <v>12.791621838914788</v>
      </c>
      <c r="AL109">
        <v>12.048989850152152</v>
      </c>
      <c r="AM109">
        <v>10.44374685858336</v>
      </c>
      <c r="AN109">
        <v>12.424719293738487</v>
      </c>
      <c r="AO109">
        <v>11.85996494714864</v>
      </c>
      <c r="AP109">
        <v>11.060432323846072</v>
      </c>
      <c r="AQ109">
        <v>12.038995252374088</v>
      </c>
      <c r="AR109">
        <v>24.719971397483697</v>
      </c>
      <c r="AS109">
        <v>23.760583920511753</v>
      </c>
      <c r="AT109">
        <v>24.457303611248225</v>
      </c>
      <c r="AU109">
        <v>18.815946958211839</v>
      </c>
      <c r="AV109">
        <v>19.59137193910351</v>
      </c>
      <c r="AW109">
        <v>14.176507551752993</v>
      </c>
      <c r="AX109">
        <v>14.265370351372976</v>
      </c>
      <c r="AY109">
        <v>13.349438501709674</v>
      </c>
      <c r="AZ109">
        <v>13.603903182474793</v>
      </c>
      <c r="BA109">
        <v>12.687611772171802</v>
      </c>
      <c r="BB109">
        <v>12.464983072851251</v>
      </c>
      <c r="BC109">
        <v>14.884918422401597</v>
      </c>
      <c r="BD109">
        <v>16.098273308606966</v>
      </c>
      <c r="BE109">
        <v>15.134690492285417</v>
      </c>
      <c r="BF109">
        <v>14.804978284488932</v>
      </c>
      <c r="BG109">
        <v>15.895436128337776</v>
      </c>
      <c r="BH109">
        <v>15.310450435736177</v>
      </c>
      <c r="BI109">
        <v>15.055707134937361</v>
      </c>
      <c r="BJ109">
        <v>15.348636264906967</v>
      </c>
      <c r="BK109">
        <v>17.404735468317863</v>
      </c>
      <c r="BL109">
        <v>19.312116245462263</v>
      </c>
      <c r="BM109">
        <v>18.874774105225384</v>
      </c>
      <c r="BN109">
        <v>17.024491987288652</v>
      </c>
      <c r="BO109">
        <v>17.166128549691877</v>
      </c>
      <c r="BP109">
        <v>17.312064899918393</v>
      </c>
      <c r="BQ109">
        <v>17.462374454339219</v>
      </c>
      <c r="BR109">
        <v>17.615100846104728</v>
      </c>
      <c r="BS109">
        <v>17.767409923569673</v>
      </c>
      <c r="BT109">
        <v>17.919020216250875</v>
      </c>
      <c r="BU109">
        <v>17.947727916909272</v>
      </c>
      <c r="BV109">
        <v>17.973128076368628</v>
      </c>
      <c r="BW109">
        <v>17.997131832507719</v>
      </c>
      <c r="BX109">
        <v>18.019450241326858</v>
      </c>
      <c r="BY109">
        <v>18.040237640460074</v>
      </c>
      <c r="BZ109">
        <v>18.059700050621935</v>
      </c>
      <c r="CA109">
        <v>18.077641378440532</v>
      </c>
      <c r="CB109">
        <v>18.093826393058642</v>
      </c>
      <c r="CC109">
        <v>18.108055179902518</v>
      </c>
      <c r="CD109">
        <v>18.120230625334408</v>
      </c>
      <c r="CE109">
        <v>18.130213009249736</v>
      </c>
      <c r="CF109">
        <v>18.137838328281195</v>
      </c>
      <c r="CG109">
        <v>18.194779904733888</v>
      </c>
      <c r="CH109">
        <v>18.254118227009499</v>
      </c>
      <c r="CI109">
        <v>18.315929138651665</v>
      </c>
      <c r="CJ109">
        <v>18.380221401497845</v>
      </c>
      <c r="CK109">
        <v>18.446969038592112</v>
      </c>
      <c r="CL109">
        <v>18.514634161898258</v>
      </c>
      <c r="CM109">
        <v>18.583208632804773</v>
      </c>
      <c r="CN109">
        <v>18.652683273195059</v>
      </c>
      <c r="CO109">
        <v>18.723047498662936</v>
      </c>
      <c r="CP109">
        <v>18.794291242028237</v>
      </c>
    </row>
    <row r="110" spans="1:94" x14ac:dyDescent="0.25">
      <c r="A110" t="s">
        <v>25</v>
      </c>
      <c r="B110" t="s">
        <v>27</v>
      </c>
      <c r="C110" t="s">
        <v>9</v>
      </c>
      <c r="D110" t="s">
        <v>377</v>
      </c>
      <c r="E110">
        <v>3.800408909140665</v>
      </c>
      <c r="F110">
        <v>3.9403878118918216</v>
      </c>
      <c r="G110">
        <v>3.8539633827602811</v>
      </c>
      <c r="H110">
        <v>3.931466975138822</v>
      </c>
      <c r="I110">
        <v>4.1668836299786491</v>
      </c>
      <c r="J110">
        <v>4.2030870652346666</v>
      </c>
      <c r="K110">
        <v>4.0728992845984511</v>
      </c>
      <c r="L110">
        <v>4.0022468700986629</v>
      </c>
      <c r="M110">
        <v>3.9858715891968552</v>
      </c>
      <c r="N110">
        <v>4.0922540674599039</v>
      </c>
      <c r="O110">
        <v>4.0062508208980123</v>
      </c>
      <c r="P110">
        <v>4.1865240861144875</v>
      </c>
      <c r="Q110">
        <v>4.2815639808589872</v>
      </c>
      <c r="R110">
        <v>4.3403641830695632</v>
      </c>
      <c r="S110">
        <v>4.2208278985856822</v>
      </c>
      <c r="T110">
        <v>4.3303154558742714</v>
      </c>
      <c r="U110">
        <v>4.5158388942725054</v>
      </c>
      <c r="V110">
        <v>4.4322966542625206</v>
      </c>
      <c r="W110">
        <v>4.5755787771752887</v>
      </c>
      <c r="X110">
        <v>4.7501296472593957</v>
      </c>
      <c r="Y110">
        <v>4.8938146559220854</v>
      </c>
      <c r="Z110">
        <v>5.0542228769580912</v>
      </c>
      <c r="AA110">
        <v>5.7179701001601835</v>
      </c>
      <c r="AB110">
        <v>5.6157929508228319</v>
      </c>
      <c r="AC110">
        <v>5.8872604583357351</v>
      </c>
      <c r="AD110">
        <v>5.6310350104876221</v>
      </c>
      <c r="AE110">
        <v>6.1752593596830341</v>
      </c>
      <c r="AF110">
        <v>5.9379781789906385</v>
      </c>
      <c r="AG110">
        <v>5.9741175472030061</v>
      </c>
      <c r="AH110">
        <v>6.1753421063160605</v>
      </c>
      <c r="AI110">
        <v>6.3462196131320869</v>
      </c>
      <c r="AJ110">
        <v>6.6058537784038709</v>
      </c>
      <c r="AK110">
        <v>6.6317853891684475</v>
      </c>
      <c r="AL110">
        <v>6.9151368465757317</v>
      </c>
      <c r="AM110">
        <v>7.2082137867685292</v>
      </c>
      <c r="AN110">
        <v>7.4243578142193121</v>
      </c>
      <c r="AO110">
        <v>7.661062500105178</v>
      </c>
      <c r="AP110">
        <v>7.9428139801714641</v>
      </c>
      <c r="AQ110">
        <v>7.559860938078331</v>
      </c>
      <c r="AR110">
        <v>7.2851259607604284</v>
      </c>
      <c r="AS110">
        <v>7.8576076098565295</v>
      </c>
      <c r="AT110">
        <v>7.8606036769199141</v>
      </c>
      <c r="AU110">
        <v>8.1050341674336899</v>
      </c>
      <c r="AV110">
        <v>7.8560180172452387</v>
      </c>
      <c r="AW110">
        <v>7.8076607758631917</v>
      </c>
      <c r="AX110">
        <v>8.4028369443066975</v>
      </c>
      <c r="AY110">
        <v>9.1385402395773809</v>
      </c>
      <c r="AZ110">
        <v>10.048685223928929</v>
      </c>
      <c r="BA110">
        <v>10.066529025606867</v>
      </c>
      <c r="BB110">
        <v>10.461175259468785</v>
      </c>
      <c r="BC110">
        <v>10.469704035316182</v>
      </c>
      <c r="BD110">
        <v>9.7384407117316094</v>
      </c>
      <c r="BE110">
        <v>9.7263023126748003</v>
      </c>
      <c r="BF110">
        <v>9.6362724242339937</v>
      </c>
      <c r="BG110">
        <v>9.8883313596512394</v>
      </c>
      <c r="BH110">
        <v>10.042744357192737</v>
      </c>
      <c r="BI110">
        <v>10.206178314018961</v>
      </c>
      <c r="BJ110">
        <v>10.090109494773168</v>
      </c>
      <c r="BK110">
        <v>10.068316484018657</v>
      </c>
      <c r="BL110">
        <v>9.9891040995967852</v>
      </c>
      <c r="BM110">
        <v>9.8860674341634436</v>
      </c>
      <c r="BN110">
        <v>9.8489091401770299</v>
      </c>
      <c r="BO110">
        <v>9.9534030642715621</v>
      </c>
      <c r="BP110">
        <v>9.9128833993315837</v>
      </c>
      <c r="BQ110">
        <v>9.9758642303745191</v>
      </c>
      <c r="BR110">
        <v>10.059807596264102</v>
      </c>
      <c r="BS110">
        <v>10.155275630276781</v>
      </c>
      <c r="BT110">
        <v>10.409644914280715</v>
      </c>
      <c r="BU110">
        <v>10.475717655744745</v>
      </c>
      <c r="BV110">
        <v>10.539498589394327</v>
      </c>
      <c r="BW110">
        <v>10.603691416923384</v>
      </c>
      <c r="BX110">
        <v>10.666868303639216</v>
      </c>
      <c r="BY110">
        <v>10.729568716735876</v>
      </c>
      <c r="BZ110">
        <v>10.792029747987508</v>
      </c>
      <c r="CA110">
        <v>10.854675015537527</v>
      </c>
      <c r="CB110">
        <v>10.916906221983284</v>
      </c>
      <c r="CC110">
        <v>10.979918991184084</v>
      </c>
      <c r="CD110">
        <v>11.043866962514917</v>
      </c>
      <c r="CE110">
        <v>11.108105145392004</v>
      </c>
      <c r="CF110">
        <v>11.174077488813172</v>
      </c>
      <c r="CG110">
        <v>11.205765441397448</v>
      </c>
      <c r="CH110">
        <v>11.242494840411934</v>
      </c>
      <c r="CI110">
        <v>11.284590540660806</v>
      </c>
      <c r="CJ110">
        <v>11.332449034700691</v>
      </c>
      <c r="CK110">
        <v>11.38655586415697</v>
      </c>
      <c r="CL110">
        <v>11.337498103870683</v>
      </c>
      <c r="CM110">
        <v>11.2958729079518</v>
      </c>
      <c r="CN110">
        <v>11.262150801501456</v>
      </c>
      <c r="CO110">
        <v>11.236847925299314</v>
      </c>
      <c r="CP110">
        <v>11.220531423351584</v>
      </c>
    </row>
    <row r="111" spans="1:94" x14ac:dyDescent="0.25">
      <c r="A111" t="s">
        <v>25</v>
      </c>
      <c r="B111" t="s">
        <v>27</v>
      </c>
      <c r="C111" t="s">
        <v>10</v>
      </c>
      <c r="D111" t="s">
        <v>378</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1.5028113440389597</v>
      </c>
      <c r="AK111">
        <v>1.0514564643344968</v>
      </c>
      <c r="AL111">
        <v>0.94839872079945753</v>
      </c>
      <c r="AM111">
        <v>0.86617753678258769</v>
      </c>
      <c r="AN111">
        <v>0.90362615397813806</v>
      </c>
      <c r="AO111">
        <v>0.96279514773062813</v>
      </c>
      <c r="AP111">
        <v>0.99784366717594652</v>
      </c>
      <c r="AQ111">
        <v>1.4241253172672155</v>
      </c>
      <c r="AR111">
        <v>1.3311213240675963</v>
      </c>
      <c r="AS111">
        <v>1.4755077341549749</v>
      </c>
      <c r="AT111">
        <v>1.5087745821378664</v>
      </c>
      <c r="AU111">
        <v>1.5242524753931534</v>
      </c>
      <c r="AV111">
        <v>1.4565634550160598</v>
      </c>
      <c r="AW111">
        <v>1.5772841987090942</v>
      </c>
      <c r="AX111">
        <v>1.7093681495970359</v>
      </c>
      <c r="AY111">
        <v>1.7957329230535648</v>
      </c>
      <c r="AZ111">
        <v>1.6681766271859242</v>
      </c>
      <c r="BA111">
        <v>1.8063057977305064</v>
      </c>
      <c r="BB111">
        <v>1.6433550884097494</v>
      </c>
      <c r="BC111">
        <v>2.0538752039474559</v>
      </c>
      <c r="BD111">
        <v>1.9282744209881344</v>
      </c>
      <c r="BE111">
        <v>1.8532870045144172</v>
      </c>
      <c r="BF111">
        <v>1.9850341916930165</v>
      </c>
      <c r="BG111">
        <v>2.0104911694541352</v>
      </c>
      <c r="BH111">
        <v>2.0029166505606391</v>
      </c>
      <c r="BI111">
        <v>1.9659611695467822</v>
      </c>
      <c r="BJ111">
        <v>2.0209612988192625</v>
      </c>
      <c r="BK111">
        <v>2.0375380668717886</v>
      </c>
      <c r="BL111">
        <v>2.0263775089697216</v>
      </c>
      <c r="BM111">
        <v>2.0338109314318937</v>
      </c>
      <c r="BN111">
        <v>2.0287909581188348</v>
      </c>
      <c r="BO111">
        <v>2.035924919464196</v>
      </c>
      <c r="BP111">
        <v>2.0417074738407419</v>
      </c>
      <c r="BQ111">
        <v>2.0461613172533655</v>
      </c>
      <c r="BR111">
        <v>2.0495909905851724</v>
      </c>
      <c r="BS111">
        <v>2.0518307746616418</v>
      </c>
      <c r="BT111">
        <v>2.0543268742516845</v>
      </c>
      <c r="BU111">
        <v>2.0667832556407975</v>
      </c>
      <c r="BV111">
        <v>2.0635195057023905</v>
      </c>
      <c r="BW111">
        <v>2.060230865303196</v>
      </c>
      <c r="BX111">
        <v>2.0569452639410479</v>
      </c>
      <c r="BY111">
        <v>2.0538201107278944</v>
      </c>
      <c r="BZ111">
        <v>2.0507682706394395</v>
      </c>
      <c r="CA111">
        <v>2.047872922791008</v>
      </c>
      <c r="CB111">
        <v>2.0451783441440261</v>
      </c>
      <c r="CC111">
        <v>2.0426763511841766</v>
      </c>
      <c r="CD111">
        <v>2.0403356826775245</v>
      </c>
      <c r="CE111">
        <v>2.0380941051322798</v>
      </c>
      <c r="CF111">
        <v>2.0359213032585313</v>
      </c>
      <c r="CG111">
        <v>2.0387061139134492</v>
      </c>
      <c r="CH111">
        <v>2.0419302392520216</v>
      </c>
      <c r="CI111">
        <v>2.0455863659155362</v>
      </c>
      <c r="CJ111">
        <v>2.0496678441480691</v>
      </c>
      <c r="CK111">
        <v>2.0541724220114124</v>
      </c>
      <c r="CL111">
        <v>2.0589173288031195</v>
      </c>
      <c r="CM111">
        <v>2.0640427936530998</v>
      </c>
      <c r="CN111">
        <v>2.0695098110729679</v>
      </c>
      <c r="CO111">
        <v>2.0908898778780869</v>
      </c>
      <c r="CP111">
        <v>2.0970881182375094</v>
      </c>
    </row>
    <row r="112" spans="1:94" x14ac:dyDescent="0.25">
      <c r="A112" t="s">
        <v>25</v>
      </c>
      <c r="B112" t="s">
        <v>27</v>
      </c>
      <c r="C112" t="s">
        <v>11</v>
      </c>
      <c r="D112" t="s">
        <v>379</v>
      </c>
      <c r="E112">
        <v>2.0903485884592787</v>
      </c>
      <c r="F112">
        <v>2.1787403353250197</v>
      </c>
      <c r="G112">
        <v>2.2245309331222134</v>
      </c>
      <c r="H112">
        <v>2.2694471193228392</v>
      </c>
      <c r="I112">
        <v>2.5307604513190931</v>
      </c>
      <c r="J112">
        <v>2.6645174772591265</v>
      </c>
      <c r="K112">
        <v>2.7198053322158353</v>
      </c>
      <c r="L112">
        <v>2.772119259649017</v>
      </c>
      <c r="M112">
        <v>2.7992251824335268</v>
      </c>
      <c r="N112">
        <v>2.9682922471525663</v>
      </c>
      <c r="O112">
        <v>2.969538559878929</v>
      </c>
      <c r="P112">
        <v>2.8790349092946941</v>
      </c>
      <c r="Q112">
        <v>3.2510814709617146</v>
      </c>
      <c r="R112">
        <v>3.2005030452587162</v>
      </c>
      <c r="S112">
        <v>3.2830908379993646</v>
      </c>
      <c r="T112">
        <v>3.2618503933503975</v>
      </c>
      <c r="U112">
        <v>3.3719618053202054</v>
      </c>
      <c r="V112">
        <v>3.6411200026256849</v>
      </c>
      <c r="W112">
        <v>3.7166100713620174</v>
      </c>
      <c r="X112">
        <v>3.6753176253120312</v>
      </c>
      <c r="Y112">
        <v>3.7467353358861861</v>
      </c>
      <c r="Z112">
        <v>4.0369384449250667</v>
      </c>
      <c r="AA112">
        <v>4.3003765960984177</v>
      </c>
      <c r="AB112">
        <v>4.5168694921154264</v>
      </c>
      <c r="AC112">
        <v>4.3929739457297314</v>
      </c>
      <c r="AD112">
        <v>4.4688626250657322</v>
      </c>
      <c r="AE112">
        <v>4.5566192217111601</v>
      </c>
      <c r="AF112">
        <v>4.5744778405951223</v>
      </c>
      <c r="AG112">
        <v>4.5953613855511231</v>
      </c>
      <c r="AH112">
        <v>4.892298122968529</v>
      </c>
      <c r="AI112">
        <v>4.9226782410735597</v>
      </c>
      <c r="AJ112">
        <v>5.0920655261772279</v>
      </c>
      <c r="AK112">
        <v>5.3345878598121494</v>
      </c>
      <c r="AL112">
        <v>5.2999560958383816</v>
      </c>
      <c r="AM112">
        <v>5.5193570475473175</v>
      </c>
      <c r="AN112">
        <v>5.8486064474437001</v>
      </c>
      <c r="AO112">
        <v>5.8181825013123287</v>
      </c>
      <c r="AP112">
        <v>6.100513661354551</v>
      </c>
      <c r="AQ112">
        <v>6.1665898940056962</v>
      </c>
      <c r="AR112">
        <v>6.2486071502436884</v>
      </c>
      <c r="AS112">
        <v>6.4654868331128208</v>
      </c>
      <c r="AT112">
        <v>6.8293060628334112</v>
      </c>
      <c r="AU112">
        <v>6.8115143318852382</v>
      </c>
      <c r="AV112">
        <v>6.9941430260455997</v>
      </c>
      <c r="AW112">
        <v>7.2378132787306155</v>
      </c>
      <c r="AX112">
        <v>7.3094106737004756</v>
      </c>
      <c r="AY112">
        <v>7.3299132892541987</v>
      </c>
      <c r="AZ112">
        <v>7.5673300583055285</v>
      </c>
      <c r="BA112">
        <v>7.415918237873897</v>
      </c>
      <c r="BB112">
        <v>7.5439699353775902</v>
      </c>
      <c r="BC112">
        <v>7.9956519985444752</v>
      </c>
      <c r="BD112">
        <v>8.0699038149640039</v>
      </c>
      <c r="BE112">
        <v>8.1936019925669701</v>
      </c>
      <c r="BF112">
        <v>8.2498836003043738</v>
      </c>
      <c r="BG112">
        <v>8.3186845808780081</v>
      </c>
      <c r="BH112">
        <v>8.5598065680233848</v>
      </c>
      <c r="BI112">
        <v>8.6088168146389066</v>
      </c>
      <c r="BJ112">
        <v>8.8136310476347042</v>
      </c>
      <c r="BK112">
        <v>8.9527339803222166</v>
      </c>
      <c r="BL112">
        <v>9.0117345295949445</v>
      </c>
      <c r="BM112">
        <v>8.9866391611650585</v>
      </c>
      <c r="BN112">
        <v>8.9922160834335827</v>
      </c>
      <c r="BO112">
        <v>9.0217085063784044</v>
      </c>
      <c r="BP112">
        <v>9.0849064425683554</v>
      </c>
      <c r="BQ112">
        <v>9.1410737577309664</v>
      </c>
      <c r="BR112">
        <v>9.1472085988897316</v>
      </c>
      <c r="BS112">
        <v>9.1468751605813949</v>
      </c>
      <c r="BT112">
        <v>9.1511644569568311</v>
      </c>
      <c r="BU112">
        <v>9.1507758007787849</v>
      </c>
      <c r="BV112">
        <v>9.1707172001676476</v>
      </c>
      <c r="BW112">
        <v>9.1867602724022266</v>
      </c>
      <c r="BX112">
        <v>9.1991509858956348</v>
      </c>
      <c r="BY112">
        <v>9.2080999673564623</v>
      </c>
      <c r="BZ112">
        <v>9.2137140557129928</v>
      </c>
      <c r="CA112">
        <v>9.2161275862643439</v>
      </c>
      <c r="CB112">
        <v>9.2153557161443871</v>
      </c>
      <c r="CC112">
        <v>9.2114879864750066</v>
      </c>
      <c r="CD112">
        <v>9.2046648424804065</v>
      </c>
      <c r="CE112">
        <v>9.194997331350363</v>
      </c>
      <c r="CF112">
        <v>9.1826038490583546</v>
      </c>
      <c r="CG112">
        <v>9.1920404102954194</v>
      </c>
      <c r="CH112">
        <v>9.2019376926132868</v>
      </c>
      <c r="CI112">
        <v>9.2122823331820562</v>
      </c>
      <c r="CJ112">
        <v>9.2230765411376261</v>
      </c>
      <c r="CK112">
        <v>9.2343332965300053</v>
      </c>
      <c r="CL112">
        <v>7.8880286883717288</v>
      </c>
      <c r="CM112">
        <v>7.8870197358642233</v>
      </c>
      <c r="CN112">
        <v>7.8862817463732258</v>
      </c>
      <c r="CO112">
        <v>7.8858456318496701</v>
      </c>
      <c r="CP112">
        <v>7.8857428814376656</v>
      </c>
    </row>
    <row r="113" spans="1:94" x14ac:dyDescent="0.25">
      <c r="A113" t="s">
        <v>25</v>
      </c>
      <c r="B113" t="s">
        <v>27</v>
      </c>
      <c r="C113" t="s">
        <v>12</v>
      </c>
      <c r="D113" t="s">
        <v>380</v>
      </c>
      <c r="E113">
        <v>1.5547518544630163</v>
      </c>
      <c r="F113">
        <v>1.511295818760926</v>
      </c>
      <c r="G113">
        <v>1.4931250640028866</v>
      </c>
      <c r="H113">
        <v>1.5493515983204</v>
      </c>
      <c r="I113">
        <v>1.6359728573006451</v>
      </c>
      <c r="J113">
        <v>1.6875478137375681</v>
      </c>
      <c r="K113">
        <v>1.5813134493864984</v>
      </c>
      <c r="L113">
        <v>1.6380583716220458</v>
      </c>
      <c r="M113">
        <v>1.8175693229593601</v>
      </c>
      <c r="N113">
        <v>1.9159863514093014</v>
      </c>
      <c r="O113">
        <v>1.8642772172042281</v>
      </c>
      <c r="P113">
        <v>1.7814119751674684</v>
      </c>
      <c r="Q113">
        <v>1.8553290310887312</v>
      </c>
      <c r="R113">
        <v>1.9270901552586865</v>
      </c>
      <c r="S113">
        <v>2.0420459275773433</v>
      </c>
      <c r="T113">
        <v>2.0487629365365625</v>
      </c>
      <c r="U113">
        <v>2.1421534580195978</v>
      </c>
      <c r="V113">
        <v>2.2585996948378608</v>
      </c>
      <c r="W113">
        <v>2.1213646845895453</v>
      </c>
      <c r="X113">
        <v>2.0531486872835982</v>
      </c>
      <c r="Y113">
        <v>2.2316009656345437</v>
      </c>
      <c r="Z113">
        <v>2.4157648967285699</v>
      </c>
      <c r="AA113">
        <v>2.4891763759416259</v>
      </c>
      <c r="AB113">
        <v>2.4680442224582326</v>
      </c>
      <c r="AC113">
        <v>2.4510537678117794</v>
      </c>
      <c r="AD113">
        <v>2.4691280628836454</v>
      </c>
      <c r="AE113">
        <v>2.65259370053223</v>
      </c>
      <c r="AF113">
        <v>2.6763107435074875</v>
      </c>
      <c r="AG113">
        <v>2.7753838507014943</v>
      </c>
      <c r="AH113">
        <v>2.8988052134641205</v>
      </c>
      <c r="AI113">
        <v>2.9532196905926753</v>
      </c>
      <c r="AJ113">
        <v>3.1596924626179907</v>
      </c>
      <c r="AK113">
        <v>3.059783035036221</v>
      </c>
      <c r="AL113">
        <v>3.1523099243114441</v>
      </c>
      <c r="AM113">
        <v>3.3555205776962458</v>
      </c>
      <c r="AN113">
        <v>3.3902570881485667</v>
      </c>
      <c r="AO113">
        <v>3.4275985311878743</v>
      </c>
      <c r="AP113">
        <v>3.5107412191289757</v>
      </c>
      <c r="AQ113">
        <v>3.7732398909995739</v>
      </c>
      <c r="AR113">
        <v>3.7951785741789079</v>
      </c>
      <c r="AS113">
        <v>3.8656271480041418</v>
      </c>
      <c r="AT113">
        <v>3.8370749948347944</v>
      </c>
      <c r="AU113">
        <v>3.8612227707241935</v>
      </c>
      <c r="AV113">
        <v>3.5771964621668686</v>
      </c>
      <c r="AW113">
        <v>3.6382164315645404</v>
      </c>
      <c r="AX113">
        <v>3.8654774433379635</v>
      </c>
      <c r="AY113">
        <v>4.2620830616221381</v>
      </c>
      <c r="AZ113">
        <v>4.3348936809837113</v>
      </c>
      <c r="BA113">
        <v>4.0732350581949461</v>
      </c>
      <c r="BB113">
        <v>4.1568158867116587</v>
      </c>
      <c r="BC113">
        <v>4.4140335601638094</v>
      </c>
      <c r="BD113">
        <v>4.543167776379379</v>
      </c>
      <c r="BE113">
        <v>4.5675127570700074</v>
      </c>
      <c r="BF113">
        <v>4.5562819666298262</v>
      </c>
      <c r="BG113">
        <v>4.7617157796053462</v>
      </c>
      <c r="BH113">
        <v>4.851558999356671</v>
      </c>
      <c r="BI113">
        <v>4.8152347645803308</v>
      </c>
      <c r="BJ113">
        <v>4.9591917750098542</v>
      </c>
      <c r="BK113">
        <v>5.102386825176298</v>
      </c>
      <c r="BL113">
        <v>5.0983619534162186</v>
      </c>
      <c r="BM113">
        <v>5.2152507109634065</v>
      </c>
      <c r="BN113">
        <v>5.2465147754258767</v>
      </c>
      <c r="BO113">
        <v>5.3355374686407764</v>
      </c>
      <c r="BP113">
        <v>5.3976197738483176</v>
      </c>
      <c r="BQ113">
        <v>5.4532465164928761</v>
      </c>
      <c r="BR113">
        <v>5.5048169902899904</v>
      </c>
      <c r="BS113">
        <v>5.5545704764396451</v>
      </c>
      <c r="BT113">
        <v>5.6228847440179495</v>
      </c>
      <c r="BU113">
        <v>5.6614583470279882</v>
      </c>
      <c r="BV113">
        <v>5.7195309926866376</v>
      </c>
      <c r="BW113">
        <v>5.7759582727156964</v>
      </c>
      <c r="BX113">
        <v>5.8308600406385063</v>
      </c>
      <c r="BY113">
        <v>5.8843194559485692</v>
      </c>
      <c r="BZ113">
        <v>5.9362178083002233</v>
      </c>
      <c r="CA113">
        <v>5.9865145340776005</v>
      </c>
      <c r="CB113">
        <v>6.0352170659958988</v>
      </c>
      <c r="CC113">
        <v>6.0823327425787781</v>
      </c>
      <c r="CD113">
        <v>6.1278095445363192</v>
      </c>
      <c r="CE113">
        <v>6.1715899348315988</v>
      </c>
      <c r="CF113">
        <v>6.2136438857751886</v>
      </c>
      <c r="CG113">
        <v>6.2739073889406658</v>
      </c>
      <c r="CH113">
        <v>6.3350786332751037</v>
      </c>
      <c r="CI113">
        <v>6.3968848022404243</v>
      </c>
      <c r="CJ113">
        <v>6.4592156881555871</v>
      </c>
      <c r="CK113">
        <v>6.5220305400748622</v>
      </c>
      <c r="CL113">
        <v>6.5844054621847308</v>
      </c>
      <c r="CM113">
        <v>6.647093792006987</v>
      </c>
      <c r="CN113">
        <v>6.7099038225830139</v>
      </c>
      <c r="CO113">
        <v>6.7728342549495686</v>
      </c>
      <c r="CP113">
        <v>6.8358844945725643</v>
      </c>
    </row>
    <row r="114" spans="1:94" x14ac:dyDescent="0.25">
      <c r="A114" t="s">
        <v>25</v>
      </c>
      <c r="B114" t="s">
        <v>27</v>
      </c>
      <c r="C114" t="s">
        <v>13</v>
      </c>
      <c r="D114" t="s">
        <v>381</v>
      </c>
      <c r="E114">
        <v>1.9710003022902198</v>
      </c>
      <c r="F114">
        <v>2.0057718259378956</v>
      </c>
      <c r="G114">
        <v>2.038147600019272</v>
      </c>
      <c r="H114">
        <v>2.0491000221429356</v>
      </c>
      <c r="I114">
        <v>2.0342641847351191</v>
      </c>
      <c r="J114">
        <v>1.9314790154686299</v>
      </c>
      <c r="K114">
        <v>1.997680135275359</v>
      </c>
      <c r="L114">
        <v>1.9944326224364963</v>
      </c>
      <c r="M114">
        <v>2.064340233086412</v>
      </c>
      <c r="N114">
        <v>2.1974394922779763</v>
      </c>
      <c r="O114">
        <v>2.2811597562034747</v>
      </c>
      <c r="P114">
        <v>2.267002524124452</v>
      </c>
      <c r="Q114">
        <v>2.3257045817489246</v>
      </c>
      <c r="R114">
        <v>2.5384508371463719</v>
      </c>
      <c r="S114">
        <v>2.6311806731813028</v>
      </c>
      <c r="T114">
        <v>2.8921953904943289</v>
      </c>
      <c r="U114">
        <v>2.8570580542701434</v>
      </c>
      <c r="V114">
        <v>2.8172984255158982</v>
      </c>
      <c r="W114">
        <v>2.8511551844737015</v>
      </c>
      <c r="X114">
        <v>2.8094507356997092</v>
      </c>
      <c r="Y114">
        <v>2.9764439590926148</v>
      </c>
      <c r="Z114">
        <v>3.2484221847096197</v>
      </c>
      <c r="AA114">
        <v>3.0929525964929958</v>
      </c>
      <c r="AB114">
        <v>3.1703301150885732</v>
      </c>
      <c r="AC114">
        <v>3.0294505309287865</v>
      </c>
      <c r="AD114">
        <v>3.0403657188276334</v>
      </c>
      <c r="AE114">
        <v>3.0901469559141255</v>
      </c>
      <c r="AF114">
        <v>3.1417180435482983</v>
      </c>
      <c r="AG114">
        <v>3.3391473818966881</v>
      </c>
      <c r="AH114">
        <v>3.3601247012325293</v>
      </c>
      <c r="AI114">
        <v>3.4615853946093624</v>
      </c>
      <c r="AJ114">
        <v>3.6607329943033933</v>
      </c>
      <c r="AK114">
        <v>3.6310897108130908</v>
      </c>
      <c r="AL114">
        <v>3.6142880215846569</v>
      </c>
      <c r="AM114">
        <v>3.7215419695573067</v>
      </c>
      <c r="AN114">
        <v>3.8445829763615054</v>
      </c>
      <c r="AO114">
        <v>3.8442447105044497</v>
      </c>
      <c r="AP114">
        <v>3.7316992824507071</v>
      </c>
      <c r="AQ114">
        <v>3.7273380388042803</v>
      </c>
      <c r="AR114">
        <v>4.5828731716748639</v>
      </c>
      <c r="AS114">
        <v>4.6249094525525951</v>
      </c>
      <c r="AT114">
        <v>4.8424693946424888</v>
      </c>
      <c r="AU114">
        <v>5.1165373188266718</v>
      </c>
      <c r="AV114">
        <v>5.095560764843527</v>
      </c>
      <c r="AW114">
        <v>4.9162175065991702</v>
      </c>
      <c r="AX114">
        <v>5.1109011950233612</v>
      </c>
      <c r="AY114">
        <v>5.3749655412027373</v>
      </c>
      <c r="AZ114">
        <v>5.4813152494731501</v>
      </c>
      <c r="BA114">
        <v>5.4422731926795835</v>
      </c>
      <c r="BB114">
        <v>5.2049865201730476</v>
      </c>
      <c r="BC114">
        <v>5.5721967632951079</v>
      </c>
      <c r="BD114">
        <v>5.5515108416354488</v>
      </c>
      <c r="BE114">
        <v>5.6295264047101616</v>
      </c>
      <c r="BF114">
        <v>5.8071695847717448</v>
      </c>
      <c r="BG114">
        <v>5.9555505682681105</v>
      </c>
      <c r="BH114">
        <v>6.1006113019022417</v>
      </c>
      <c r="BI114">
        <v>5.8537602163361564</v>
      </c>
      <c r="BJ114">
        <v>5.9785228784073503</v>
      </c>
      <c r="BK114">
        <v>6.1413388903833113</v>
      </c>
      <c r="BL114">
        <v>6.2337567768077662</v>
      </c>
      <c r="BM114">
        <v>6.3619169178563455</v>
      </c>
      <c r="BN114">
        <v>6.309324180240961</v>
      </c>
      <c r="BO114">
        <v>6.4013919954792655</v>
      </c>
      <c r="BP114">
        <v>6.4833348880384714</v>
      </c>
      <c r="BQ114">
        <v>6.5638512080027098</v>
      </c>
      <c r="BR114">
        <v>6.6481189393765163</v>
      </c>
      <c r="BS114">
        <v>6.7313853265492387</v>
      </c>
      <c r="BT114">
        <v>6.8197488738631122</v>
      </c>
      <c r="BU114">
        <v>6.9071815218593997</v>
      </c>
      <c r="BV114">
        <v>6.9516498826992219</v>
      </c>
      <c r="BW114">
        <v>7.0176224422170623</v>
      </c>
      <c r="BX114">
        <v>7.0838368892849806</v>
      </c>
      <c r="BY114">
        <v>7.1504867318117054</v>
      </c>
      <c r="BZ114">
        <v>7.2175035858980898</v>
      </c>
      <c r="CA114">
        <v>7.2848573951071627</v>
      </c>
      <c r="CB114">
        <v>7.3525601267196521</v>
      </c>
      <c r="CC114">
        <v>7.4206930050490962</v>
      </c>
      <c r="CD114">
        <v>7.4892868300565194</v>
      </c>
      <c r="CE114">
        <v>7.5583853096866171</v>
      </c>
      <c r="CF114">
        <v>7.6280356382428698</v>
      </c>
      <c r="CG114">
        <v>7.7209318720167541</v>
      </c>
      <c r="CH114">
        <v>7.8171419120791699</v>
      </c>
      <c r="CI114">
        <v>7.9167319946285888</v>
      </c>
      <c r="CJ114">
        <v>8.0197807662360461</v>
      </c>
      <c r="CK114">
        <v>8.1263849566014432</v>
      </c>
      <c r="CL114">
        <v>8.2193955129159821</v>
      </c>
      <c r="CM114">
        <v>8.3264689902627111</v>
      </c>
      <c r="CN114">
        <v>8.4367606793399741</v>
      </c>
      <c r="CO114">
        <v>8.5503894580273556</v>
      </c>
      <c r="CP114">
        <v>8.6674809832195052</v>
      </c>
    </row>
    <row r="115" spans="1:94" x14ac:dyDescent="0.25">
      <c r="A115" t="s">
        <v>25</v>
      </c>
      <c r="B115" t="s">
        <v>27</v>
      </c>
      <c r="C115" t="s">
        <v>14</v>
      </c>
      <c r="D115" t="s">
        <v>382</v>
      </c>
      <c r="E115">
        <v>1.7101270046037613</v>
      </c>
      <c r="F115">
        <v>1.7762265102046062</v>
      </c>
      <c r="G115">
        <v>1.92513282394091</v>
      </c>
      <c r="H115">
        <v>1.8937880745409141</v>
      </c>
      <c r="I115">
        <v>1.8909752135735174</v>
      </c>
      <c r="J115">
        <v>2.0771292729258564</v>
      </c>
      <c r="K115">
        <v>2.1365610308366305</v>
      </c>
      <c r="L115">
        <v>2.1847347942452702</v>
      </c>
      <c r="M115">
        <v>2.1426721719918027</v>
      </c>
      <c r="N115">
        <v>2.1400617122052901</v>
      </c>
      <c r="O115">
        <v>2.5874601817941496</v>
      </c>
      <c r="P115">
        <v>2.468565643179649</v>
      </c>
      <c r="Q115">
        <v>2.231369079619272</v>
      </c>
      <c r="R115">
        <v>2.3002214426276155</v>
      </c>
      <c r="S115">
        <v>2.5283115929848559</v>
      </c>
      <c r="T115">
        <v>2.779640230903659</v>
      </c>
      <c r="U115">
        <v>2.8016966165828707</v>
      </c>
      <c r="V115">
        <v>2.8125665722034414</v>
      </c>
      <c r="W115">
        <v>2.928136765019258</v>
      </c>
      <c r="X115">
        <v>2.8156666071727905</v>
      </c>
      <c r="Y115">
        <v>2.9786972576731481</v>
      </c>
      <c r="Z115">
        <v>3.1563337315059008</v>
      </c>
      <c r="AA115">
        <v>3.0147554670315277</v>
      </c>
      <c r="AB115">
        <v>3.2789069359593266</v>
      </c>
      <c r="AC115">
        <v>3.1206095617846064</v>
      </c>
      <c r="AD115">
        <v>3.2689870620254244</v>
      </c>
      <c r="AE115">
        <v>3.3895946400580188</v>
      </c>
      <c r="AF115">
        <v>3.3808169179799847</v>
      </c>
      <c r="AG115">
        <v>3.0503797309241234</v>
      </c>
      <c r="AH115">
        <v>3.3505286395517557</v>
      </c>
      <c r="AI115">
        <v>3.4059791823841046</v>
      </c>
      <c r="AJ115">
        <v>3.0839614479082571</v>
      </c>
      <c r="AK115">
        <v>3.1231283624433321</v>
      </c>
      <c r="AL115">
        <v>3.0475359510316977</v>
      </c>
      <c r="AM115">
        <v>3.1412333524753069</v>
      </c>
      <c r="AN115">
        <v>3.309477264040146</v>
      </c>
      <c r="AO115">
        <v>3.3692248119753594</v>
      </c>
      <c r="AP115">
        <v>3.7161387105367623</v>
      </c>
      <c r="AQ115">
        <v>3.5454921300930575</v>
      </c>
      <c r="AR115">
        <v>3.6985111005102933</v>
      </c>
      <c r="AS115">
        <v>3.3909006092834231</v>
      </c>
      <c r="AT115">
        <v>3.6418004115332847</v>
      </c>
      <c r="AU115">
        <v>3.5759511970110882</v>
      </c>
      <c r="AV115">
        <v>3.710361778111376</v>
      </c>
      <c r="AW115">
        <v>3.769567866998079</v>
      </c>
      <c r="AX115">
        <v>3.9233431906190805</v>
      </c>
      <c r="AY115">
        <v>3.7770105020228248</v>
      </c>
      <c r="AZ115">
        <v>4.2313968075594408</v>
      </c>
      <c r="BA115">
        <v>4.4750835516484289</v>
      </c>
      <c r="BB115">
        <v>4.2311880634475445</v>
      </c>
      <c r="BC115">
        <v>4.4592814067381514</v>
      </c>
      <c r="BD115">
        <v>4.7806489792712394</v>
      </c>
      <c r="BE115">
        <v>4.7239470332594244</v>
      </c>
      <c r="BF115">
        <v>4.7934837004314117</v>
      </c>
      <c r="BG115">
        <v>5.327620659364384</v>
      </c>
      <c r="BH115">
        <v>5.4012771774728909</v>
      </c>
      <c r="BI115">
        <v>5.4710517093625297</v>
      </c>
      <c r="BJ115">
        <v>5.5821896275842438</v>
      </c>
      <c r="BK115">
        <v>5.2528362060614535</v>
      </c>
      <c r="BL115">
        <v>5.1878991203267297</v>
      </c>
      <c r="BM115">
        <v>5.5580986957650342</v>
      </c>
      <c r="BN115">
        <v>5.8879376722452159</v>
      </c>
      <c r="BO115">
        <v>5.9057642585306613</v>
      </c>
      <c r="BP115">
        <v>6.0716608176936449</v>
      </c>
      <c r="BQ115">
        <v>6.2385043829882108</v>
      </c>
      <c r="BR115">
        <v>6.4069036899638281</v>
      </c>
      <c r="BS115">
        <v>6.578320280926345</v>
      </c>
      <c r="BT115">
        <v>6.6726024061472895</v>
      </c>
      <c r="BU115">
        <v>6.7907185193485713</v>
      </c>
      <c r="BV115">
        <v>6.861256712540948</v>
      </c>
      <c r="BW115">
        <v>6.9306211953239236</v>
      </c>
      <c r="BX115">
        <v>6.9986821560602195</v>
      </c>
      <c r="BY115">
        <v>7.0654330638344254</v>
      </c>
      <c r="BZ115">
        <v>7.1308062159524095</v>
      </c>
      <c r="CA115">
        <v>7.1947082839767527</v>
      </c>
      <c r="CB115">
        <v>7.2570714057574728</v>
      </c>
      <c r="CC115">
        <v>7.3178407525119296</v>
      </c>
      <c r="CD115">
        <v>7.3769315665203568</v>
      </c>
      <c r="CE115">
        <v>7.4342119740326131</v>
      </c>
      <c r="CF115">
        <v>7.489554956886888</v>
      </c>
      <c r="CG115">
        <v>7.5649152570631726</v>
      </c>
      <c r="CH115">
        <v>7.6406294695380632</v>
      </c>
      <c r="CI115">
        <v>7.7166747071058923</v>
      </c>
      <c r="CJ115">
        <v>7.7930237854662137</v>
      </c>
      <c r="CK115">
        <v>7.8696455687984521</v>
      </c>
      <c r="CL115">
        <v>7.9419005329570878</v>
      </c>
      <c r="CM115">
        <v>8.0196367463864497</v>
      </c>
      <c r="CN115">
        <v>8.1074479640697739</v>
      </c>
      <c r="CO115">
        <v>8.1949465724226762</v>
      </c>
      <c r="CP115">
        <v>8.5621368241483484</v>
      </c>
    </row>
    <row r="116" spans="1:94" x14ac:dyDescent="0.25">
      <c r="A116" t="s">
        <v>25</v>
      </c>
      <c r="B116" t="s">
        <v>27</v>
      </c>
      <c r="C116" t="s">
        <v>15</v>
      </c>
      <c r="D116" t="s">
        <v>383</v>
      </c>
      <c r="E116">
        <v>12.423010572506724</v>
      </c>
      <c r="F116">
        <v>11.920654372844757</v>
      </c>
      <c r="G116">
        <v>11.385690980260447</v>
      </c>
      <c r="H116">
        <v>14.731490109822712</v>
      </c>
      <c r="I116">
        <v>13.458807857645766</v>
      </c>
      <c r="J116">
        <v>15.646044108302029</v>
      </c>
      <c r="K116">
        <v>16.064930081738201</v>
      </c>
      <c r="L116">
        <v>17.227644769818674</v>
      </c>
      <c r="M116">
        <v>15.93335426076653</v>
      </c>
      <c r="N116">
        <v>17.723983324681829</v>
      </c>
      <c r="O116">
        <v>16.981315553482244</v>
      </c>
      <c r="P116">
        <v>16.828655717968974</v>
      </c>
      <c r="Q116">
        <v>20.688609047326906</v>
      </c>
      <c r="R116">
        <v>18.580791055473096</v>
      </c>
      <c r="S116">
        <v>16.684240410443959</v>
      </c>
      <c r="T116">
        <v>20.500382396413251</v>
      </c>
      <c r="U116">
        <v>19.46892345335127</v>
      </c>
      <c r="V116">
        <v>21.275893393320061</v>
      </c>
      <c r="W116">
        <v>19.252124620988326</v>
      </c>
      <c r="X116">
        <v>17.514132042064197</v>
      </c>
      <c r="Y116">
        <v>17.458847838905204</v>
      </c>
      <c r="Z116">
        <v>19.404726449435632</v>
      </c>
      <c r="AA116">
        <v>19.645667533860983</v>
      </c>
      <c r="AB116">
        <v>19.515090704157661</v>
      </c>
      <c r="AC116">
        <v>18.858568553215537</v>
      </c>
      <c r="AD116">
        <v>19.996240018087668</v>
      </c>
      <c r="AE116">
        <v>19.779543912472654</v>
      </c>
      <c r="AF116">
        <v>18.74918479598923</v>
      </c>
      <c r="AG116">
        <v>20.107970872283275</v>
      </c>
      <c r="AH116">
        <v>20.698710582598991</v>
      </c>
      <c r="AI116">
        <v>17.395144725447295</v>
      </c>
      <c r="AJ116">
        <v>3.5157189388003593</v>
      </c>
      <c r="AK116">
        <v>3.7007684272175649</v>
      </c>
      <c r="AL116">
        <v>3.2218061170044892</v>
      </c>
      <c r="AM116">
        <v>3.3431319542822182</v>
      </c>
      <c r="AN116">
        <v>3.4008658424666938</v>
      </c>
      <c r="AO116">
        <v>3.5662436585332444</v>
      </c>
      <c r="AP116">
        <v>3.3810725944895257</v>
      </c>
      <c r="AQ116">
        <v>3.2575557202435181</v>
      </c>
      <c r="AR116">
        <v>3.2946474705525652</v>
      </c>
      <c r="AS116">
        <v>3.6519004477195574</v>
      </c>
      <c r="AT116">
        <v>3.5895963675480584</v>
      </c>
      <c r="AU116">
        <v>3.4853547470200477</v>
      </c>
      <c r="AV116">
        <v>4.0009300010129483</v>
      </c>
      <c r="AW116">
        <v>3.7814315006968129</v>
      </c>
      <c r="AX116">
        <v>3.7364598748876765</v>
      </c>
      <c r="AY116">
        <v>3.6058352081237812</v>
      </c>
      <c r="AZ116">
        <v>3.9820294491276949</v>
      </c>
      <c r="BA116">
        <v>3.8460042562774852</v>
      </c>
      <c r="BB116">
        <v>3.5947928248028815</v>
      </c>
      <c r="BC116">
        <v>4.2082651877785082</v>
      </c>
      <c r="BD116">
        <v>4.1640496435420129</v>
      </c>
      <c r="BE116">
        <v>4.0246802143414069</v>
      </c>
      <c r="BF116">
        <v>3.997722233522603</v>
      </c>
      <c r="BG116">
        <v>3.9970935812046431</v>
      </c>
      <c r="BH116">
        <v>3.9923330159804564</v>
      </c>
      <c r="BI116">
        <v>3.9631025389446051</v>
      </c>
      <c r="BJ116">
        <v>4.0095198383423201</v>
      </c>
      <c r="BK116">
        <v>3.9629510970170836</v>
      </c>
      <c r="BL116">
        <v>4.0027337001527039</v>
      </c>
      <c r="BM116">
        <v>4.0107324289317949</v>
      </c>
      <c r="BN116">
        <v>4.1392260933585057</v>
      </c>
      <c r="BO116">
        <v>4.1422890601930353</v>
      </c>
      <c r="BP116">
        <v>4.1148228636937736</v>
      </c>
      <c r="BQ116">
        <v>4.0679917246674684</v>
      </c>
      <c r="BR116">
        <v>4.0289556922094905</v>
      </c>
      <c r="BS116">
        <v>3.9799958555686423</v>
      </c>
      <c r="BT116">
        <v>3.9325277396070804</v>
      </c>
      <c r="BU116">
        <v>4.0396091420932967</v>
      </c>
      <c r="BV116">
        <v>4.0624606859644734</v>
      </c>
      <c r="BW116">
        <v>4.0863452985212865</v>
      </c>
      <c r="BX116">
        <v>4.1116686516673546</v>
      </c>
      <c r="BY116">
        <v>4.1389395794402422</v>
      </c>
      <c r="BZ116">
        <v>4.1684790976547355</v>
      </c>
      <c r="CA116">
        <v>4.2007164316348184</v>
      </c>
      <c r="CB116">
        <v>4.2360904315101182</v>
      </c>
      <c r="CC116">
        <v>4.2750405147029751</v>
      </c>
      <c r="CD116">
        <v>4.3180104378841966</v>
      </c>
      <c r="CE116">
        <v>4.3654459500987928</v>
      </c>
      <c r="CF116">
        <v>4.396934278332008</v>
      </c>
      <c r="CG116">
        <v>4.4340791232610783</v>
      </c>
      <c r="CH116">
        <v>4.4754070437334654</v>
      </c>
      <c r="CI116">
        <v>4.5213034799646312</v>
      </c>
      <c r="CJ116">
        <v>4.5721822936836549</v>
      </c>
      <c r="CK116">
        <v>4.6284958730342725</v>
      </c>
      <c r="CL116">
        <v>4.7951475865413196</v>
      </c>
      <c r="CM116">
        <v>4.846007574716821</v>
      </c>
      <c r="CN116">
        <v>4.9026733116464829</v>
      </c>
      <c r="CO116">
        <v>4.9656995801787724</v>
      </c>
      <c r="CP116">
        <v>5.0357073954064173</v>
      </c>
    </row>
    <row r="117" spans="1:94" x14ac:dyDescent="0.25">
      <c r="A117" t="s">
        <v>25</v>
      </c>
      <c r="B117" t="s">
        <v>27</v>
      </c>
      <c r="C117" t="s">
        <v>16</v>
      </c>
      <c r="D117" t="s">
        <v>384</v>
      </c>
      <c r="E117">
        <v>5.9005348371052584</v>
      </c>
      <c r="F117">
        <v>5.8446855874526751</v>
      </c>
      <c r="G117">
        <v>6.059487533072657</v>
      </c>
      <c r="H117">
        <v>6.2301078335226077</v>
      </c>
      <c r="I117">
        <v>6.1937038859918845</v>
      </c>
      <c r="J117">
        <v>5.8844525692770135</v>
      </c>
      <c r="K117">
        <v>6.2031715402251448</v>
      </c>
      <c r="L117">
        <v>6.1546397476879644</v>
      </c>
      <c r="M117">
        <v>5.8265805026625133</v>
      </c>
      <c r="N117">
        <v>6.1038670704458733</v>
      </c>
      <c r="O117">
        <v>6.4468898727462607</v>
      </c>
      <c r="P117">
        <v>6.1369284125097989</v>
      </c>
      <c r="Q117">
        <v>6.25063691856234</v>
      </c>
      <c r="R117">
        <v>6.3838163638861394</v>
      </c>
      <c r="S117">
        <v>5.7103390800572278</v>
      </c>
      <c r="T117">
        <v>5.7253162987866029</v>
      </c>
      <c r="U117">
        <v>6.6658760794348808</v>
      </c>
      <c r="V117">
        <v>6.7083363166643872</v>
      </c>
      <c r="W117">
        <v>6.6068385117153747</v>
      </c>
      <c r="X117">
        <v>6.7481587410512827</v>
      </c>
      <c r="Y117">
        <v>6.6646270415697053</v>
      </c>
      <c r="Z117">
        <v>7.4725753397307013</v>
      </c>
      <c r="AA117">
        <v>6.7288714047029563</v>
      </c>
      <c r="AB117">
        <v>8.0970315604016356</v>
      </c>
      <c r="AC117">
        <v>7.1106703415113959</v>
      </c>
      <c r="AD117">
        <v>7.293223177186194</v>
      </c>
      <c r="AE117">
        <v>6.753488253426176</v>
      </c>
      <c r="AF117">
        <v>7.1567550005176308</v>
      </c>
      <c r="AG117">
        <v>7.5515861742936927</v>
      </c>
      <c r="AH117">
        <v>7.976383667948256</v>
      </c>
      <c r="AI117">
        <v>7.7804420305586168</v>
      </c>
      <c r="AJ117">
        <v>6.6431336038289528</v>
      </c>
      <c r="AK117">
        <v>7.2107975825450508</v>
      </c>
      <c r="AL117">
        <v>6.8482874016937814</v>
      </c>
      <c r="AM117">
        <v>7.2168643437554563</v>
      </c>
      <c r="AN117">
        <v>7.7759374641743166</v>
      </c>
      <c r="AO117">
        <v>7.5452564493026939</v>
      </c>
      <c r="AP117">
        <v>7.0468529063931564</v>
      </c>
      <c r="AQ117">
        <v>7.300915451208061</v>
      </c>
      <c r="AR117">
        <v>7.6833494450876545</v>
      </c>
      <c r="AS117">
        <v>7.2671071523958055</v>
      </c>
      <c r="AT117">
        <v>7.7136555857125009</v>
      </c>
      <c r="AU117">
        <v>7.5122405087587714</v>
      </c>
      <c r="AV117">
        <v>7.7135716880628538</v>
      </c>
      <c r="AW117">
        <v>7.6618060432337494</v>
      </c>
      <c r="AX117">
        <v>6.9531073882505288</v>
      </c>
      <c r="AY117">
        <v>6.9197068468577836</v>
      </c>
      <c r="AZ117">
        <v>7.3108014931986203</v>
      </c>
      <c r="BA117">
        <v>7.4045043508863131</v>
      </c>
      <c r="BB117">
        <v>6.761991050877076</v>
      </c>
      <c r="BC117">
        <v>7.2058047863810923</v>
      </c>
      <c r="BD117">
        <v>8.0238641625651272</v>
      </c>
      <c r="BE117">
        <v>7.8875285872018726</v>
      </c>
      <c r="BF117">
        <v>7.6866557300644969</v>
      </c>
      <c r="BG117">
        <v>7.4441267133962041</v>
      </c>
      <c r="BH117">
        <v>7.5132099671198018</v>
      </c>
      <c r="BI117">
        <v>7.7882536009729266</v>
      </c>
      <c r="BJ117">
        <v>7.8400018512040361</v>
      </c>
      <c r="BK117">
        <v>7.778901745266646</v>
      </c>
      <c r="BL117">
        <v>7.9988215909992872</v>
      </c>
      <c r="BM117">
        <v>7.8572101946595376</v>
      </c>
      <c r="BN117">
        <v>7.8685869241999873</v>
      </c>
      <c r="BO117">
        <v>7.9310702573975176</v>
      </c>
      <c r="BP117">
        <v>7.9554081979389126</v>
      </c>
      <c r="BQ117">
        <v>7.9819273088328364</v>
      </c>
      <c r="BR117">
        <v>8.010130247756365</v>
      </c>
      <c r="BS117">
        <v>8.0317851584983426</v>
      </c>
      <c r="BT117">
        <v>8.0341755619779782</v>
      </c>
      <c r="BU117">
        <v>8.010732853530973</v>
      </c>
      <c r="BV117">
        <v>8.0169496282926769</v>
      </c>
      <c r="BW117">
        <v>8.0221703443039178</v>
      </c>
      <c r="BX117">
        <v>8.0255037503860258</v>
      </c>
      <c r="BY117">
        <v>8.028041277951532</v>
      </c>
      <c r="BZ117">
        <v>8.0303245540046486</v>
      </c>
      <c r="CA117">
        <v>8.032190971835659</v>
      </c>
      <c r="CB117">
        <v>8.0335685086249349</v>
      </c>
      <c r="CC117">
        <v>8.0344705874203903</v>
      </c>
      <c r="CD117">
        <v>8.0351572164435616</v>
      </c>
      <c r="CE117">
        <v>8.0357343617039252</v>
      </c>
      <c r="CF117">
        <v>8.0362153053546397</v>
      </c>
      <c r="CG117">
        <v>8.0426170158842893</v>
      </c>
      <c r="CH117">
        <v>8.0489622891096158</v>
      </c>
      <c r="CI117">
        <v>8.0553327567614321</v>
      </c>
      <c r="CJ117">
        <v>8.0617540385579893</v>
      </c>
      <c r="CK117">
        <v>8.0682331552520345</v>
      </c>
      <c r="CL117">
        <v>8.0745493937640411</v>
      </c>
      <c r="CM117">
        <v>8.0809140718680297</v>
      </c>
      <c r="CN117">
        <v>8.0872727905604904</v>
      </c>
      <c r="CO117">
        <v>8.0936246913393006</v>
      </c>
      <c r="CP117">
        <v>8.0999701059615248</v>
      </c>
    </row>
    <row r="118" spans="1:94" x14ac:dyDescent="0.25">
      <c r="A118" t="s">
        <v>25</v>
      </c>
      <c r="B118" t="s">
        <v>27</v>
      </c>
      <c r="C118" t="s">
        <v>17</v>
      </c>
      <c r="D118" t="s">
        <v>385</v>
      </c>
      <c r="E118">
        <v>3.6589893600912529</v>
      </c>
      <c r="F118">
        <v>3.6629273266146201</v>
      </c>
      <c r="G118">
        <v>3.9735991141089291</v>
      </c>
      <c r="H118">
        <v>4.0649709433027459</v>
      </c>
      <c r="I118">
        <v>4.144508672535042</v>
      </c>
      <c r="J118">
        <v>4.5686961443795324</v>
      </c>
      <c r="K118">
        <v>4.7898489778882691</v>
      </c>
      <c r="L118">
        <v>4.6380263673500339</v>
      </c>
      <c r="M118">
        <v>4.9075156145460301</v>
      </c>
      <c r="N118">
        <v>4.8112724774425537</v>
      </c>
      <c r="O118">
        <v>5.1146860269571137</v>
      </c>
      <c r="P118">
        <v>5.0336013649353433</v>
      </c>
      <c r="Q118">
        <v>5.3699205907748286</v>
      </c>
      <c r="R118">
        <v>5.3967057748988561</v>
      </c>
      <c r="S118">
        <v>5.6853081246411135</v>
      </c>
      <c r="T118">
        <v>5.8328429820447916</v>
      </c>
      <c r="U118">
        <v>5.8468896607984693</v>
      </c>
      <c r="V118">
        <v>5.8265330593657652</v>
      </c>
      <c r="W118">
        <v>6.1941379298686652</v>
      </c>
      <c r="X118">
        <v>6.1272294963165006</v>
      </c>
      <c r="Y118">
        <v>5.848488785268156</v>
      </c>
      <c r="Z118">
        <v>5.8728878931793549</v>
      </c>
      <c r="AA118">
        <v>5.9542674327546177</v>
      </c>
      <c r="AB118">
        <v>6.2519431920741182</v>
      </c>
      <c r="AC118">
        <v>5.8298886801627248</v>
      </c>
      <c r="AD118">
        <v>6.0614294534955135</v>
      </c>
      <c r="AE118">
        <v>6.1660672037692752</v>
      </c>
      <c r="AF118">
        <v>5.9203490642196819</v>
      </c>
      <c r="AG118">
        <v>6.2510562351379555</v>
      </c>
      <c r="AH118">
        <v>5.8950516615775053</v>
      </c>
      <c r="AI118">
        <v>6.3165235235026369</v>
      </c>
      <c r="AJ118">
        <v>5.2341364142022684</v>
      </c>
      <c r="AK118">
        <v>5.1872064788366981</v>
      </c>
      <c r="AL118">
        <v>5.2317831494772058</v>
      </c>
      <c r="AM118">
        <v>5.0509942321840784</v>
      </c>
      <c r="AN118">
        <v>5.5958232788272131</v>
      </c>
      <c r="AO118">
        <v>5.6568691173950549</v>
      </c>
      <c r="AP118">
        <v>5.7750650120777243</v>
      </c>
      <c r="AQ118">
        <v>5.8488762502281384</v>
      </c>
      <c r="AR118">
        <v>6.0118578023083122</v>
      </c>
      <c r="AS118">
        <v>5.9417770792042885</v>
      </c>
      <c r="AT118">
        <v>6.1035356481955132</v>
      </c>
      <c r="AU118">
        <v>5.6622094173279702</v>
      </c>
      <c r="AV118">
        <v>6.4947247778300339</v>
      </c>
      <c r="AW118">
        <v>6.1324043833585709</v>
      </c>
      <c r="AX118">
        <v>6.0090072009501778</v>
      </c>
      <c r="AY118">
        <v>5.9481144707086964</v>
      </c>
      <c r="AZ118">
        <v>5.9411765840688089</v>
      </c>
      <c r="BA118">
        <v>5.9415798232031225</v>
      </c>
      <c r="BB118">
        <v>5.9801182123838705</v>
      </c>
      <c r="BC118">
        <v>6.0876717090558881</v>
      </c>
      <c r="BD118">
        <v>6.2707115041025068</v>
      </c>
      <c r="BE118">
        <v>6.2331872449831387</v>
      </c>
      <c r="BF118">
        <v>6.3348301098381947</v>
      </c>
      <c r="BG118">
        <v>6.3920048526453677</v>
      </c>
      <c r="BH118">
        <v>6.4288871261748994</v>
      </c>
      <c r="BI118">
        <v>6.5156866237616349</v>
      </c>
      <c r="BJ118">
        <v>6.6734541888001084</v>
      </c>
      <c r="BK118">
        <v>6.7465832498029803</v>
      </c>
      <c r="BL118">
        <v>7.07149059730971</v>
      </c>
      <c r="BM118">
        <v>7.1842044800211946</v>
      </c>
      <c r="BN118">
        <v>7.031935253649702</v>
      </c>
      <c r="BO118">
        <v>7.0969827713522733</v>
      </c>
      <c r="BP118">
        <v>7.2061918224845982</v>
      </c>
      <c r="BQ118">
        <v>7.3152117039683757</v>
      </c>
      <c r="BR118">
        <v>7.4243421736232378</v>
      </c>
      <c r="BS118">
        <v>7.5360133140695531</v>
      </c>
      <c r="BT118">
        <v>7.5878020367905474</v>
      </c>
      <c r="BU118">
        <v>7.7010358748408843</v>
      </c>
      <c r="BV118">
        <v>7.7811770350507077</v>
      </c>
      <c r="BW118">
        <v>7.8604428988775226</v>
      </c>
      <c r="BX118">
        <v>7.9389261101485813</v>
      </c>
      <c r="BY118">
        <v>8.0165703271469617</v>
      </c>
      <c r="BZ118">
        <v>8.0932787848024148</v>
      </c>
      <c r="CA118">
        <v>8.1689278905513341</v>
      </c>
      <c r="CB118">
        <v>8.2434439302283682</v>
      </c>
      <c r="CC118">
        <v>8.3167511913506296</v>
      </c>
      <c r="CD118">
        <v>8.3887071174212107</v>
      </c>
      <c r="CE118">
        <v>8.4591326173910435</v>
      </c>
      <c r="CF118">
        <v>8.5278608759914434</v>
      </c>
      <c r="CG118">
        <v>8.601248547075766</v>
      </c>
      <c r="CH118">
        <v>8.6738893309366603</v>
      </c>
      <c r="CI118">
        <v>8.745711962116097</v>
      </c>
      <c r="CJ118">
        <v>8.816646172547582</v>
      </c>
      <c r="CK118">
        <v>8.8866251212212202</v>
      </c>
      <c r="CL118">
        <v>8.9557363505541794</v>
      </c>
      <c r="CM118">
        <v>9.0238083013450616</v>
      </c>
      <c r="CN118">
        <v>9.0908105954637275</v>
      </c>
      <c r="CO118">
        <v>9.1566845140498501</v>
      </c>
      <c r="CP118">
        <v>9.2213712671775845</v>
      </c>
    </row>
    <row r="119" spans="1:94" x14ac:dyDescent="0.25">
      <c r="A119" t="s">
        <v>25</v>
      </c>
      <c r="B119" t="s">
        <v>27</v>
      </c>
      <c r="C119" t="s">
        <v>18</v>
      </c>
      <c r="D119" t="s">
        <v>386</v>
      </c>
      <c r="E119">
        <v>7.4044724270844817</v>
      </c>
      <c r="F119">
        <v>8.2344691984833105</v>
      </c>
      <c r="G119">
        <v>8.4425495101053745</v>
      </c>
      <c r="H119">
        <v>8.5444798758517546</v>
      </c>
      <c r="I119">
        <v>8.3448655490693273</v>
      </c>
      <c r="J119">
        <v>8.5256572829031967</v>
      </c>
      <c r="K119">
        <v>9.382205371712125</v>
      </c>
      <c r="L119">
        <v>9.5016702644058881</v>
      </c>
      <c r="M119">
        <v>9.0501332768270242</v>
      </c>
      <c r="N119">
        <v>9.4734064725699216</v>
      </c>
      <c r="O119">
        <v>9.7515448159921512</v>
      </c>
      <c r="P119">
        <v>9.9910281418228806</v>
      </c>
      <c r="Q119">
        <v>10.588853091372229</v>
      </c>
      <c r="R119">
        <v>10.417386384053124</v>
      </c>
      <c r="S119">
        <v>10.046468305958609</v>
      </c>
      <c r="T119">
        <v>9.8338222302472609</v>
      </c>
      <c r="U119">
        <v>10.490754916597082</v>
      </c>
      <c r="V119">
        <v>10.892133097687378</v>
      </c>
      <c r="W119">
        <v>11.042787831516023</v>
      </c>
      <c r="X119">
        <v>11.027194287478096</v>
      </c>
      <c r="Y119">
        <v>11.526622962999285</v>
      </c>
      <c r="Z119">
        <v>11.92179834415661</v>
      </c>
      <c r="AA119">
        <v>10.672458006705353</v>
      </c>
      <c r="AB119">
        <v>12.00912157177677</v>
      </c>
      <c r="AC119">
        <v>11.846645533129063</v>
      </c>
      <c r="AD119">
        <v>11.435003867381999</v>
      </c>
      <c r="AE119">
        <v>11.449584210618697</v>
      </c>
      <c r="AF119">
        <v>11.877951573946202</v>
      </c>
      <c r="AG119">
        <v>11.861248881740128</v>
      </c>
      <c r="AH119">
        <v>12.232302679734779</v>
      </c>
      <c r="AI119">
        <v>12.20788844914561</v>
      </c>
      <c r="AJ119">
        <v>12.369356743634134</v>
      </c>
      <c r="AK119">
        <v>12.887435165825016</v>
      </c>
      <c r="AL119">
        <v>12.653916896039588</v>
      </c>
      <c r="AM119">
        <v>13.002849887836678</v>
      </c>
      <c r="AN119">
        <v>13.46387095161888</v>
      </c>
      <c r="AO119">
        <v>13.157749217977374</v>
      </c>
      <c r="AP119">
        <v>12.973615904799701</v>
      </c>
      <c r="AQ119">
        <v>13.729895033026994</v>
      </c>
      <c r="AR119">
        <v>13.722255640483908</v>
      </c>
      <c r="AS119">
        <v>13.404549443517498</v>
      </c>
      <c r="AT119">
        <v>13.96252971250189</v>
      </c>
      <c r="AU119">
        <v>12.961779127203828</v>
      </c>
      <c r="AV119">
        <v>14.527765248427086</v>
      </c>
      <c r="AW119">
        <v>13.987518954460242</v>
      </c>
      <c r="AX119">
        <v>13.580618364938953</v>
      </c>
      <c r="AY119">
        <v>14.184274000240428</v>
      </c>
      <c r="AZ119">
        <v>14.556693566523524</v>
      </c>
      <c r="BA119">
        <v>14.959372716741617</v>
      </c>
      <c r="BB119">
        <v>14.454998451389526</v>
      </c>
      <c r="BC119">
        <v>15.402662368502826</v>
      </c>
      <c r="BD119">
        <v>14.910951963261565</v>
      </c>
      <c r="BE119">
        <v>14.950275265622293</v>
      </c>
      <c r="BF119">
        <v>14.977353455361625</v>
      </c>
      <c r="BG119">
        <v>15.03411410952228</v>
      </c>
      <c r="BH119">
        <v>15.122118402512919</v>
      </c>
      <c r="BI119">
        <v>15.249736614255584</v>
      </c>
      <c r="BJ119">
        <v>15.728372294291141</v>
      </c>
      <c r="BK119">
        <v>15.961247263804619</v>
      </c>
      <c r="BL119">
        <v>16.386047814432391</v>
      </c>
      <c r="BM119">
        <v>16.437620752225968</v>
      </c>
      <c r="BN119">
        <v>16.776848252634778</v>
      </c>
      <c r="BO119">
        <v>16.62995821391705</v>
      </c>
      <c r="BP119">
        <v>16.769124327738371</v>
      </c>
      <c r="BQ119">
        <v>16.93659616934956</v>
      </c>
      <c r="BR119">
        <v>17.099588638423004</v>
      </c>
      <c r="BS119">
        <v>17.263797839120709</v>
      </c>
      <c r="BT119">
        <v>17.423982990532217</v>
      </c>
      <c r="BU119">
        <v>17.589438236029658</v>
      </c>
      <c r="BV119">
        <v>17.683310018599308</v>
      </c>
      <c r="BW119">
        <v>17.777157563964252</v>
      </c>
      <c r="BX119">
        <v>17.870810530168129</v>
      </c>
      <c r="BY119">
        <v>17.96420738554432</v>
      </c>
      <c r="BZ119">
        <v>18.057131136613965</v>
      </c>
      <c r="CA119">
        <v>18.14971276752058</v>
      </c>
      <c r="CB119">
        <v>18.242014869604613</v>
      </c>
      <c r="CC119">
        <v>18.334076001021206</v>
      </c>
      <c r="CD119">
        <v>18.425863639573748</v>
      </c>
      <c r="CE119">
        <v>18.517364884527435</v>
      </c>
      <c r="CF119">
        <v>18.608613525361349</v>
      </c>
      <c r="CG119">
        <v>18.720253202715185</v>
      </c>
      <c r="CH119">
        <v>18.833684699581521</v>
      </c>
      <c r="CI119">
        <v>18.948926743545936</v>
      </c>
      <c r="CJ119">
        <v>19.066001684939589</v>
      </c>
      <c r="CK119">
        <v>19.184940904760289</v>
      </c>
      <c r="CL119">
        <v>19.305688798014433</v>
      </c>
      <c r="CM119">
        <v>19.428378749477687</v>
      </c>
      <c r="CN119">
        <v>19.553014137487882</v>
      </c>
      <c r="CO119">
        <v>19.679630600551793</v>
      </c>
      <c r="CP119">
        <v>19.80826410605934</v>
      </c>
    </row>
    <row r="120" spans="1:94" x14ac:dyDescent="0.25">
      <c r="A120" t="s">
        <v>25</v>
      </c>
      <c r="B120" t="s">
        <v>27</v>
      </c>
      <c r="C120" t="s">
        <v>19</v>
      </c>
      <c r="D120" t="s">
        <v>387</v>
      </c>
      <c r="E120">
        <v>2.5860872760272189</v>
      </c>
      <c r="F120">
        <v>2.9901005218026326</v>
      </c>
      <c r="G120">
        <v>2.9942454691648011</v>
      </c>
      <c r="H120">
        <v>3.28874702183851</v>
      </c>
      <c r="I120">
        <v>2.8810448151623</v>
      </c>
      <c r="J120">
        <v>3.2467545675426743</v>
      </c>
      <c r="K120">
        <v>2.6469345243007316</v>
      </c>
      <c r="L120">
        <v>3.0023515794710063</v>
      </c>
      <c r="M120">
        <v>2.7367310466040857</v>
      </c>
      <c r="N120">
        <v>3.2850843874630895</v>
      </c>
      <c r="O120">
        <v>3.2010485249074367</v>
      </c>
      <c r="P120">
        <v>2.8567003477496309</v>
      </c>
      <c r="Q120">
        <v>3.0844890324413883</v>
      </c>
      <c r="R120">
        <v>3.3226863776760749</v>
      </c>
      <c r="S120">
        <v>3.3466715089342332</v>
      </c>
      <c r="T120">
        <v>3.3967088902787412</v>
      </c>
      <c r="U120">
        <v>2.9020209243764405</v>
      </c>
      <c r="V120">
        <v>3.3452148411599989</v>
      </c>
      <c r="W120">
        <v>3.1566016368037566</v>
      </c>
      <c r="X120">
        <v>2.9018786376284855</v>
      </c>
      <c r="Y120">
        <v>3.1632103241267671</v>
      </c>
      <c r="Z120">
        <v>2.7505215596660406</v>
      </c>
      <c r="AA120">
        <v>3.0811442445658561</v>
      </c>
      <c r="AB120">
        <v>3.2637943067926756</v>
      </c>
      <c r="AC120">
        <v>3.0769436722815402</v>
      </c>
      <c r="AD120">
        <v>3.2701564741521096</v>
      </c>
      <c r="AE120">
        <v>3.2656881192421121</v>
      </c>
      <c r="AF120">
        <v>3.6288782199351917</v>
      </c>
      <c r="AG120">
        <v>3.7628502944035906</v>
      </c>
      <c r="AH120">
        <v>3.6604805919321231</v>
      </c>
      <c r="AI120">
        <v>3.4885758783362455</v>
      </c>
      <c r="AJ120">
        <v>3.4975828913258598</v>
      </c>
      <c r="AK120">
        <v>4.0440628343554934</v>
      </c>
      <c r="AL120">
        <v>3.6990133779418461</v>
      </c>
      <c r="AM120">
        <v>4.1150184809294199</v>
      </c>
      <c r="AN120">
        <v>4.2195692081137128</v>
      </c>
      <c r="AO120">
        <v>3.8566269364864123</v>
      </c>
      <c r="AP120">
        <v>4.0261418571725223</v>
      </c>
      <c r="AQ120">
        <v>4.0199608566889662</v>
      </c>
      <c r="AR120">
        <v>3.621743107331334</v>
      </c>
      <c r="AS120">
        <v>3.3638467044548581</v>
      </c>
      <c r="AT120">
        <v>2.8840944660036811</v>
      </c>
      <c r="AU120">
        <v>3.9594384076609952</v>
      </c>
      <c r="AV120">
        <v>3.2134573913672511</v>
      </c>
      <c r="AW120">
        <v>3.5686418278310725</v>
      </c>
      <c r="AX120">
        <v>3.0613571068834928</v>
      </c>
      <c r="AY120">
        <v>3.2707469989842206</v>
      </c>
      <c r="AZ120">
        <v>2.9513296065833576</v>
      </c>
      <c r="BA120">
        <v>3.0519692550843889</v>
      </c>
      <c r="BB120">
        <v>3.1900686305154649</v>
      </c>
      <c r="BC120">
        <v>2.9426030253604503</v>
      </c>
      <c r="BD120">
        <v>3.0366675061188388</v>
      </c>
      <c r="BE120">
        <v>3.1102080554826999</v>
      </c>
      <c r="BF120">
        <v>3.224080473679356</v>
      </c>
      <c r="BG120">
        <v>3.3271046471591377</v>
      </c>
      <c r="BH120">
        <v>3.2599132360777445</v>
      </c>
      <c r="BI120">
        <v>3.2384312059766507</v>
      </c>
      <c r="BJ120">
        <v>3.3985318343447375</v>
      </c>
      <c r="BK120">
        <v>3.8215502169997819</v>
      </c>
      <c r="BL120">
        <v>3.5015475817066277</v>
      </c>
      <c r="BM120">
        <v>3.5364169023923373</v>
      </c>
      <c r="BN120">
        <v>3.5172239447722236</v>
      </c>
      <c r="BO120">
        <v>3.6246635425469225</v>
      </c>
      <c r="BP120">
        <v>3.6612706912978208</v>
      </c>
      <c r="BQ120">
        <v>3.696616686109623</v>
      </c>
      <c r="BR120">
        <v>3.7295618095779912</v>
      </c>
      <c r="BS120">
        <v>3.7614103464082684</v>
      </c>
      <c r="BT120">
        <v>3.8334124387219051</v>
      </c>
      <c r="BU120">
        <v>3.8345160073943743</v>
      </c>
      <c r="BV120">
        <v>3.8840921898346044</v>
      </c>
      <c r="BW120">
        <v>3.9344186728814541</v>
      </c>
      <c r="BX120">
        <v>3.9855890278993544</v>
      </c>
      <c r="BY120">
        <v>4.0378387777050833</v>
      </c>
      <c r="BZ120">
        <v>4.0911376069329606</v>
      </c>
      <c r="CA120">
        <v>4.1455645360743327</v>
      </c>
      <c r="CB120">
        <v>4.2011650268125775</v>
      </c>
      <c r="CC120">
        <v>4.2580171559663142</v>
      </c>
      <c r="CD120">
        <v>4.3162095681944095</v>
      </c>
      <c r="CE120">
        <v>4.3758014303768444</v>
      </c>
      <c r="CF120">
        <v>4.4368664356766896</v>
      </c>
      <c r="CG120">
        <v>4.5061266594113265</v>
      </c>
      <c r="CH120">
        <v>4.5775858953908024</v>
      </c>
      <c r="CI120">
        <v>4.6513275085157826</v>
      </c>
      <c r="CJ120">
        <v>4.7274356840462888</v>
      </c>
      <c r="CK120">
        <v>4.8060024756513782</v>
      </c>
      <c r="CL120">
        <v>4.8378515356269025</v>
      </c>
      <c r="CM120">
        <v>4.8712328444035391</v>
      </c>
      <c r="CN120">
        <v>4.9061871938576953</v>
      </c>
      <c r="CO120">
        <v>4.9427581753814982</v>
      </c>
      <c r="CP120">
        <v>4.9809930064712793</v>
      </c>
    </row>
    <row r="121" spans="1:94" x14ac:dyDescent="0.25">
      <c r="A121" t="s">
        <v>25</v>
      </c>
      <c r="B121" t="s">
        <v>27</v>
      </c>
      <c r="C121" t="s">
        <v>20</v>
      </c>
      <c r="D121" t="s">
        <v>388</v>
      </c>
      <c r="E121">
        <v>3.9409218575770009</v>
      </c>
      <c r="F121">
        <v>3.8074320292853754</v>
      </c>
      <c r="G121">
        <v>3.7920483958652675</v>
      </c>
      <c r="H121">
        <v>4.1200683710795305</v>
      </c>
      <c r="I121">
        <v>4.2386589700007322</v>
      </c>
      <c r="J121">
        <v>4.2860092403193466</v>
      </c>
      <c r="K121">
        <v>4.5631694682628705</v>
      </c>
      <c r="L121">
        <v>4.5259955167625971</v>
      </c>
      <c r="M121">
        <v>4.4671033723782134</v>
      </c>
      <c r="N121">
        <v>4.9807577522188859</v>
      </c>
      <c r="O121">
        <v>4.7626161979066151</v>
      </c>
      <c r="P121">
        <v>4.6417492421226427</v>
      </c>
      <c r="Q121">
        <v>4.947689277644221</v>
      </c>
      <c r="R121">
        <v>4.949948031775004</v>
      </c>
      <c r="S121">
        <v>4.8740848538264663</v>
      </c>
      <c r="T121">
        <v>5.1372879193996877</v>
      </c>
      <c r="U121">
        <v>5.2756422841978843</v>
      </c>
      <c r="V121">
        <v>5.5344780965491056</v>
      </c>
      <c r="W121">
        <v>5.5310513787557714</v>
      </c>
      <c r="X121">
        <v>5.2254397318280557</v>
      </c>
      <c r="Y121">
        <v>5.4393745588932108</v>
      </c>
      <c r="Z121">
        <v>5.7332904282726886</v>
      </c>
      <c r="AA121">
        <v>5.5121260436508122</v>
      </c>
      <c r="AB121">
        <v>5.7814811214671318</v>
      </c>
      <c r="AC121">
        <v>5.5012455219162799</v>
      </c>
      <c r="AD121">
        <v>5.6358371158105278</v>
      </c>
      <c r="AE121">
        <v>5.6313886753869768</v>
      </c>
      <c r="AF121">
        <v>5.610464129162744</v>
      </c>
      <c r="AG121">
        <v>5.8343084528573161</v>
      </c>
      <c r="AH121">
        <v>5.9860057643964462</v>
      </c>
      <c r="AI121">
        <v>5.8147557525850804</v>
      </c>
      <c r="AJ121">
        <v>4.8706899604795524</v>
      </c>
      <c r="AK121">
        <v>4.8068224598241551</v>
      </c>
      <c r="AL121">
        <v>4.7458656481340729</v>
      </c>
      <c r="AM121">
        <v>4.7468466388878472</v>
      </c>
      <c r="AN121">
        <v>5.0835093895696817</v>
      </c>
      <c r="AO121">
        <v>5.06183516837591</v>
      </c>
      <c r="AP121">
        <v>5.0910971561003624</v>
      </c>
      <c r="AQ121">
        <v>5.2457855049199855</v>
      </c>
      <c r="AR121">
        <v>6.0970585825911234</v>
      </c>
      <c r="AS121">
        <v>6.0496490845568642</v>
      </c>
      <c r="AT121">
        <v>6.2068491289291412</v>
      </c>
      <c r="AU121">
        <v>5.8934982846214634</v>
      </c>
      <c r="AV121">
        <v>6.1071163909290336</v>
      </c>
      <c r="AW121">
        <v>5.8666709668667156</v>
      </c>
      <c r="AX121">
        <v>5.8897954170213929</v>
      </c>
      <c r="AY121">
        <v>5.9534456050744238</v>
      </c>
      <c r="AZ121">
        <v>6.1159379063918378</v>
      </c>
      <c r="BA121">
        <v>6.1465705234044856</v>
      </c>
      <c r="BB121">
        <v>6.0071263757758384</v>
      </c>
      <c r="BC121">
        <v>6.3326335555199318</v>
      </c>
      <c r="BD121">
        <v>6.37830738780512</v>
      </c>
      <c r="BE121">
        <v>6.3179583363910972</v>
      </c>
      <c r="BF121">
        <v>6.290889976096727</v>
      </c>
      <c r="BG121">
        <v>6.4586178896448887</v>
      </c>
      <c r="BH121">
        <v>6.5384581409567764</v>
      </c>
      <c r="BI121">
        <v>6.5143044368502032</v>
      </c>
      <c r="BJ121">
        <v>6.624877535546382</v>
      </c>
      <c r="BK121">
        <v>6.9108730698399441</v>
      </c>
      <c r="BL121">
        <v>6.9788154249413621</v>
      </c>
      <c r="BM121">
        <v>7.0137436535862676</v>
      </c>
      <c r="BN121">
        <v>6.9881311975664442</v>
      </c>
      <c r="BO121">
        <v>7.0396608811701249</v>
      </c>
      <c r="BP121">
        <v>7.0966375368801167</v>
      </c>
      <c r="BQ121">
        <v>7.1697535562366239</v>
      </c>
      <c r="BR121">
        <v>7.2376754014138598</v>
      </c>
      <c r="BS121">
        <v>7.3060069272504764</v>
      </c>
      <c r="BT121">
        <v>7.3738511714642927</v>
      </c>
      <c r="BU121">
        <v>7.4184325452987228</v>
      </c>
      <c r="BV121">
        <v>7.472614452995276</v>
      </c>
      <c r="BW121">
        <v>7.5275557673126867</v>
      </c>
      <c r="BX121">
        <v>7.5820335286318148</v>
      </c>
      <c r="BY121">
        <v>7.6362400823482233</v>
      </c>
      <c r="BZ121">
        <v>7.6902629164257448</v>
      </c>
      <c r="CA121">
        <v>7.7441422507624642</v>
      </c>
      <c r="CB121">
        <v>7.797864216984264</v>
      </c>
      <c r="CC121">
        <v>7.8513756941951955</v>
      </c>
      <c r="CD121">
        <v>7.9045797296395985</v>
      </c>
      <c r="CE121">
        <v>7.9575477490862303</v>
      </c>
      <c r="CF121">
        <v>8.009329723724079</v>
      </c>
      <c r="CG121">
        <v>8.0747700900974397</v>
      </c>
      <c r="CH121">
        <v>8.1423461498023517</v>
      </c>
      <c r="CI121">
        <v>8.2120987167657837</v>
      </c>
      <c r="CJ121">
        <v>8.2840998143714657</v>
      </c>
      <c r="CK121">
        <v>8.3584468010014294</v>
      </c>
      <c r="CL121">
        <v>8.3541044583404389</v>
      </c>
      <c r="CM121">
        <v>8.4170538042785541</v>
      </c>
      <c r="CN121">
        <v>8.4823439200415809</v>
      </c>
      <c r="CO121">
        <v>8.5503785337007425</v>
      </c>
      <c r="CP121">
        <v>8.6344031946769402</v>
      </c>
    </row>
    <row r="124" spans="1:94" x14ac:dyDescent="0.25">
      <c r="A124" t="s">
        <v>37</v>
      </c>
    </row>
    <row r="125" spans="1:94" x14ac:dyDescent="0.25">
      <c r="A125" t="s">
        <v>0</v>
      </c>
      <c r="E125">
        <v>0</v>
      </c>
      <c r="F125" t="e">
        <v>#N/A</v>
      </c>
      <c r="G125" t="e">
        <v>#N/A</v>
      </c>
      <c r="H125" t="e">
        <v>#N/A</v>
      </c>
      <c r="I125" t="e">
        <v>#N/A</v>
      </c>
      <c r="J125" t="e">
        <v>#N/A</v>
      </c>
      <c r="K125" t="e">
        <v>#N/A</v>
      </c>
      <c r="L125" t="e">
        <v>#N/A</v>
      </c>
      <c r="M125" t="e">
        <v>#N/A</v>
      </c>
      <c r="N125" t="e">
        <v>#N/A</v>
      </c>
      <c r="O125" t="e">
        <v>#N/A</v>
      </c>
      <c r="P125" t="e">
        <v>#N/A</v>
      </c>
      <c r="Q125" t="e">
        <v>#N/A</v>
      </c>
      <c r="R125" t="e">
        <v>#N/A</v>
      </c>
      <c r="S125" t="e">
        <v>#N/A</v>
      </c>
      <c r="T125" t="e">
        <v>#N/A</v>
      </c>
      <c r="U125" t="e">
        <v>#N/A</v>
      </c>
      <c r="V125" t="e">
        <v>#N/A</v>
      </c>
      <c r="W125" t="e">
        <v>#N/A</v>
      </c>
      <c r="X125" t="e">
        <v>#N/A</v>
      </c>
      <c r="Y125" t="e">
        <v>#N/A</v>
      </c>
      <c r="Z125" t="e">
        <v>#N/A</v>
      </c>
      <c r="AA125" t="e">
        <v>#N/A</v>
      </c>
      <c r="AB125" t="e">
        <v>#N/A</v>
      </c>
      <c r="AC125" t="e">
        <v>#N/A</v>
      </c>
      <c r="AD125" t="e">
        <v>#N/A</v>
      </c>
      <c r="AE125" t="e">
        <v>#N/A</v>
      </c>
      <c r="AF125" t="e">
        <v>#N/A</v>
      </c>
      <c r="AG125" t="e">
        <v>#N/A</v>
      </c>
      <c r="AH125" t="e">
        <v>#N/A</v>
      </c>
      <c r="AI125" t="e">
        <v>#N/A</v>
      </c>
      <c r="AJ125" t="e">
        <v>#N/A</v>
      </c>
      <c r="AK125" t="e">
        <v>#N/A</v>
      </c>
      <c r="AL125" t="e">
        <v>#N/A</v>
      </c>
      <c r="AM125" t="e">
        <v>#N/A</v>
      </c>
      <c r="AN125" t="e">
        <v>#N/A</v>
      </c>
      <c r="AO125" t="e">
        <v>#N/A</v>
      </c>
      <c r="AP125" t="e">
        <v>#N/A</v>
      </c>
      <c r="AQ125" t="e">
        <v>#N/A</v>
      </c>
      <c r="AR125" t="e">
        <v>#N/A</v>
      </c>
      <c r="AS125" t="e">
        <v>#N/A</v>
      </c>
      <c r="AT125" t="e">
        <v>#N/A</v>
      </c>
      <c r="AU125" t="e">
        <v>#N/A</v>
      </c>
      <c r="AV125" t="e">
        <v>#N/A</v>
      </c>
      <c r="AW125" t="e">
        <v>#N/A</v>
      </c>
      <c r="AX125" t="e">
        <v>#N/A</v>
      </c>
      <c r="AY125" t="e">
        <v>#N/A</v>
      </c>
      <c r="AZ125" t="e">
        <v>#N/A</v>
      </c>
      <c r="BA125" t="e">
        <v>#N/A</v>
      </c>
      <c r="BB125" t="e">
        <v>#N/A</v>
      </c>
      <c r="BC125" t="e">
        <v>#N/A</v>
      </c>
      <c r="BD125" t="e">
        <v>#N/A</v>
      </c>
      <c r="BE125" t="e">
        <v>#N/A</v>
      </c>
      <c r="BF125" t="e">
        <v>#N/A</v>
      </c>
      <c r="BG125" t="e">
        <v>#N/A</v>
      </c>
      <c r="BH125" t="e">
        <v>#N/A</v>
      </c>
      <c r="BI125" t="e">
        <v>#N/A</v>
      </c>
      <c r="BJ125" t="e">
        <v>#N/A</v>
      </c>
      <c r="BK125" t="e">
        <v>#N/A</v>
      </c>
      <c r="BL125" t="e">
        <v>#N/A</v>
      </c>
      <c r="BM125" t="e">
        <v>#N/A</v>
      </c>
      <c r="BN125" t="e">
        <v>#N/A</v>
      </c>
      <c r="BO125" t="e">
        <v>#N/A</v>
      </c>
      <c r="BP125" t="e">
        <v>#N/A</v>
      </c>
      <c r="BQ125" t="e">
        <v>#N/A</v>
      </c>
      <c r="BR125" t="e">
        <v>#N/A</v>
      </c>
      <c r="BS125" t="e">
        <v>#N/A</v>
      </c>
      <c r="BT125" t="e">
        <v>#N/A</v>
      </c>
      <c r="BU125" t="e">
        <v>#N/A</v>
      </c>
      <c r="BV125" t="e">
        <v>#N/A</v>
      </c>
      <c r="BW125" t="e">
        <v>#N/A</v>
      </c>
      <c r="BX125" t="e">
        <v>#N/A</v>
      </c>
      <c r="BY125" t="e">
        <v>#N/A</v>
      </c>
      <c r="BZ125" t="e">
        <v>#N/A</v>
      </c>
      <c r="CA125" t="e">
        <v>#N/A</v>
      </c>
      <c r="CB125" t="e">
        <v>#N/A</v>
      </c>
      <c r="CC125" t="e">
        <v>#N/A</v>
      </c>
      <c r="CD125" t="e">
        <v>#N/A</v>
      </c>
      <c r="CE125" t="e">
        <v>#N/A</v>
      </c>
      <c r="CF125" t="e">
        <v>#N/A</v>
      </c>
      <c r="CG125" t="e">
        <v>#N/A</v>
      </c>
      <c r="CH125" t="e">
        <v>#N/A</v>
      </c>
      <c r="CI125" t="e">
        <v>#N/A</v>
      </c>
      <c r="CJ125" t="e">
        <v>#N/A</v>
      </c>
      <c r="CK125" t="e">
        <v>#N/A</v>
      </c>
    </row>
    <row r="126" spans="1:94" x14ac:dyDescent="0.25">
      <c r="A126" t="s">
        <v>21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row>
    <row r="127" spans="1:94" x14ac:dyDescent="0.25">
      <c r="A127" t="s">
        <v>22</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X56"/>
  <sheetViews>
    <sheetView topLeftCell="B2" workbookViewId="0">
      <pane xSplit="1" ySplit="5" topLeftCell="C7" activePane="bottomRight" state="frozen"/>
      <selection activeCell="K32" sqref="K32"/>
      <selection pane="topRight" activeCell="K32" sqref="K32"/>
      <selection pane="bottomLeft" activeCell="K32" sqref="K32"/>
      <selection pane="bottomRight" activeCell="P43" sqref="P43:S57"/>
    </sheetView>
  </sheetViews>
  <sheetFormatPr defaultRowHeight="15" x14ac:dyDescent="0.25"/>
  <cols>
    <col min="1" max="1" width="0" hidden="1" customWidth="1"/>
    <col min="3" max="14" width="9.125" customWidth="1"/>
    <col min="16" max="16" width="11.25" customWidth="1"/>
    <col min="18" max="18" width="10.25" customWidth="1"/>
  </cols>
  <sheetData>
    <row r="1" spans="2:24" hidden="1" x14ac:dyDescent="0.25"/>
    <row r="2" spans="2:24" x14ac:dyDescent="0.25">
      <c r="C2">
        <v>2</v>
      </c>
      <c r="D2">
        <v>3</v>
      </c>
      <c r="E2">
        <v>4</v>
      </c>
      <c r="F2">
        <v>5</v>
      </c>
      <c r="G2">
        <v>6</v>
      </c>
      <c r="H2">
        <v>7</v>
      </c>
      <c r="I2">
        <v>8</v>
      </c>
      <c r="J2">
        <v>9</v>
      </c>
      <c r="K2">
        <v>10</v>
      </c>
      <c r="L2">
        <v>11</v>
      </c>
      <c r="M2">
        <v>12</v>
      </c>
      <c r="N2">
        <v>13</v>
      </c>
      <c r="O2">
        <v>14</v>
      </c>
      <c r="P2">
        <v>15</v>
      </c>
      <c r="Q2">
        <v>16</v>
      </c>
      <c r="R2">
        <v>17</v>
      </c>
      <c r="S2">
        <v>18</v>
      </c>
      <c r="V2" t="s">
        <v>57</v>
      </c>
    </row>
    <row r="3" spans="2:24" x14ac:dyDescent="0.25">
      <c r="B3" t="s">
        <v>42</v>
      </c>
      <c r="C3" t="s">
        <v>402</v>
      </c>
      <c r="D3" t="s">
        <v>402</v>
      </c>
      <c r="E3" t="s">
        <v>45</v>
      </c>
      <c r="F3" t="s">
        <v>46</v>
      </c>
      <c r="G3" t="s">
        <v>47</v>
      </c>
      <c r="H3" t="s">
        <v>48</v>
      </c>
      <c r="I3" t="s">
        <v>49</v>
      </c>
      <c r="J3" t="s">
        <v>403</v>
      </c>
      <c r="K3" t="s">
        <v>403</v>
      </c>
      <c r="L3" t="s">
        <v>403</v>
      </c>
      <c r="M3" t="s">
        <v>404</v>
      </c>
      <c r="N3" t="s">
        <v>404</v>
      </c>
      <c r="O3" t="s">
        <v>405</v>
      </c>
      <c r="P3" t="s">
        <v>406</v>
      </c>
      <c r="Q3" t="s">
        <v>405</v>
      </c>
      <c r="R3" t="s">
        <v>406</v>
      </c>
      <c r="S3" t="s">
        <v>407</v>
      </c>
      <c r="V3" t="s">
        <v>45</v>
      </c>
      <c r="W3" s="72">
        <v>9.0510421203778793E-2</v>
      </c>
    </row>
    <row r="4" spans="2:24" x14ac:dyDescent="0.25">
      <c r="B4" t="s">
        <v>43</v>
      </c>
      <c r="C4" t="s">
        <v>50</v>
      </c>
      <c r="D4" t="s">
        <v>50</v>
      </c>
      <c r="E4" t="s">
        <v>51</v>
      </c>
      <c r="F4" t="s">
        <v>51</v>
      </c>
      <c r="G4" t="s">
        <v>51</v>
      </c>
      <c r="H4" t="s">
        <v>51</v>
      </c>
      <c r="I4" t="s">
        <v>51</v>
      </c>
      <c r="J4" t="s">
        <v>51</v>
      </c>
      <c r="K4" t="s">
        <v>52</v>
      </c>
      <c r="L4" t="s">
        <v>52</v>
      </c>
      <c r="M4" t="s">
        <v>52</v>
      </c>
      <c r="N4" t="s">
        <v>52</v>
      </c>
      <c r="O4" t="s">
        <v>256</v>
      </c>
      <c r="P4" t="s">
        <v>256</v>
      </c>
      <c r="Q4" t="s">
        <v>256</v>
      </c>
      <c r="R4" t="s">
        <v>256</v>
      </c>
      <c r="S4" t="s">
        <v>257</v>
      </c>
      <c r="V4" t="s">
        <v>46</v>
      </c>
      <c r="W4" s="72">
        <v>0.16888903284500825</v>
      </c>
    </row>
    <row r="5" spans="2:24" x14ac:dyDescent="0.25">
      <c r="B5" t="s">
        <v>44</v>
      </c>
      <c r="C5" t="s">
        <v>54</v>
      </c>
      <c r="D5" t="s">
        <v>55</v>
      </c>
      <c r="E5" t="s">
        <v>54</v>
      </c>
      <c r="F5" t="s">
        <v>54</v>
      </c>
      <c r="G5" t="s">
        <v>54</v>
      </c>
      <c r="H5" t="s">
        <v>54</v>
      </c>
      <c r="I5" t="s">
        <v>54</v>
      </c>
      <c r="J5" t="s">
        <v>54</v>
      </c>
      <c r="K5" t="s">
        <v>56</v>
      </c>
      <c r="L5" t="s">
        <v>56</v>
      </c>
      <c r="M5" t="s">
        <v>56</v>
      </c>
      <c r="N5" t="s">
        <v>56</v>
      </c>
      <c r="O5" t="s">
        <v>56</v>
      </c>
      <c r="P5" t="s">
        <v>56</v>
      </c>
      <c r="Q5" t="s">
        <v>56</v>
      </c>
      <c r="R5" t="s">
        <v>56</v>
      </c>
      <c r="S5" t="s">
        <v>53</v>
      </c>
      <c r="V5" t="s">
        <v>47</v>
      </c>
      <c r="W5" s="72">
        <v>0.15898784582709602</v>
      </c>
    </row>
    <row r="6" spans="2:24" x14ac:dyDescent="0.25">
      <c r="B6">
        <v>2001</v>
      </c>
      <c r="C6">
        <v>91.227935698101206</v>
      </c>
      <c r="D6">
        <v>0.59383854019889892</v>
      </c>
      <c r="E6">
        <v>0.34377649417071526</v>
      </c>
      <c r="F6">
        <v>0.67078017179911475</v>
      </c>
      <c r="G6">
        <v>0.57968771334822533</v>
      </c>
      <c r="H6">
        <v>0.37017171549672195</v>
      </c>
      <c r="I6">
        <v>0.36495998004058233</v>
      </c>
      <c r="J6">
        <v>0.45110312716038065</v>
      </c>
      <c r="K6">
        <v>35.936355430701731</v>
      </c>
      <c r="L6">
        <v>60.515364022458513</v>
      </c>
      <c r="M6">
        <v>89.137933691861576</v>
      </c>
      <c r="N6">
        <v>150.10466256030793</v>
      </c>
      <c r="O6">
        <v>41.75</v>
      </c>
      <c r="Q6">
        <v>70.305305522973214</v>
      </c>
      <c r="S6" t="s">
        <v>56</v>
      </c>
      <c r="V6" t="s">
        <v>48</v>
      </c>
      <c r="W6" s="72">
        <v>0.43588113768846526</v>
      </c>
    </row>
    <row r="7" spans="2:24" x14ac:dyDescent="0.25">
      <c r="B7">
        <v>2002</v>
      </c>
      <c r="C7" s="3">
        <v>92.595408846876694</v>
      </c>
      <c r="D7" s="4">
        <v>0.60273996115308293</v>
      </c>
      <c r="E7" s="4">
        <v>0.38043247138003439</v>
      </c>
      <c r="F7" s="4">
        <v>0.67035488282512568</v>
      </c>
      <c r="G7" s="4">
        <v>0.57943126789243415</v>
      </c>
      <c r="H7" s="4">
        <v>0.37570380364011136</v>
      </c>
      <c r="I7" s="4">
        <v>0.3634908714626206</v>
      </c>
      <c r="J7" s="4">
        <v>0.45650551412842666</v>
      </c>
      <c r="K7" s="4">
        <v>36.36672730482281</v>
      </c>
      <c r="L7" s="4">
        <v>60.335683128178133</v>
      </c>
      <c r="M7" s="4">
        <v>90.205444826991112</v>
      </c>
      <c r="N7" s="3">
        <v>149.65897508176147</v>
      </c>
      <c r="O7" s="3">
        <v>40.333333333333336</v>
      </c>
      <c r="P7" s="3"/>
      <c r="Q7" s="3">
        <v>66.916640562827297</v>
      </c>
      <c r="R7" s="3"/>
      <c r="S7" s="3">
        <v>348.61458333333331</v>
      </c>
      <c r="V7" t="s">
        <v>49</v>
      </c>
      <c r="W7" s="72">
        <v>0.14573156243565163</v>
      </c>
    </row>
    <row r="8" spans="2:24" x14ac:dyDescent="0.25">
      <c r="B8">
        <v>2003</v>
      </c>
      <c r="C8" s="3">
        <v>94.449469414286099</v>
      </c>
      <c r="D8" s="4">
        <v>0.61480877113289323</v>
      </c>
      <c r="E8" s="4">
        <v>0.46180922916457307</v>
      </c>
      <c r="F8" s="4">
        <v>0.68936471830515889</v>
      </c>
      <c r="G8" s="4">
        <v>0.57795769906126149</v>
      </c>
      <c r="H8" s="4">
        <v>0.56713379238219452</v>
      </c>
      <c r="I8" s="4">
        <v>0.36047633986800637</v>
      </c>
      <c r="J8" s="4">
        <v>0.5498486408276172</v>
      </c>
      <c r="K8" s="4">
        <v>43.802747088570712</v>
      </c>
      <c r="L8" s="4">
        <v>71.246132367071553</v>
      </c>
      <c r="M8" s="4">
        <v>108.65003750955374</v>
      </c>
      <c r="N8" s="3">
        <v>176.7216777167101</v>
      </c>
      <c r="O8" s="3">
        <v>38</v>
      </c>
      <c r="P8" s="3"/>
      <c r="Q8" s="3">
        <v>61.807836491952322</v>
      </c>
      <c r="R8" s="3"/>
      <c r="S8" s="3">
        <v>337.67307692307691</v>
      </c>
      <c r="V8" t="s">
        <v>58</v>
      </c>
      <c r="W8" s="72">
        <v>1</v>
      </c>
    </row>
    <row r="9" spans="2:24" x14ac:dyDescent="0.25">
      <c r="B9">
        <v>2004</v>
      </c>
      <c r="C9" s="3">
        <v>96.972549356275806</v>
      </c>
      <c r="D9" s="4">
        <v>0.63123249154365202</v>
      </c>
      <c r="E9" s="4">
        <v>0.53033745830631507</v>
      </c>
      <c r="F9" s="4">
        <v>0.7223767616638973</v>
      </c>
      <c r="G9" s="4">
        <v>0.60288576947671135</v>
      </c>
      <c r="H9" s="4">
        <v>0.94950468529999643</v>
      </c>
      <c r="I9" s="4">
        <v>0.38861477546374124</v>
      </c>
      <c r="J9" s="4">
        <v>0.73635871001048592</v>
      </c>
      <c r="K9" s="4">
        <v>58.660751243300062</v>
      </c>
      <c r="L9" s="4">
        <v>92.93050029767592</v>
      </c>
      <c r="M9" s="4">
        <v>145.50440889097035</v>
      </c>
      <c r="N9" s="3">
        <v>230.50842730725972</v>
      </c>
      <c r="O9" s="3">
        <v>40.912660256410255</v>
      </c>
      <c r="P9" s="3"/>
      <c r="Q9" s="3">
        <v>64.813932749817894</v>
      </c>
      <c r="R9" s="3"/>
      <c r="S9" s="3">
        <v>340.75</v>
      </c>
    </row>
    <row r="10" spans="2:24" x14ac:dyDescent="0.25">
      <c r="B10">
        <v>2005</v>
      </c>
      <c r="C10" s="3">
        <v>100</v>
      </c>
      <c r="D10" s="4">
        <v>0.65093935936912684</v>
      </c>
      <c r="E10" s="4">
        <v>0.57709361256133207</v>
      </c>
      <c r="F10" s="4">
        <v>0.73535054680390788</v>
      </c>
      <c r="G10" s="4">
        <v>0.63075885218923411</v>
      </c>
      <c r="H10" s="4">
        <v>0.8469919386043846</v>
      </c>
      <c r="I10" s="4">
        <v>0.42933436330148989</v>
      </c>
      <c r="J10" s="4">
        <v>0.70846399712771413</v>
      </c>
      <c r="K10" s="4">
        <v>56.438566876938388</v>
      </c>
      <c r="L10" s="4">
        <v>86.70326362141806</v>
      </c>
      <c r="M10" s="4">
        <v>139.99241636068135</v>
      </c>
      <c r="N10" s="3">
        <v>215.06214725801539</v>
      </c>
      <c r="O10" s="3">
        <v>42</v>
      </c>
      <c r="P10" s="3"/>
      <c r="Q10" s="3">
        <v>64.52213926763514</v>
      </c>
      <c r="R10" s="3"/>
      <c r="S10" s="3">
        <v>384.25</v>
      </c>
    </row>
    <row r="11" spans="2:24" x14ac:dyDescent="0.25">
      <c r="B11">
        <v>2006</v>
      </c>
      <c r="C11" s="3">
        <v>103.111767934288</v>
      </c>
      <c r="D11" s="4">
        <v>0.67119508162563501</v>
      </c>
      <c r="E11" s="4">
        <v>0.60438745984005204</v>
      </c>
      <c r="F11" s="4">
        <v>0.73898339231321808</v>
      </c>
      <c r="G11" s="4">
        <v>0.65966332138046591</v>
      </c>
      <c r="H11" s="4">
        <v>0.79238188270815424</v>
      </c>
      <c r="I11" s="4">
        <v>0.44843756942496454</v>
      </c>
      <c r="J11" s="4">
        <v>0.69512382857983979</v>
      </c>
      <c r="K11" s="4">
        <v>55.375845273877012</v>
      </c>
      <c r="L11" s="4">
        <v>82.503353778690794</v>
      </c>
      <c r="M11" s="4">
        <v>137.35640036375406</v>
      </c>
      <c r="N11" s="3">
        <v>204.64452753598366</v>
      </c>
      <c r="O11" s="3">
        <v>44.252403846153847</v>
      </c>
      <c r="P11" s="3"/>
      <c r="Q11" s="3">
        <v>65.930762989166269</v>
      </c>
      <c r="R11" s="3"/>
      <c r="S11" s="3">
        <v>426.5</v>
      </c>
      <c r="X11" s="72"/>
    </row>
    <row r="12" spans="2:24" x14ac:dyDescent="0.25">
      <c r="B12">
        <v>2007</v>
      </c>
      <c r="C12" s="3">
        <v>105.904344333418</v>
      </c>
      <c r="D12" s="4">
        <v>0.68937306054802527</v>
      </c>
      <c r="E12" s="4">
        <v>0.69232820111122884</v>
      </c>
      <c r="F12" s="4">
        <v>0.85556937357228591</v>
      </c>
      <c r="G12" s="4">
        <v>0.69581605397064739</v>
      </c>
      <c r="H12" s="4">
        <v>1.4268354715485512</v>
      </c>
      <c r="I12" s="4">
        <v>0.48478824879270194</v>
      </c>
      <c r="J12" s="4">
        <v>1.0103651142208125</v>
      </c>
      <c r="K12" s="4">
        <v>80.489000570620718</v>
      </c>
      <c r="L12" s="4">
        <v>116.75681162625507</v>
      </c>
      <c r="M12" s="4">
        <v>199.64804749394975</v>
      </c>
      <c r="N12" s="3">
        <v>289.60813660927971</v>
      </c>
      <c r="O12" s="3">
        <v>68.635416666666671</v>
      </c>
      <c r="P12" s="3"/>
      <c r="Q12" s="3">
        <v>99.562081251193845</v>
      </c>
      <c r="R12" s="3"/>
      <c r="S12" s="3">
        <v>454</v>
      </c>
      <c r="X12" s="72"/>
    </row>
    <row r="13" spans="2:24" x14ac:dyDescent="0.25">
      <c r="B13">
        <v>2008</v>
      </c>
      <c r="C13" s="3">
        <v>107.898230563331</v>
      </c>
      <c r="D13" s="4">
        <v>0.70235205079957019</v>
      </c>
      <c r="E13" s="4">
        <v>0.7736634216605518</v>
      </c>
      <c r="F13" s="4">
        <v>0.96425788099442944</v>
      </c>
      <c r="G13" s="4">
        <v>0.74967598352764264</v>
      </c>
      <c r="H13" s="4">
        <v>1.6270933751698129</v>
      </c>
      <c r="I13" s="4">
        <v>0.55639612807134309</v>
      </c>
      <c r="J13" s="4">
        <v>1.1423703413595157</v>
      </c>
      <c r="K13" s="4">
        <v>91.004970147307773</v>
      </c>
      <c r="L13" s="4">
        <v>129.57172979520183</v>
      </c>
      <c r="M13" s="4">
        <v>225.73226743216676</v>
      </c>
      <c r="N13" s="3">
        <v>321.39475804931317</v>
      </c>
      <c r="O13" s="3">
        <v>180.25</v>
      </c>
      <c r="P13" s="3"/>
      <c r="Q13" s="3">
        <v>256.63767877491091</v>
      </c>
      <c r="R13" s="3"/>
      <c r="S13" s="3">
        <v>533.25</v>
      </c>
      <c r="X13" s="72"/>
    </row>
    <row r="14" spans="2:24" x14ac:dyDescent="0.25">
      <c r="B14">
        <v>2009</v>
      </c>
      <c r="C14" s="3">
        <v>108.60864206237</v>
      </c>
      <c r="D14" s="4">
        <v>0.70697639886029917</v>
      </c>
      <c r="E14" s="4">
        <v>0.75097076013769615</v>
      </c>
      <c r="F14" s="4">
        <v>0.91788095791868296</v>
      </c>
      <c r="G14" s="4">
        <v>0.76905989273589748</v>
      </c>
      <c r="H14" s="4">
        <v>0.79319791351802749</v>
      </c>
      <c r="I14" s="4">
        <v>0.53943141563415586</v>
      </c>
      <c r="J14" s="4">
        <v>0.76961407470321441</v>
      </c>
      <c r="K14" s="4">
        <v>61.309982724133086</v>
      </c>
      <c r="L14" s="4">
        <v>86.721399502118516</v>
      </c>
      <c r="M14" s="4">
        <v>152.07566569324297</v>
      </c>
      <c r="N14" s="3">
        <v>215.10713220186804</v>
      </c>
      <c r="O14" s="3">
        <v>109.23958333333333</v>
      </c>
      <c r="P14" s="3"/>
      <c r="Q14" s="3">
        <v>154.51659137339806</v>
      </c>
      <c r="R14" s="3"/>
      <c r="S14" s="3">
        <v>1723</v>
      </c>
      <c r="X14" s="72"/>
    </row>
    <row r="15" spans="2:24" x14ac:dyDescent="0.25">
      <c r="B15">
        <v>2010</v>
      </c>
      <c r="C15" s="3">
        <v>109.91111424533</v>
      </c>
      <c r="D15" s="4">
        <v>0.71545470294402014</v>
      </c>
      <c r="E15" s="4">
        <v>0.86328740996361253</v>
      </c>
      <c r="F15" s="4">
        <v>0.94698837443988682</v>
      </c>
      <c r="G15" s="4">
        <v>0.80327439131156364</v>
      </c>
      <c r="H15" s="4">
        <v>0.98393455959625709</v>
      </c>
      <c r="I15" s="4">
        <v>0.7311349102257978</v>
      </c>
      <c r="J15" s="4">
        <v>0.90121127091931308</v>
      </c>
      <c r="K15" s="4">
        <v>71.793447218548295</v>
      </c>
      <c r="L15" s="4">
        <v>100.34660045300686</v>
      </c>
      <c r="M15" s="4">
        <v>178.07925876116474</v>
      </c>
      <c r="N15" s="3">
        <v>248.90361056875787</v>
      </c>
      <c r="O15" s="3">
        <v>123.02083333333333</v>
      </c>
      <c r="P15" s="3"/>
      <c r="Q15" s="3">
        <v>171.9477596934029</v>
      </c>
      <c r="R15" s="3"/>
      <c r="S15" s="3">
        <v>620.5</v>
      </c>
      <c r="X15" s="72"/>
    </row>
    <row r="16" spans="2:24" x14ac:dyDescent="0.25">
      <c r="B16">
        <v>2011</v>
      </c>
      <c r="C16" s="3">
        <v>112.176949799018</v>
      </c>
      <c r="D16" s="4">
        <v>0.73020391838155474</v>
      </c>
      <c r="E16" s="4">
        <v>0.99896795743668665</v>
      </c>
      <c r="F16" s="4">
        <v>0.97969077842985131</v>
      </c>
      <c r="G16" s="4">
        <v>0.84265488712245906</v>
      </c>
      <c r="H16" s="4">
        <v>0.92090239699247789</v>
      </c>
      <c r="I16" s="4">
        <v>0.81007909350096818</v>
      </c>
      <c r="J16" s="4">
        <v>0.90930600042560694</v>
      </c>
      <c r="K16" s="4">
        <v>72.43829993434457</v>
      </c>
      <c r="L16" s="4">
        <v>99.202836510243515</v>
      </c>
      <c r="M16" s="4">
        <v>179.67877651784178</v>
      </c>
      <c r="N16" s="3">
        <v>246.06657400043412</v>
      </c>
      <c r="O16" s="3">
        <v>184.95192307692307</v>
      </c>
      <c r="P16" s="3"/>
      <c r="Q16" s="3">
        <v>253.28804518997364</v>
      </c>
      <c r="R16" s="3"/>
      <c r="S16" s="3">
        <v>739.5</v>
      </c>
      <c r="X16" s="72"/>
    </row>
    <row r="17" spans="2:24" x14ac:dyDescent="0.25">
      <c r="B17">
        <v>2012</v>
      </c>
      <c r="C17" s="3">
        <v>114.27416303591301</v>
      </c>
      <c r="D17" s="4">
        <v>0.74385550479040363</v>
      </c>
      <c r="E17" s="4">
        <v>1.0551102277245512</v>
      </c>
      <c r="F17" s="4">
        <v>1.0077093356622882</v>
      </c>
      <c r="G17" s="4">
        <v>0.86358145941560971</v>
      </c>
      <c r="H17" s="4">
        <v>0.83528676145201608</v>
      </c>
      <c r="I17" s="4">
        <v>0.83532443990571659</v>
      </c>
      <c r="J17" s="4">
        <v>0.88880736179132536</v>
      </c>
      <c r="K17" s="4">
        <v>70.805311113264736</v>
      </c>
      <c r="L17" s="4">
        <v>95.186915546475078</v>
      </c>
      <c r="M17" s="4">
        <v>175.62824753379775</v>
      </c>
      <c r="N17" s="3">
        <v>236.1053274496968</v>
      </c>
      <c r="O17" s="3">
        <v>185.76923076923077</v>
      </c>
      <c r="P17" s="3"/>
      <c r="Q17" s="3">
        <v>249.73832898040462</v>
      </c>
      <c r="R17" s="3"/>
      <c r="S17" s="3">
        <v>993.75</v>
      </c>
    </row>
    <row r="18" spans="2:24" x14ac:dyDescent="0.25">
      <c r="B18">
        <v>2013</v>
      </c>
      <c r="C18" s="3">
        <v>116.248708412413</v>
      </c>
      <c r="D18" s="4">
        <v>0.75670859781464539</v>
      </c>
      <c r="E18" s="4">
        <v>1.0692761032913685</v>
      </c>
      <c r="F18" s="4">
        <v>1.0955164330352409</v>
      </c>
      <c r="G18" s="4">
        <v>0.86457599809318331</v>
      </c>
      <c r="H18" s="4">
        <v>0.80266277435325106</v>
      </c>
      <c r="I18" s="4">
        <v>0.81959169219296191</v>
      </c>
      <c r="J18" s="4">
        <v>0.88856435795165378</v>
      </c>
      <c r="K18" s="4">
        <v>70.78595262996528</v>
      </c>
      <c r="L18" s="4">
        <v>93.544533304356861</v>
      </c>
      <c r="M18" s="4">
        <v>175.58022999890753</v>
      </c>
      <c r="N18" s="3">
        <v>232.03149865876856</v>
      </c>
      <c r="O18" s="3">
        <v>148.33653846153845</v>
      </c>
      <c r="P18" s="3"/>
      <c r="Q18" s="3">
        <v>196.0286150969217</v>
      </c>
      <c r="R18" s="3"/>
      <c r="S18" s="3">
        <v>909</v>
      </c>
    </row>
    <row r="19" spans="2:24" x14ac:dyDescent="0.25">
      <c r="B19">
        <v>2014</v>
      </c>
      <c r="C19" s="3">
        <v>118.272629994266</v>
      </c>
      <c r="D19" s="4">
        <v>0.76988309999369275</v>
      </c>
      <c r="E19" s="4">
        <v>1.0659945779572528</v>
      </c>
      <c r="F19" s="4">
        <v>1.0639079965817535</v>
      </c>
      <c r="G19" s="4">
        <v>0.88371079898074234</v>
      </c>
      <c r="H19" s="4">
        <v>0.78455319022704839</v>
      </c>
      <c r="I19" s="4">
        <v>0.82881179059919652</v>
      </c>
      <c r="J19" s="4">
        <v>0.87942126143709998</v>
      </c>
      <c r="K19" s="4">
        <v>70.057583558013803</v>
      </c>
      <c r="L19" s="4">
        <v>90.997689855236132</v>
      </c>
      <c r="M19" s="4">
        <v>173.77355502420085</v>
      </c>
      <c r="N19" s="3">
        <v>225.71420911255811</v>
      </c>
      <c r="O19" s="3">
        <v>110.19230769230769</v>
      </c>
      <c r="P19" s="3"/>
      <c r="Q19" s="3">
        <v>143.12862263532014</v>
      </c>
      <c r="R19" s="3"/>
      <c r="S19" s="3">
        <v>715</v>
      </c>
    </row>
    <row r="20" spans="2:24" x14ac:dyDescent="0.25">
      <c r="B20">
        <v>2015</v>
      </c>
      <c r="C20" s="3">
        <v>119.30345946177999</v>
      </c>
      <c r="D20" s="4">
        <v>0.77659317472571654</v>
      </c>
      <c r="E20" s="4">
        <v>0.95351928623839954</v>
      </c>
      <c r="F20" s="4">
        <v>0.98587158090240135</v>
      </c>
      <c r="G20" s="4">
        <v>0.87217516214461577</v>
      </c>
      <c r="H20" s="4">
        <v>0.51840149494966004</v>
      </c>
      <c r="I20" s="4">
        <v>0.8032186046827019</v>
      </c>
      <c r="J20" s="4">
        <v>0.73448731588047367</v>
      </c>
      <c r="K20" s="4">
        <v>58.511669845814787</v>
      </c>
      <c r="L20" s="4">
        <v>75.344043380860782</v>
      </c>
      <c r="M20" s="4">
        <v>145.13462159438825</v>
      </c>
      <c r="N20" s="3">
        <v>186.8862955763783</v>
      </c>
      <c r="O20" s="3">
        <v>117.30769225</v>
      </c>
      <c r="P20" s="3"/>
      <c r="Q20" s="3">
        <v>151.05424058282728</v>
      </c>
      <c r="R20" s="3"/>
      <c r="S20" s="3">
        <v>715.25</v>
      </c>
    </row>
    <row r="21" spans="2:24" x14ac:dyDescent="0.25">
      <c r="B21">
        <v>2016</v>
      </c>
      <c r="C21" s="3">
        <v>120.445563224171</v>
      </c>
      <c r="D21" s="4">
        <v>0.78402757763995523</v>
      </c>
      <c r="E21" s="4">
        <v>0.97936720990399317</v>
      </c>
      <c r="F21" s="4">
        <v>0.96930266886036287</v>
      </c>
      <c r="G21" s="4">
        <v>0.84998316124833095</v>
      </c>
      <c r="H21" s="4">
        <v>0.47840279814262515</v>
      </c>
      <c r="I21" s="4">
        <v>0.7808864879541354</v>
      </c>
      <c r="J21" s="4">
        <v>0.7098110846578668</v>
      </c>
      <c r="K21" s="4">
        <v>56.545880290136303</v>
      </c>
      <c r="L21" s="4">
        <v>72.122310366107513</v>
      </c>
      <c r="M21" s="4">
        <v>140.25860072454452</v>
      </c>
      <c r="N21" s="3">
        <v>178.89498370292623</v>
      </c>
      <c r="O21" s="3">
        <v>112.06730725</v>
      </c>
      <c r="P21" s="3"/>
      <c r="Q21" s="3">
        <v>142.93796601815973</v>
      </c>
      <c r="R21" s="3"/>
      <c r="S21" s="3">
        <v>798.25</v>
      </c>
    </row>
    <row r="22" spans="2:24" x14ac:dyDescent="0.25">
      <c r="B22">
        <v>2017</v>
      </c>
      <c r="C22" s="3">
        <v>122.64302512042001</v>
      </c>
      <c r="D22" s="4">
        <v>0.7983317220297792</v>
      </c>
      <c r="E22" s="4">
        <v>0.8704693604978615</v>
      </c>
      <c r="F22" s="4">
        <v>1.0061331684514421</v>
      </c>
      <c r="G22" s="4">
        <v>0.81420723448918142</v>
      </c>
      <c r="H22" s="4">
        <v>0.61683776063031182</v>
      </c>
      <c r="I22" s="4">
        <v>0.70526487432210594</v>
      </c>
      <c r="J22" s="4">
        <v>0.74980775740365491</v>
      </c>
      <c r="K22" s="4">
        <v>59.732146492469866</v>
      </c>
      <c r="L22" s="4">
        <v>74.82121133881455</v>
      </c>
      <c r="M22" s="4">
        <v>148.16193933705122</v>
      </c>
      <c r="N22" s="3">
        <v>185.58944264465106</v>
      </c>
      <c r="O22" s="3">
        <v>89.374999750000001</v>
      </c>
      <c r="P22" s="3"/>
      <c r="Q22" s="3">
        <v>111.95220894237013</v>
      </c>
      <c r="R22" s="3"/>
      <c r="S22" s="3">
        <v>626.5</v>
      </c>
    </row>
    <row r="23" spans="2:24" x14ac:dyDescent="0.25">
      <c r="B23">
        <v>2018</v>
      </c>
      <c r="C23" s="3">
        <v>125.451496095343</v>
      </c>
      <c r="D23" s="4">
        <v>0.81661316500201087</v>
      </c>
      <c r="E23" s="4">
        <v>0.93313329099657405</v>
      </c>
      <c r="F23" s="4">
        <v>0.94471295344790407</v>
      </c>
      <c r="G23" s="4">
        <v>0.85589129935159669</v>
      </c>
      <c r="H23" s="4">
        <v>0.71805036208907513</v>
      </c>
      <c r="I23" s="4">
        <v>0.75901847611147077</v>
      </c>
      <c r="J23" s="4">
        <v>0.80368381536365296</v>
      </c>
      <c r="K23" s="4">
        <v>64.024090066975916</v>
      </c>
      <c r="L23" s="4">
        <v>78.401981269574875</v>
      </c>
      <c r="M23" s="4">
        <v>158.80784310687767</v>
      </c>
      <c r="N23" s="3">
        <v>194.47132364867841</v>
      </c>
      <c r="O23" s="3">
        <v>91.373397378205127</v>
      </c>
      <c r="P23" s="3"/>
      <c r="Q23" s="3">
        <v>111.89312307741221</v>
      </c>
      <c r="R23" s="3"/>
      <c r="S23" s="3">
        <v>566.75</v>
      </c>
    </row>
    <row r="24" spans="2:24" x14ac:dyDescent="0.25">
      <c r="B24">
        <v>2019</v>
      </c>
      <c r="C24" s="3">
        <v>127.52637598152999</v>
      </c>
      <c r="D24" s="4">
        <v>0.83011937484083531</v>
      </c>
      <c r="E24" s="4">
        <v>0.94483906517028826</v>
      </c>
      <c r="F24" s="4">
        <v>1.086831627722203</v>
      </c>
      <c r="G24" s="4">
        <v>0.88711318000139361</v>
      </c>
      <c r="H24" s="4">
        <v>0.6713020909977917</v>
      </c>
      <c r="I24" s="4">
        <v>0.81722285520510807</v>
      </c>
      <c r="J24" s="4">
        <v>0.82181502042689059</v>
      </c>
      <c r="K24" s="4">
        <v>65.468481360915646</v>
      </c>
      <c r="L24" s="4">
        <v>78.866345425883338</v>
      </c>
      <c r="M24" s="4">
        <v>162.39056744943321</v>
      </c>
      <c r="N24" s="3">
        <v>195.62315056261576</v>
      </c>
      <c r="O24" s="3">
        <v>95.064102564102555</v>
      </c>
      <c r="P24" s="3"/>
      <c r="Q24" s="3">
        <v>114.51859268111875</v>
      </c>
      <c r="R24" s="3"/>
      <c r="S24" s="3">
        <v>733</v>
      </c>
    </row>
    <row r="25" spans="2:24" x14ac:dyDescent="0.25">
      <c r="B25">
        <v>2020</v>
      </c>
      <c r="C25" s="3">
        <v>129.24129768909299</v>
      </c>
      <c r="D25" s="4">
        <v>0.84128247521772792</v>
      </c>
      <c r="E25" s="4">
        <v>0.96783014620712027</v>
      </c>
      <c r="F25" s="4">
        <v>1.1123968686124381</v>
      </c>
      <c r="G25" s="4">
        <v>0.91474057527411334</v>
      </c>
      <c r="H25" s="4">
        <v>0.6066742884227635</v>
      </c>
      <c r="I25" s="4">
        <v>0.84904400815681658</v>
      </c>
      <c r="J25" s="4">
        <v>0.80907336794953677</v>
      </c>
      <c r="K25" s="4">
        <v>64.453439512097177</v>
      </c>
      <c r="L25" s="4">
        <v>76.613315278457833</v>
      </c>
      <c r="M25" s="4">
        <v>159.8728181693505</v>
      </c>
      <c r="N25" s="3">
        <v>190.03464695728346</v>
      </c>
      <c r="O25" s="3">
        <v>90.211538461538467</v>
      </c>
      <c r="P25" s="3"/>
      <c r="Q25" s="3">
        <v>107.23097309044894</v>
      </c>
      <c r="R25" s="3"/>
      <c r="S25" s="3">
        <v>689.5</v>
      </c>
    </row>
    <row r="26" spans="2:24" x14ac:dyDescent="0.25">
      <c r="B26">
        <v>2021</v>
      </c>
      <c r="C26" s="3">
        <v>135.119224648857</v>
      </c>
      <c r="D26" s="4">
        <v>0.879544215313801</v>
      </c>
      <c r="E26" s="4">
        <v>1.0715882461795974</v>
      </c>
      <c r="F26" s="4">
        <v>1.2002905790079563</v>
      </c>
      <c r="G26" s="4">
        <v>0.96311834876001079</v>
      </c>
      <c r="H26" s="4">
        <v>1.0415309338138545</v>
      </c>
      <c r="I26" s="4">
        <v>0.89838592660015659</v>
      </c>
      <c r="J26" s="4">
        <v>1.0377368032084204</v>
      </c>
      <c r="K26" s="4">
        <v>82.669519137160364</v>
      </c>
      <c r="L26" s="4">
        <v>93.991316977357187</v>
      </c>
      <c r="M26" s="4">
        <v>205.05669055384192</v>
      </c>
      <c r="N26" s="3">
        <v>233.13971825814627</v>
      </c>
      <c r="O26" s="3">
        <v>135.93704212454213</v>
      </c>
      <c r="P26" s="3"/>
      <c r="Q26" s="3">
        <v>154.55396074209065</v>
      </c>
      <c r="R26" s="3"/>
      <c r="S26" s="3">
        <v>627.75</v>
      </c>
    </row>
    <row r="27" spans="2:24" x14ac:dyDescent="0.25">
      <c r="B27">
        <v>2022</v>
      </c>
      <c r="C27" s="3">
        <v>144.77002842259199</v>
      </c>
      <c r="D27" s="4">
        <v>0.94236509557252301</v>
      </c>
      <c r="E27" s="4">
        <v>1.0265429619941144</v>
      </c>
      <c r="F27" s="4">
        <v>1.2983083040084253</v>
      </c>
      <c r="G27" s="4">
        <v>0.99710455669513409</v>
      </c>
      <c r="H27" s="4">
        <v>1.2219639241523295</v>
      </c>
      <c r="I27" s="4">
        <v>1.0212953817266379</v>
      </c>
      <c r="J27" s="4">
        <v>1.1521763723669458</v>
      </c>
      <c r="K27" s="4">
        <v>91.786150756419801</v>
      </c>
      <c r="L27" s="4">
        <v>97.399777631466904</v>
      </c>
      <c r="M27" s="4">
        <v>205.05669055384192</v>
      </c>
      <c r="N27" s="3">
        <v>217.5979262360753</v>
      </c>
      <c r="O27" s="3">
        <v>277.19230769230768</v>
      </c>
      <c r="P27" s="3"/>
      <c r="Q27" s="3">
        <v>294.14534663330534</v>
      </c>
      <c r="R27" s="3"/>
      <c r="S27" s="3">
        <v>1070.75</v>
      </c>
    </row>
    <row r="28" spans="2:24" x14ac:dyDescent="0.25">
      <c r="B28">
        <v>2023</v>
      </c>
      <c r="C28" s="3">
        <v>149.95845457137699</v>
      </c>
      <c r="D28" s="4">
        <v>0.9761386035067644</v>
      </c>
      <c r="E28" s="4">
        <v>0.99392131066252065</v>
      </c>
      <c r="F28" s="4">
        <v>1.004347697115535</v>
      </c>
      <c r="G28" s="4">
        <v>0.99897262758399963</v>
      </c>
      <c r="H28" s="4">
        <v>0.96111862833869288</v>
      </c>
      <c r="I28" s="4">
        <v>1.0283547990707296</v>
      </c>
      <c r="J28" s="4">
        <v>0.98720528655786921</v>
      </c>
      <c r="K28" s="4">
        <v>78.644012698671375</v>
      </c>
      <c r="L28" s="4">
        <v>80.566440478989207</v>
      </c>
      <c r="M28" s="4">
        <v>197.59990194031701</v>
      </c>
      <c r="N28" s="3">
        <v>202.43016845194126</v>
      </c>
      <c r="O28" s="3">
        <v>255</v>
      </c>
      <c r="P28" s="3"/>
      <c r="Q28" s="3">
        <v>261.23339358152219</v>
      </c>
      <c r="R28" s="3"/>
      <c r="S28" s="3">
        <v>1533.75</v>
      </c>
    </row>
    <row r="29" spans="2:24" x14ac:dyDescent="0.25">
      <c r="B29">
        <v>2024</v>
      </c>
      <c r="C29" s="3">
        <v>153.62414111341701</v>
      </c>
      <c r="D29" s="4">
        <v>1</v>
      </c>
      <c r="E29" s="4">
        <v>1</v>
      </c>
      <c r="F29" s="4">
        <v>1</v>
      </c>
      <c r="G29" s="4">
        <v>1</v>
      </c>
      <c r="H29" s="4">
        <v>1</v>
      </c>
      <c r="I29" s="4">
        <v>1</v>
      </c>
      <c r="J29" s="4">
        <v>1</v>
      </c>
      <c r="K29" s="4">
        <v>79.663281558066615</v>
      </c>
      <c r="L29" s="4">
        <v>79.663281558066615</v>
      </c>
      <c r="M29" s="4">
        <v>197.59990194031701</v>
      </c>
      <c r="N29" s="3">
        <v>197.59990194031701</v>
      </c>
      <c r="O29" s="3">
        <v>217</v>
      </c>
      <c r="P29" s="3">
        <v>217</v>
      </c>
      <c r="Q29" s="3">
        <v>217</v>
      </c>
      <c r="R29" s="3">
        <v>217</v>
      </c>
      <c r="S29" s="3">
        <v>963.75</v>
      </c>
    </row>
    <row r="30" spans="2:24" x14ac:dyDescent="0.25">
      <c r="B30">
        <v>2025</v>
      </c>
      <c r="C30" s="3">
        <v>157.326252724981</v>
      </c>
      <c r="D30" s="4">
        <v>1.0240985016074446</v>
      </c>
      <c r="E30" s="4">
        <v>1.0273965801624654</v>
      </c>
      <c r="F30" s="4">
        <v>1.1511816851644243</v>
      </c>
      <c r="G30" s="4">
        <v>1.0275573876917816</v>
      </c>
      <c r="H30" s="4">
        <v>0.92205411596282849</v>
      </c>
      <c r="I30" s="4">
        <v>1.0200821422445092</v>
      </c>
      <c r="J30" s="4">
        <v>1.0013453556611762</v>
      </c>
      <c r="K30" s="4">
        <v>79.770457004898631</v>
      </c>
      <c r="L30" s="4">
        <v>77.893344126262647</v>
      </c>
      <c r="M30" s="4">
        <v>197.86574408704027</v>
      </c>
      <c r="N30" s="3">
        <v>193.20968029585671</v>
      </c>
      <c r="O30" s="3"/>
      <c r="P30" s="3">
        <v>182.55</v>
      </c>
      <c r="Q30" s="3"/>
      <c r="R30" s="3">
        <v>178.25433755978165</v>
      </c>
      <c r="S30" s="3">
        <v>981.5</v>
      </c>
    </row>
    <row r="31" spans="2:24" x14ac:dyDescent="0.25">
      <c r="B31">
        <v>2026</v>
      </c>
      <c r="C31" s="3">
        <v>160.42299685113201</v>
      </c>
      <c r="D31" s="4">
        <v>1.0442564279835131</v>
      </c>
      <c r="E31" s="4">
        <v>1.1349013364016898</v>
      </c>
      <c r="F31" s="4">
        <v>1.3167706445456999</v>
      </c>
      <c r="G31" s="4">
        <v>1.0601060448071393</v>
      </c>
      <c r="H31" s="4">
        <v>0.91607512594669382</v>
      </c>
      <c r="I31" s="4">
        <v>1.0714201451621677</v>
      </c>
      <c r="J31" s="4">
        <v>1.0490920949159042</v>
      </c>
      <c r="K31" s="4">
        <v>83.574118937627617</v>
      </c>
      <c r="L31" s="4">
        <v>80.032180504755388</v>
      </c>
      <c r="M31" s="4">
        <v>207.3004950817444</v>
      </c>
      <c r="N31" s="3">
        <v>198.5149332353617</v>
      </c>
      <c r="O31" s="3"/>
      <c r="P31" s="3">
        <v>175.93309747798668</v>
      </c>
      <c r="Q31" s="3"/>
      <c r="R31" s="3">
        <v>168.4769111909784</v>
      </c>
      <c r="S31" s="3">
        <v>1039</v>
      </c>
      <c r="X31" s="3"/>
    </row>
    <row r="32" spans="2:24" x14ac:dyDescent="0.25">
      <c r="B32">
        <v>2027</v>
      </c>
      <c r="C32" s="3">
        <v>163.692668075021</v>
      </c>
      <c r="D32" s="4">
        <v>1.0655400049017729</v>
      </c>
      <c r="E32" s="4">
        <v>1.2231253797697554</v>
      </c>
      <c r="F32" s="4">
        <v>1.4504295093461343</v>
      </c>
      <c r="G32" s="4">
        <v>1.086302643874316</v>
      </c>
      <c r="H32" s="4">
        <v>0.93674535646761403</v>
      </c>
      <c r="I32" s="4">
        <v>1.1049220652398957</v>
      </c>
      <c r="J32" s="4">
        <v>1.0977077982557051</v>
      </c>
      <c r="K32" s="4">
        <v>87.447005400929612</v>
      </c>
      <c r="L32" s="4">
        <v>82.068251777173714</v>
      </c>
      <c r="M32" s="4">
        <v>216.90695329444861</v>
      </c>
      <c r="N32" s="3">
        <v>203.56528360889109</v>
      </c>
      <c r="O32" s="3"/>
      <c r="P32" s="3">
        <v>176.27720448531738</v>
      </c>
      <c r="Q32" s="3"/>
      <c r="R32" s="3">
        <v>165.43461876081091</v>
      </c>
      <c r="S32" s="3">
        <v>1016.25</v>
      </c>
    </row>
    <row r="33" spans="2:19" x14ac:dyDescent="0.25">
      <c r="B33">
        <v>2028</v>
      </c>
      <c r="C33" s="3">
        <v>167.20431459240999</v>
      </c>
      <c r="D33" s="4">
        <v>1.0883986942453729</v>
      </c>
      <c r="E33" s="4">
        <v>1.2948842927347395</v>
      </c>
      <c r="F33" s="4">
        <v>1.5065821564636603</v>
      </c>
      <c r="G33" s="4">
        <v>1.1120098914445797</v>
      </c>
      <c r="H33" s="4">
        <v>1.0420685951167905</v>
      </c>
      <c r="I33" s="4">
        <v>1.1357499639922397</v>
      </c>
      <c r="J33" s="4">
        <v>1.1681744448092211</v>
      </c>
      <c r="K33" s="4">
        <v>93.060609705775121</v>
      </c>
      <c r="L33" s="4">
        <v>85.502316566354835</v>
      </c>
      <c r="M33" s="4">
        <v>230.83115574348633</v>
      </c>
      <c r="N33" s="3">
        <v>212.08327147390608</v>
      </c>
      <c r="O33" s="3"/>
      <c r="P33" s="3">
        <v>162.2969288023375</v>
      </c>
      <c r="Q33" s="3"/>
      <c r="R33" s="3">
        <v>149.11532847332563</v>
      </c>
      <c r="S33" s="3">
        <v>1002.8586557087709</v>
      </c>
    </row>
    <row r="34" spans="2:19" x14ac:dyDescent="0.25">
      <c r="B34">
        <v>2029</v>
      </c>
      <c r="C34" s="3">
        <v>170.59994051798401</v>
      </c>
      <c r="D34" s="4">
        <v>1.1105021598918765</v>
      </c>
      <c r="E34" s="4">
        <v>1.3542642156833364</v>
      </c>
      <c r="F34" s="4">
        <v>1.5921619724632661</v>
      </c>
      <c r="G34" s="4">
        <v>1.1364758144319995</v>
      </c>
      <c r="H34" s="4">
        <v>1.098332975662103</v>
      </c>
      <c r="I34" s="4">
        <v>1.1611166959592762</v>
      </c>
      <c r="J34" s="4">
        <v>1.2201135390803852</v>
      </c>
      <c r="K34" s="4">
        <v>97.198248396569838</v>
      </c>
      <c r="L34" s="4">
        <v>87.526392930233925</v>
      </c>
      <c r="M34" s="4">
        <v>241.09431567833727</v>
      </c>
      <c r="N34" s="3">
        <v>217.10386920977379</v>
      </c>
      <c r="O34" s="3"/>
      <c r="P34" s="3">
        <v>155.73685799526856</v>
      </c>
      <c r="Q34" s="3"/>
      <c r="R34" s="3">
        <v>140.24003160014729</v>
      </c>
      <c r="S34" s="3">
        <v>946.0848884697366</v>
      </c>
    </row>
    <row r="35" spans="2:19" x14ac:dyDescent="0.25">
      <c r="B35">
        <v>2030</v>
      </c>
      <c r="C35" s="3">
        <v>174.89123218751101</v>
      </c>
      <c r="D35" s="4">
        <v>1.1384358663941563</v>
      </c>
      <c r="E35" s="4">
        <v>1.4114143927710034</v>
      </c>
      <c r="F35" s="4">
        <v>1.6683179785305036</v>
      </c>
      <c r="G35" s="4">
        <v>1.1641446296564004</v>
      </c>
      <c r="H35" s="4">
        <v>1.1604259049339318</v>
      </c>
      <c r="I35" s="4">
        <v>1.1883788064350296</v>
      </c>
      <c r="J35" s="4">
        <v>1.2735852318279497</v>
      </c>
      <c r="K35" s="4">
        <v>101.4579789113055</v>
      </c>
      <c r="L35" s="4">
        <v>89.120504638227985</v>
      </c>
      <c r="M35" s="4">
        <v>251.66031692183876</v>
      </c>
      <c r="N35" s="3">
        <v>221.0579658904627</v>
      </c>
      <c r="O35" s="3"/>
      <c r="P35" s="3">
        <v>178.56054652007398</v>
      </c>
      <c r="Q35" s="3"/>
      <c r="R35" s="3">
        <v>156.84726016726853</v>
      </c>
      <c r="S35" s="3">
        <v>908.25700033175519</v>
      </c>
    </row>
    <row r="36" spans="2:19" x14ac:dyDescent="0.25">
      <c r="B36">
        <v>2031</v>
      </c>
      <c r="C36" s="3">
        <v>179.71421834158701</v>
      </c>
      <c r="D36" s="4">
        <v>1.1698305815679602</v>
      </c>
      <c r="E36" s="4">
        <v>1.4759207484103234</v>
      </c>
      <c r="F36" s="4">
        <v>1.779416948007835</v>
      </c>
      <c r="G36" s="4">
        <v>1.1961693079156361</v>
      </c>
      <c r="H36" s="4">
        <v>1.2162413142979243</v>
      </c>
      <c r="I36" s="4">
        <v>1.2168367593741884</v>
      </c>
      <c r="J36" s="4">
        <v>1.3317547674416987</v>
      </c>
      <c r="K36" s="4">
        <v>106.09195500500557</v>
      </c>
      <c r="L36" s="4">
        <v>90.690016722598614</v>
      </c>
      <c r="M36" s="4">
        <v>263.15461145502934</v>
      </c>
      <c r="N36" s="3">
        <v>224.95104470795684</v>
      </c>
      <c r="O36" s="3"/>
      <c r="P36" s="3">
        <v>201.3842350448794</v>
      </c>
      <c r="Q36" s="3"/>
      <c r="R36" s="3">
        <v>172.14820523409284</v>
      </c>
      <c r="S36" s="3"/>
    </row>
    <row r="37" spans="2:19" x14ac:dyDescent="0.25">
      <c r="B37">
        <v>2032</v>
      </c>
      <c r="C37" s="3">
        <v>184.887926585099</v>
      </c>
      <c r="D37" s="4">
        <v>1.2035082848639049</v>
      </c>
      <c r="E37" s="4">
        <v>1.547134302112088</v>
      </c>
      <c r="F37" s="4">
        <v>1.8828398307203993</v>
      </c>
      <c r="G37" s="4">
        <v>1.231466514613593</v>
      </c>
      <c r="H37" s="4">
        <v>1.2673122565743176</v>
      </c>
      <c r="I37" s="4">
        <v>1.2487861594774594</v>
      </c>
      <c r="J37" s="4">
        <v>1.3881960500928405</v>
      </c>
      <c r="K37" s="4">
        <v>110.58825279634191</v>
      </c>
      <c r="L37" s="4">
        <v>91.888235575251926</v>
      </c>
      <c r="M37" s="4">
        <v>274.3074033722807</v>
      </c>
      <c r="N37" s="3">
        <v>227.92315335269996</v>
      </c>
      <c r="O37" s="3"/>
      <c r="P37" s="3">
        <v>224.20792356968482</v>
      </c>
      <c r="Q37" s="3"/>
      <c r="R37" s="3">
        <v>186.2952888563112</v>
      </c>
      <c r="S37" s="3"/>
    </row>
    <row r="38" spans="2:19" x14ac:dyDescent="0.25">
      <c r="B38">
        <v>2033</v>
      </c>
      <c r="C38" s="3">
        <v>190.32257133423599</v>
      </c>
      <c r="D38" s="4">
        <v>1.2388845265779251</v>
      </c>
      <c r="E38" s="4">
        <v>1.624931302606492</v>
      </c>
      <c r="F38" s="4">
        <v>1.9828210976968044</v>
      </c>
      <c r="G38" s="4">
        <v>1.2695411671370544</v>
      </c>
      <c r="H38" s="4">
        <v>1.3186357402676994</v>
      </c>
      <c r="I38" s="4">
        <v>1.2837485810674003</v>
      </c>
      <c r="J38" s="4">
        <v>1.4456427026308065</v>
      </c>
      <c r="K38" s="4">
        <v>115.16464165204231</v>
      </c>
      <c r="L38" s="4">
        <v>92.958334034692228</v>
      </c>
      <c r="M38" s="4">
        <v>285.65885628058226</v>
      </c>
      <c r="N38" s="3">
        <v>230.5774671910994</v>
      </c>
      <c r="O38" s="3"/>
      <c r="P38" s="3">
        <v>247.03161209449024</v>
      </c>
      <c r="Q38" s="3"/>
      <c r="R38" s="3">
        <v>199.39841590954933</v>
      </c>
      <c r="S38" s="3"/>
    </row>
    <row r="39" spans="2:19" x14ac:dyDescent="0.25">
      <c r="B39">
        <v>2034</v>
      </c>
      <c r="C39" s="3">
        <v>195.97460597337101</v>
      </c>
      <c r="D39" s="4">
        <v>1.2756758446492318</v>
      </c>
      <c r="E39" s="4">
        <v>1.7094676665901933</v>
      </c>
      <c r="F39" s="4">
        <v>2.0823092906921339</v>
      </c>
      <c r="G39" s="4">
        <v>1.3101917498497755</v>
      </c>
      <c r="H39" s="4">
        <v>1.3623018871639374</v>
      </c>
      <c r="I39" s="4">
        <v>1.321147290393559</v>
      </c>
      <c r="J39" s="4">
        <v>1.5010429599443795</v>
      </c>
      <c r="K39" s="4">
        <v>119.57800794880282</v>
      </c>
      <c r="L39" s="4">
        <v>93.736985340255288</v>
      </c>
      <c r="M39" s="4">
        <v>296.60594169321257</v>
      </c>
      <c r="N39" s="3">
        <v>232.50886417369554</v>
      </c>
      <c r="O39" s="3"/>
      <c r="P39" s="3">
        <v>269.85530061929569</v>
      </c>
      <c r="Q39" s="3"/>
      <c r="R39" s="3">
        <v>211.53908475353853</v>
      </c>
      <c r="S39" s="3"/>
    </row>
    <row r="40" spans="2:19" x14ac:dyDescent="0.25">
      <c r="B40">
        <v>2035</v>
      </c>
      <c r="C40" s="3">
        <v>201.82416699362901</v>
      </c>
      <c r="D40" s="4">
        <v>1.3137529396804053</v>
      </c>
      <c r="E40" s="4">
        <v>1.7912053146811522</v>
      </c>
      <c r="F40" s="4">
        <v>2.2190910733640288</v>
      </c>
      <c r="G40" s="4">
        <v>1.3529385491576518</v>
      </c>
      <c r="H40" s="4">
        <v>1.4093922098349552</v>
      </c>
      <c r="I40" s="4">
        <v>1.4980268298314039</v>
      </c>
      <c r="J40" s="4">
        <v>1.5846409484906689</v>
      </c>
      <c r="K40" s="4">
        <v>126.2376980480539</v>
      </c>
      <c r="L40" s="4">
        <v>96.089374368032665</v>
      </c>
      <c r="M40" s="4">
        <v>313.12489603236713</v>
      </c>
      <c r="N40" s="3">
        <v>238.34382141024213</v>
      </c>
      <c r="O40" s="3"/>
      <c r="P40" s="3">
        <v>292.67898914410114</v>
      </c>
      <c r="Q40" s="3"/>
      <c r="R40" s="3">
        <v>222.78084433082276</v>
      </c>
      <c r="S40" s="3"/>
    </row>
    <row r="41" spans="2:19" x14ac:dyDescent="0.25">
      <c r="B41">
        <v>2036</v>
      </c>
      <c r="C41" s="3">
        <v>206.82383507007944</v>
      </c>
      <c r="D41" s="4">
        <v>1.3462977470278346</v>
      </c>
      <c r="E41" s="4">
        <v>1.8850747888700223</v>
      </c>
      <c r="F41" s="4">
        <v>2.3355596323237306</v>
      </c>
      <c r="G41" s="4">
        <v>1.3965886696588579</v>
      </c>
      <c r="H41" s="4">
        <v>1.4624852248584557</v>
      </c>
      <c r="I41" s="4">
        <v>1.5427678469479889</v>
      </c>
      <c r="J41" s="4">
        <v>1.6494096371669311</v>
      </c>
      <c r="K41" s="4">
        <v>131.39738433021773</v>
      </c>
      <c r="L41" s="4">
        <v>97.599052379236511</v>
      </c>
      <c r="M41" s="4">
        <v>325.92318256359943</v>
      </c>
      <c r="N41" s="3">
        <v>242.08848546551195</v>
      </c>
      <c r="O41" s="3"/>
      <c r="P41" s="3">
        <v>315.50267766890659</v>
      </c>
      <c r="Q41" s="3"/>
      <c r="R41" s="3">
        <v>234.3483663739531</v>
      </c>
      <c r="S41" s="3"/>
    </row>
    <row r="42" spans="2:19" x14ac:dyDescent="0.25">
      <c r="B42">
        <v>2037</v>
      </c>
      <c r="C42" s="3">
        <v>212.22042026079725</v>
      </c>
      <c r="D42" s="4">
        <v>1.3814262440961023</v>
      </c>
      <c r="E42" s="4">
        <v>1.9840865104264831</v>
      </c>
      <c r="F42" s="4">
        <v>2.4444914571534491</v>
      </c>
      <c r="G42" s="4">
        <v>1.4417159533146999</v>
      </c>
      <c r="H42" s="4">
        <v>1.5120377027669263</v>
      </c>
      <c r="I42" s="4">
        <v>1.5883071641553124</v>
      </c>
      <c r="J42" s="4">
        <v>1.7121788162420239</v>
      </c>
      <c r="K42" s="4">
        <v>136.39778311604556</v>
      </c>
      <c r="L42" s="4">
        <v>98.736927649216369</v>
      </c>
      <c r="M42" s="4">
        <v>338.32636619371198</v>
      </c>
      <c r="N42" s="3">
        <v>244.91091554083397</v>
      </c>
      <c r="O42" s="3"/>
      <c r="P42" s="3">
        <v>338.32636619371203</v>
      </c>
      <c r="Q42" s="3"/>
      <c r="R42" s="3">
        <v>244.910915540834</v>
      </c>
      <c r="S42" s="3"/>
    </row>
    <row r="43" spans="2:19" x14ac:dyDescent="0.25">
      <c r="B43">
        <v>2038</v>
      </c>
      <c r="C43" s="3">
        <v>217.61700545151325</v>
      </c>
      <c r="D43" s="4">
        <v>1.416554741164358</v>
      </c>
      <c r="E43" s="4">
        <v>2.088497608922729</v>
      </c>
      <c r="F43" s="4">
        <v>2.550455085907442</v>
      </c>
      <c r="G43" s="4">
        <v>1.4883443164162717</v>
      </c>
      <c r="H43" s="4">
        <v>1.5615901806753967</v>
      </c>
      <c r="I43" s="4">
        <v>1.6348820051789503</v>
      </c>
      <c r="J43" s="4">
        <v>1.7753249613248339</v>
      </c>
      <c r="K43" s="4">
        <v>141.42821225108398</v>
      </c>
      <c r="L43" s="4">
        <v>99.839567184558632</v>
      </c>
      <c r="M43" s="4">
        <v>350.80403826998423</v>
      </c>
      <c r="N43" s="3">
        <v>247.64594552952872</v>
      </c>
      <c r="O43" s="3"/>
      <c r="P43" s="3"/>
      <c r="Q43" s="3"/>
      <c r="R43" s="3"/>
      <c r="S43" s="3"/>
    </row>
    <row r="44" spans="2:19" x14ac:dyDescent="0.25">
      <c r="B44">
        <v>2039</v>
      </c>
      <c r="C44" s="3">
        <v>223.01359064222925</v>
      </c>
      <c r="D44" s="4">
        <v>1.4516832382326139</v>
      </c>
      <c r="E44" s="4">
        <v>2.1985943156856891</v>
      </c>
      <c r="F44" s="4">
        <v>2.656236080695082</v>
      </c>
      <c r="G44" s="4">
        <v>1.5365104350111756</v>
      </c>
      <c r="H44" s="4">
        <v>1.6111426585838793</v>
      </c>
      <c r="I44" s="4">
        <v>1.6827153209218544</v>
      </c>
      <c r="J44" s="4">
        <v>1.8393827522531447</v>
      </c>
      <c r="K44" s="4">
        <v>146.53126608579376</v>
      </c>
      <c r="L44" s="4">
        <v>100.93887028976908</v>
      </c>
      <c r="M44" s="4">
        <v>363.46185147593184</v>
      </c>
      <c r="N44" s="3">
        <v>250.37269970716</v>
      </c>
      <c r="O44" s="3"/>
      <c r="P44" s="3"/>
      <c r="Q44" s="3"/>
      <c r="R44" s="3"/>
      <c r="S44" s="3"/>
    </row>
    <row r="45" spans="2:19" x14ac:dyDescent="0.25">
      <c r="B45">
        <v>2040</v>
      </c>
      <c r="C45" s="3">
        <v>228.41017583294706</v>
      </c>
      <c r="D45" s="4">
        <v>1.4868117353008816</v>
      </c>
      <c r="E45" s="4">
        <v>2.3146868909488716</v>
      </c>
      <c r="F45" s="4">
        <v>2.7638229553828517</v>
      </c>
      <c r="G45" s="4">
        <v>1.5862583771879046</v>
      </c>
      <c r="H45" s="4">
        <v>1.6606951364923499</v>
      </c>
      <c r="I45" s="4">
        <v>1.7319207147705997</v>
      </c>
      <c r="J45" s="4">
        <v>1.9047396708845565</v>
      </c>
      <c r="K45" s="4">
        <v>151.73781269649555</v>
      </c>
      <c r="L45" s="4">
        <v>102.05583470578999</v>
      </c>
      <c r="M45" s="4">
        <v>376.37637218862005</v>
      </c>
      <c r="N45" s="3">
        <v>253.14326168703121</v>
      </c>
      <c r="O45" s="3"/>
      <c r="P45" s="3"/>
      <c r="Q45" s="3"/>
      <c r="R45" s="3"/>
      <c r="S45" s="3"/>
    </row>
    <row r="46" spans="2:19" x14ac:dyDescent="0.25">
      <c r="B46">
        <v>2041</v>
      </c>
      <c r="C46" s="3">
        <v>233.80676102366306</v>
      </c>
      <c r="D46" s="4">
        <v>1.5219402323691376</v>
      </c>
      <c r="E46" s="4">
        <v>2.4371074772494548</v>
      </c>
      <c r="F46" s="4">
        <v>2.8745334144356716</v>
      </c>
      <c r="G46" s="4">
        <v>1.6376368599834867</v>
      </c>
      <c r="H46" s="4">
        <v>1.7102476144008205</v>
      </c>
      <c r="I46" s="4">
        <v>1.7819541290984022</v>
      </c>
      <c r="J46" s="4">
        <v>1.9715767844614351</v>
      </c>
      <c r="K46" s="4">
        <v>157.06227649389893</v>
      </c>
      <c r="L46" s="4">
        <v>103.19871513574944</v>
      </c>
      <c r="M46" s="4">
        <v>389.58337927738512</v>
      </c>
      <c r="N46" s="3">
        <v>255.97810675583349</v>
      </c>
      <c r="O46" s="3"/>
      <c r="P46" s="3"/>
      <c r="Q46" s="3"/>
      <c r="R46" s="3"/>
      <c r="S46" s="3"/>
    </row>
    <row r="47" spans="2:19" x14ac:dyDescent="0.25">
      <c r="B47">
        <v>2042</v>
      </c>
      <c r="C47" s="3">
        <v>239.20334621437905</v>
      </c>
      <c r="D47" s="4">
        <v>1.5570687294373935</v>
      </c>
      <c r="E47" s="4">
        <v>2.5662095219543106</v>
      </c>
      <c r="F47" s="4">
        <v>2.9892478182940816</v>
      </c>
      <c r="G47" s="4">
        <v>1.69069786125292</v>
      </c>
      <c r="H47" s="4">
        <v>1.7598000923092911</v>
      </c>
      <c r="I47" s="4">
        <v>1.8334837767169949</v>
      </c>
      <c r="J47" s="4">
        <v>2.040180410421478</v>
      </c>
      <c r="K47" s="4">
        <v>162.52746646465812</v>
      </c>
      <c r="L47" s="4">
        <v>104.38040620299607</v>
      </c>
      <c r="M47" s="4">
        <v>403.13944903983975</v>
      </c>
      <c r="N47" s="3">
        <v>258.90921923883462</v>
      </c>
      <c r="O47" s="3"/>
      <c r="P47" s="3"/>
      <c r="Q47" s="3"/>
      <c r="R47" s="3"/>
      <c r="S47" s="3"/>
    </row>
    <row r="48" spans="2:19" x14ac:dyDescent="0.25">
      <c r="B48">
        <v>2043</v>
      </c>
      <c r="C48" s="3">
        <v>244.59993140509505</v>
      </c>
      <c r="D48" s="4">
        <v>1.5921972265056492</v>
      </c>
      <c r="E48" s="4">
        <v>2.7023680582532954</v>
      </c>
      <c r="F48" s="4">
        <v>3.1084028562818711</v>
      </c>
      <c r="G48" s="4">
        <v>1.7454959317509864</v>
      </c>
      <c r="H48" s="4">
        <v>1.8093525702177615</v>
      </c>
      <c r="I48" s="4">
        <v>1.8865712555997209</v>
      </c>
      <c r="J48" s="4">
        <v>2.1106758948901021</v>
      </c>
      <c r="K48" s="4">
        <v>168.14336809245441</v>
      </c>
      <c r="L48" s="4">
        <v>105.60461059304441</v>
      </c>
      <c r="M48" s="4">
        <v>417.06934985807504</v>
      </c>
      <c r="N48" s="3">
        <v>261.94578342119428</v>
      </c>
      <c r="O48" s="3"/>
      <c r="P48" s="3"/>
      <c r="Q48" s="3"/>
      <c r="R48" s="3"/>
      <c r="S48" s="3"/>
    </row>
    <row r="49" spans="2:19" x14ac:dyDescent="0.25">
      <c r="B49">
        <v>2044</v>
      </c>
      <c r="C49" s="3">
        <v>249.99651659581286</v>
      </c>
      <c r="D49" s="4">
        <v>1.6273257235739169</v>
      </c>
      <c r="E49" s="4">
        <v>2.8459804733016711</v>
      </c>
      <c r="F49" s="4">
        <v>3.2324338794295144</v>
      </c>
      <c r="G49" s="4">
        <v>1.8020878696124074</v>
      </c>
      <c r="H49" s="4">
        <v>1.8589050481262321</v>
      </c>
      <c r="I49" s="4">
        <v>1.9412677935174583</v>
      </c>
      <c r="J49" s="4">
        <v>2.1831892272767726</v>
      </c>
      <c r="K49" s="4">
        <v>173.92001810708743</v>
      </c>
      <c r="L49" s="4">
        <v>106.8747427682308</v>
      </c>
      <c r="M49" s="4">
        <v>431.39797722704674</v>
      </c>
      <c r="N49" s="3">
        <v>265.09626866809106</v>
      </c>
      <c r="O49" s="3"/>
      <c r="P49" s="3"/>
      <c r="Q49" s="3"/>
      <c r="R49" s="3"/>
      <c r="S49" s="3"/>
    </row>
    <row r="50" spans="2:19" x14ac:dyDescent="0.25">
      <c r="B50">
        <v>2045</v>
      </c>
      <c r="C50" s="3">
        <v>255.39310178652886</v>
      </c>
      <c r="D50" s="4">
        <v>1.6624542206421729</v>
      </c>
      <c r="E50" s="4">
        <v>2.9974675705690594</v>
      </c>
      <c r="F50" s="4">
        <v>3.3616145158317705</v>
      </c>
      <c r="G50" s="4">
        <v>1.86053258290512</v>
      </c>
      <c r="H50" s="4">
        <v>1.9084575260347147</v>
      </c>
      <c r="I50" s="4">
        <v>1.9976332589753603</v>
      </c>
      <c r="J50" s="4">
        <v>2.2578227978626768</v>
      </c>
      <c r="K50" s="4">
        <v>179.86557325435615</v>
      </c>
      <c r="L50" s="4">
        <v>108.1927977450577</v>
      </c>
      <c r="M50" s="4">
        <v>446.14556345627716</v>
      </c>
      <c r="N50" s="3">
        <v>268.36562349605032</v>
      </c>
      <c r="O50" s="3"/>
      <c r="P50" s="3"/>
      <c r="Q50" s="3"/>
      <c r="R50" s="3"/>
      <c r="S50" s="3"/>
    </row>
    <row r="51" spans="2:19" x14ac:dyDescent="0.25">
      <c r="B51">
        <v>2046</v>
      </c>
      <c r="C51" s="3">
        <v>260.78968697724486</v>
      </c>
      <c r="D51" s="4">
        <v>1.6975827177104288</v>
      </c>
      <c r="E51" s="4">
        <v>3.1572748273366944</v>
      </c>
      <c r="F51" s="4">
        <v>3.4940550870253939</v>
      </c>
      <c r="G51" s="4">
        <v>1.9208910503019239</v>
      </c>
      <c r="H51" s="4">
        <v>1.9580100039431854</v>
      </c>
      <c r="I51" s="4">
        <v>2.0557156168716073</v>
      </c>
      <c r="J51" s="4">
        <v>2.3343144658835038</v>
      </c>
      <c r="K51" s="4">
        <v>185.95915054074544</v>
      </c>
      <c r="L51" s="4">
        <v>109.54349888266599</v>
      </c>
      <c r="M51" s="4">
        <v>461.26030955644381</v>
      </c>
      <c r="N51" s="3">
        <v>271.71595513092689</v>
      </c>
      <c r="O51" s="3"/>
      <c r="P51" s="3"/>
      <c r="Q51" s="3"/>
      <c r="R51" s="3"/>
      <c r="S51" s="3"/>
    </row>
    <row r="52" spans="2:19" x14ac:dyDescent="0.25">
      <c r="B52">
        <v>2047</v>
      </c>
      <c r="C52" s="4">
        <v>266.18627216796267</v>
      </c>
      <c r="D52" s="4">
        <v>1.7327112147786965</v>
      </c>
      <c r="E52" s="4">
        <v>3.3258737977912154</v>
      </c>
      <c r="F52" s="4">
        <v>3.6323967932613641</v>
      </c>
      <c r="G52" s="4">
        <v>1.9832263334659102</v>
      </c>
      <c r="H52" s="4">
        <v>2.007562481851656</v>
      </c>
      <c r="I52" s="4">
        <v>2.1155752435279016</v>
      </c>
      <c r="J52" s="4">
        <v>2.4131718064369148</v>
      </c>
      <c r="K52" s="4">
        <v>192.24118506417216</v>
      </c>
      <c r="L52" s="4">
        <v>110.94819692081545</v>
      </c>
      <c r="M52" s="4">
        <v>476.84251231707202</v>
      </c>
      <c r="N52" s="3">
        <v>275.20022277802065</v>
      </c>
      <c r="O52" s="3"/>
      <c r="P52" s="3"/>
      <c r="Q52" s="3"/>
      <c r="R52" s="3"/>
    </row>
    <row r="53" spans="2:19" x14ac:dyDescent="0.25">
      <c r="B53">
        <v>2048</v>
      </c>
      <c r="C53" s="4">
        <v>271.58285735867867</v>
      </c>
      <c r="D53" s="4">
        <v>1.7678397118469522</v>
      </c>
      <c r="E53" s="4">
        <v>3.503763638355617</v>
      </c>
      <c r="F53" s="4">
        <v>3.7769477903579838</v>
      </c>
      <c r="G53" s="4">
        <v>2.0476036172279581</v>
      </c>
      <c r="H53" s="4">
        <v>2.0571149597601264</v>
      </c>
      <c r="I53" s="4">
        <v>2.1772699116561585</v>
      </c>
      <c r="J53" s="4">
        <v>2.4945108254225357</v>
      </c>
      <c r="K53" s="4">
        <v>198.72091823528061</v>
      </c>
      <c r="L53" s="4">
        <v>112.40890048095297</v>
      </c>
      <c r="M53" s="4">
        <v>492.91509449255227</v>
      </c>
      <c r="N53" s="3">
        <v>278.82340870009011</v>
      </c>
      <c r="O53" s="3"/>
      <c r="P53" s="3"/>
      <c r="Q53" s="3"/>
      <c r="R53" s="3"/>
    </row>
    <row r="54" spans="2:19" x14ac:dyDescent="0.25">
      <c r="B54">
        <v>2049</v>
      </c>
      <c r="C54" s="4">
        <v>276.97944254939466</v>
      </c>
      <c r="D54" s="4">
        <v>1.8029682089152081</v>
      </c>
      <c r="E54" s="4">
        <v>3.6914727458439289</v>
      </c>
      <c r="F54" s="4">
        <v>3.9280427193462377</v>
      </c>
      <c r="G54" s="4">
        <v>2.1140902652425311</v>
      </c>
      <c r="H54" s="4">
        <v>2.1066674376685972</v>
      </c>
      <c r="I54" s="4">
        <v>2.240864268474418</v>
      </c>
      <c r="J54" s="4">
        <v>2.578455996601043</v>
      </c>
      <c r="K54" s="4">
        <v>205.40826604231415</v>
      </c>
      <c r="L54" s="4">
        <v>113.92783579134884</v>
      </c>
      <c r="M54" s="4">
        <v>509.50265208578844</v>
      </c>
      <c r="N54" s="3">
        <v>282.59103492032227</v>
      </c>
      <c r="O54" s="3"/>
      <c r="P54" s="3"/>
      <c r="Q54" s="3"/>
      <c r="R54" s="3"/>
    </row>
    <row r="55" spans="2:19" x14ac:dyDescent="0.25">
      <c r="B55">
        <v>2050</v>
      </c>
      <c r="C55" s="4">
        <v>282.37602774011248</v>
      </c>
      <c r="D55" s="4">
        <v>1.8380967059834759</v>
      </c>
      <c r="E55" s="4">
        <v>3.8895605065455179</v>
      </c>
      <c r="F55" s="4">
        <v>4.0822189892619152</v>
      </c>
      <c r="G55" s="4">
        <v>2.1827558848021913</v>
      </c>
      <c r="H55" s="4">
        <v>2.1562199155770676</v>
      </c>
      <c r="I55" s="4">
        <v>2.3061978366711391</v>
      </c>
      <c r="J55" s="4">
        <v>2.6644608367261711</v>
      </c>
      <c r="K55" s="4">
        <v>212.25969383655874</v>
      </c>
      <c r="L55" s="4">
        <v>115.47797955657013</v>
      </c>
      <c r="M55" s="4">
        <v>526.49720006090638</v>
      </c>
      <c r="N55" s="3">
        <v>286.43607180570154</v>
      </c>
      <c r="O55" s="3"/>
      <c r="P55" s="3"/>
      <c r="Q55" s="3"/>
      <c r="R55" s="3"/>
    </row>
    <row r="56" spans="2:19" x14ac:dyDescent="0.25">
      <c r="B56">
        <v>2050</v>
      </c>
      <c r="C56" s="4">
        <v>282.37602774011248</v>
      </c>
      <c r="D56" s="4">
        <v>1.8380967059834759</v>
      </c>
      <c r="E56" s="4">
        <v>3.8895605065455179</v>
      </c>
      <c r="F56" s="4">
        <v>4.0822189892619152</v>
      </c>
      <c r="G56" s="4">
        <v>2.1827558848021913</v>
      </c>
      <c r="H56" s="4">
        <v>2.1562199155770676</v>
      </c>
      <c r="I56" s="4">
        <v>2.3061978366711391</v>
      </c>
      <c r="J56" s="4">
        <v>2.6644608367261711</v>
      </c>
      <c r="K56" s="4">
        <v>212.25969383655874</v>
      </c>
      <c r="L56" s="4">
        <v>115.47797955657013</v>
      </c>
      <c r="M56" s="4">
        <v>526.49720006090638</v>
      </c>
      <c r="N56" s="3">
        <v>286.43607180570154</v>
      </c>
      <c r="O56" s="3"/>
      <c r="P56" s="3"/>
      <c r="Q56" s="3"/>
      <c r="R56"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CB59C4AAA73EE429DE74CB288F280C0" ma:contentTypeVersion="3" ma:contentTypeDescription="Crée un document." ma:contentTypeScope="" ma:versionID="ae58d057f37854a61ab104ea2e5e62bf">
  <xsd:schema xmlns:xsd="http://www.w3.org/2001/XMLSchema" xmlns:xs="http://www.w3.org/2001/XMLSchema" xmlns:p="http://schemas.microsoft.com/office/2006/metadata/properties" xmlns:ns2="6b159598-2cdb-484c-9449-1c970adb4b28" targetNamespace="http://schemas.microsoft.com/office/2006/metadata/properties" ma:root="true" ma:fieldsID="8df325f3d5c7f5ac0ecd1752d9448951" ns2:_="">
    <xsd:import namespace="6b159598-2cdb-484c-9449-1c970adb4b28"/>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59598-2cdb-484c-9449-1c970adb4b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7771EDB-DA1B-4D99-BA68-163F0C1FC575}">
  <ds:schemaRefs>
    <ds:schemaRef ds:uri="http://schemas.microsoft.com/sharepoint/v3/contenttype/forms"/>
  </ds:schemaRefs>
</ds:datastoreItem>
</file>

<file path=customXml/itemProps2.xml><?xml version="1.0" encoding="utf-8"?>
<ds:datastoreItem xmlns:ds="http://schemas.openxmlformats.org/officeDocument/2006/customXml" ds:itemID="{02E4E4F5-E132-49AF-98EA-7A817408BF41}"/>
</file>

<file path=customXml/itemProps3.xml><?xml version="1.0" encoding="utf-8"?>
<ds:datastoreItem xmlns:ds="http://schemas.openxmlformats.org/officeDocument/2006/customXml" ds:itemID="{E375A307-BE8F-4F57-894E-CC89AB3695F4}">
  <ds:schemaRefs>
    <ds:schemaRef ds:uri="http://purl.org/dc/terms/"/>
    <ds:schemaRef ds:uri="http://schemas.microsoft.com/office/2006/documentManagement/types"/>
    <ds:schemaRef ds:uri="f1594219-80d3-4c5a-81af-ace6d5f1b009"/>
    <ds:schemaRef ds:uri="http://purl.org/dc/elements/1.1/"/>
    <ds:schemaRef ds:uri="http://schemas.microsoft.com/office/infopath/2007/PartnerControls"/>
    <ds:schemaRef ds:uri="http://schemas.openxmlformats.org/package/2006/metadata/core-properties"/>
    <ds:schemaRef ds:uri="484c8c59-755d-4516-b8d2-1621b38262b4"/>
    <ds:schemaRef ds:uri="7a0f724a-9d58-4b9f-a63b-14a2f05f5890"/>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of Contents</vt:lpstr>
      <vt:lpstr>LRMC Viewer</vt:lpstr>
      <vt:lpstr>Demand Viewer</vt:lpstr>
      <vt:lpstr>Long Run Pricing</vt:lpstr>
      <vt:lpstr>Country and Region Lists</vt:lpstr>
      <vt:lpstr>Lists</vt:lpstr>
      <vt:lpstr>Sheet2</vt:lpstr>
      <vt:lpstr>LRMCData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ADerrico</dc:creator>
  <cp:lastModifiedBy>Alex Townsend</cp:lastModifiedBy>
  <dcterms:created xsi:type="dcterms:W3CDTF">2018-05-04T08:27:09Z</dcterms:created>
  <dcterms:modified xsi:type="dcterms:W3CDTF">2025-05-08T08:50:16Z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ba2672d-0f89-4131-a832-81ec170e1d4b_Enabled">
    <vt:lpwstr>true</vt:lpwstr>
  </property>
  <property fmtid="{D5CDD505-2E9C-101B-9397-08002B2CF9AE}" pid="3" name="MSIP_Label_2ba2672d-0f89-4131-a832-81ec170e1d4b_SetDate">
    <vt:lpwstr>2024-05-15T15:13:11Z</vt:lpwstr>
  </property>
  <property fmtid="{D5CDD505-2E9C-101B-9397-08002B2CF9AE}" pid="4" name="MSIP_Label_2ba2672d-0f89-4131-a832-81ec170e1d4b_Method">
    <vt:lpwstr>Privileged</vt:lpwstr>
  </property>
  <property fmtid="{D5CDD505-2E9C-101B-9397-08002B2CF9AE}" pid="5" name="MSIP_Label_2ba2672d-0f89-4131-a832-81ec170e1d4b_Name">
    <vt:lpwstr>Non-Confidential</vt:lpwstr>
  </property>
  <property fmtid="{D5CDD505-2E9C-101B-9397-08002B2CF9AE}" pid="6" name="MSIP_Label_2ba2672d-0f89-4131-a832-81ec170e1d4b_SiteId">
    <vt:lpwstr>65358cd9-f346-46b5-a443-b729819852c5</vt:lpwstr>
  </property>
  <property fmtid="{D5CDD505-2E9C-101B-9397-08002B2CF9AE}" pid="7" name="MSIP_Label_2ba2672d-0f89-4131-a832-81ec170e1d4b_ActionId">
    <vt:lpwstr>1fe949d1-efa0-4aba-bc53-f43eae13c92f</vt:lpwstr>
  </property>
  <property fmtid="{D5CDD505-2E9C-101B-9397-08002B2CF9AE}" pid="8" name="MSIP_Label_2ba2672d-0f89-4131-a832-81ec170e1d4b_ContentBits">
    <vt:lpwstr>0</vt:lpwstr>
  </property>
  <property fmtid="{D5CDD505-2E9C-101B-9397-08002B2CF9AE}" pid="9" name="ContentTypeId">
    <vt:lpwstr>0x0101005CB59C4AAA73EE429DE74CB288F280C0</vt:lpwstr>
  </property>
  <property fmtid="{D5CDD505-2E9C-101B-9397-08002B2CF9AE}" pid="10" name="MediaServiceImageTags">
    <vt:lpwstr/>
  </property>
</Properties>
</file>